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CN Folder\Old Country Sw CCN_Oystercatcher\CCN Application\"/>
    </mc:Choice>
  </mc:AlternateContent>
  <bookViews>
    <workbookView xWindow="0" yWindow="0" windowWidth="35076" windowHeight="15600" activeTab="0"/>
  </bookViews>
  <sheets>
    <sheet name="Routing Memo Table 2" sheetId="18" r:id="rId2"/>
    <sheet name="Sheet1" sheetId="2" state="hidden" r:id="rId3"/>
    <sheet name="Sheet2" sheetId="4" state="hidden" r:id="rId4"/>
  </sheets>
  <definedNames>
    <definedName name="_xlnm.Print_Titles" localSheetId="0">'Routing Memo Table 2'!$A:$A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76" i="2" l="1"/>
</calcChain>
</file>

<file path=xl/sharedStrings.xml><?xml version="1.0" encoding="utf-8"?>
<sst xmlns="http://schemas.openxmlformats.org/spreadsheetml/2006/main" count="5131" uniqueCount="466">
  <si>
    <t>Length of route parallel to existing electric transmission lines</t>
  </si>
  <si>
    <t xml:space="preserve">Length of route parallel to railroads </t>
  </si>
  <si>
    <t>Length of route parallel to existing public roads/highways</t>
  </si>
  <si>
    <t>Length of route parallel to pipelines</t>
  </si>
  <si>
    <t>Length of route parallel to existing compatible rights-of-way</t>
  </si>
  <si>
    <t>Number of habitable structures within 500 feet of the route centerline</t>
  </si>
  <si>
    <t>Number of parks or recreational areas within 1,000 feet of the route centerline</t>
  </si>
  <si>
    <t>Length of the route across parks/recrreational areas</t>
  </si>
  <si>
    <t>Length of route through commerical/industrial areas</t>
  </si>
  <si>
    <t>Length of the route across cropland/hay meadow</t>
  </si>
  <si>
    <t>Length across rangeland pasture</t>
  </si>
  <si>
    <t>Length of route across agricultural cropland with mobile irrigation systems</t>
  </si>
  <si>
    <t>Length of route across upland woodlands</t>
  </si>
  <si>
    <t>Length of route across riparian areas</t>
  </si>
  <si>
    <t>Length of route across potential wetlands</t>
  </si>
  <si>
    <t>Number of stream crossings by the route</t>
  </si>
  <si>
    <t>Length of route  parallel to streams (within 100 feet)</t>
  </si>
  <si>
    <t>Length across lakes or ponds (open waters)</t>
  </si>
  <si>
    <t>Number of known rare/unique plant locations within the right-of-way</t>
  </si>
  <si>
    <t>Length of route through known habitat of endangered or threatened species</t>
  </si>
  <si>
    <t xml:space="preserve">Number of recorded cultural resource sites crossed by the route </t>
  </si>
  <si>
    <t>Number of recorded cultural resources wihtin 1,000 feet of the route centerline</t>
  </si>
  <si>
    <t>Length of the route across areas of high archaeological/historical site potential</t>
  </si>
  <si>
    <t>Number of private airstrips wihtin 10,000 feet of the route centerline</t>
  </si>
  <si>
    <t>Number of FAA registered airports with at least one runway more than 3,200 feet in length within 20,000 feet of route centerline</t>
  </si>
  <si>
    <t>Number of FAA registered airports with no runway greater than 3,200 feet in length within 10,000 feet of route centerline</t>
  </si>
  <si>
    <t>Number of heliports located within 5,000 ft of the route centerline</t>
  </si>
  <si>
    <t>Number of commercial AM radio transmitters located within 10,000 feet of the route centerline</t>
  </si>
  <si>
    <t>Number of FM, microwave, and other electronic installations within 2,000 feet of the route centerline</t>
  </si>
  <si>
    <t>Number of U.S. or State Highway crossings by the route</t>
  </si>
  <si>
    <t>Number of farm to market (FM) country roads, or other street crossings by the route</t>
  </si>
  <si>
    <t>Estimated length of right-of-way within foreground visual zone of U.S. and State Highways</t>
  </si>
  <si>
    <t>Estimated length of right-of-way within foreground visual zone of park/recreational areas</t>
  </si>
  <si>
    <t>A</t>
  </si>
  <si>
    <t>B</t>
  </si>
  <si>
    <t>C</t>
  </si>
  <si>
    <t>D</t>
  </si>
  <si>
    <t>F</t>
  </si>
  <si>
    <t>G</t>
  </si>
  <si>
    <t>H</t>
  </si>
  <si>
    <t>I</t>
  </si>
  <si>
    <t>J</t>
  </si>
  <si>
    <t>K</t>
  </si>
  <si>
    <t>L</t>
  </si>
  <si>
    <t>M</t>
  </si>
  <si>
    <t>N</t>
  </si>
  <si>
    <t>O</t>
  </si>
  <si>
    <t>P</t>
  </si>
  <si>
    <t>Q</t>
  </si>
  <si>
    <t>R</t>
  </si>
  <si>
    <t>S</t>
  </si>
  <si>
    <t>T</t>
  </si>
  <si>
    <t>U</t>
  </si>
  <si>
    <t>V</t>
  </si>
  <si>
    <t>W</t>
  </si>
  <si>
    <t>X</t>
  </si>
  <si>
    <t>Y</t>
  </si>
  <si>
    <t>Z</t>
  </si>
  <si>
    <t>AA</t>
  </si>
  <si>
    <t>BB</t>
  </si>
  <si>
    <t>CC</t>
  </si>
  <si>
    <t>DD</t>
  </si>
  <si>
    <t>EE</t>
  </si>
  <si>
    <t>FF</t>
  </si>
  <si>
    <t>GG</t>
  </si>
  <si>
    <t>HH</t>
  </si>
  <si>
    <t>II</t>
  </si>
  <si>
    <t>JJ</t>
  </si>
  <si>
    <t>KK</t>
  </si>
  <si>
    <t>LL</t>
  </si>
  <si>
    <t>MM</t>
  </si>
  <si>
    <t>NN</t>
  </si>
  <si>
    <t>OO</t>
  </si>
  <si>
    <t>PP</t>
  </si>
  <si>
    <t>QQ</t>
  </si>
  <si>
    <t>RR</t>
  </si>
  <si>
    <t>SS</t>
  </si>
  <si>
    <t>TT</t>
  </si>
  <si>
    <t>UU</t>
  </si>
  <si>
    <t>VV</t>
  </si>
  <si>
    <t>WW</t>
  </si>
  <si>
    <t>XX</t>
  </si>
  <si>
    <t>YY</t>
  </si>
  <si>
    <t>ZZ</t>
  </si>
  <si>
    <t>CCC</t>
  </si>
  <si>
    <t>DDD</t>
  </si>
  <si>
    <t>EEE</t>
  </si>
  <si>
    <t>EEE1</t>
  </si>
  <si>
    <t>GGG</t>
  </si>
  <si>
    <t>JP</t>
  </si>
  <si>
    <t>ZZ1</t>
  </si>
  <si>
    <t>U1</t>
  </si>
  <si>
    <t>V1</t>
  </si>
  <si>
    <t>X1</t>
  </si>
  <si>
    <t>W2</t>
  </si>
  <si>
    <t>Route</t>
  </si>
  <si>
    <t>Link Sequence</t>
  </si>
  <si>
    <t>4</t>
  </si>
  <si>
    <t>5</t>
  </si>
  <si>
    <t>6</t>
  </si>
  <si>
    <t>7</t>
  </si>
  <si>
    <t>8</t>
  </si>
  <si>
    <t>9</t>
  </si>
  <si>
    <t>10</t>
  </si>
  <si>
    <t>11</t>
  </si>
  <si>
    <t>12</t>
  </si>
  <si>
    <t>13</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</si>
  <si>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</si>
  <si>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</si>
  <si>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</si>
  <si>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</si>
  <si>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</si>
  <si>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</si>
  <si>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</si>
  <si>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</si>
  <si>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</si>
  <si>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</si>
  <si>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</si>
  <si>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</si>
  <si>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</si>
  <si>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</si>
  <si>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</si>
  <si>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</si>
  <si>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</si>
  <si>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</si>
  <si>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</si>
  <si>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</si>
  <si>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</si>
  <si>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</si>
  <si>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</si>
  <si>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</si>
  <si>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</si>
  <si>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</si>
  <si>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</si>
  <si>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</si>
  <si>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</si>
  <si>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</si>
  <si>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</si>
  <si>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</si>
  <si>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</si>
  <si>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</si>
  <si>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</si>
  <si>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</si>
  <si>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</si>
  <si>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</si>
  <si>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</si>
  <si>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</si>
  <si>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</si>
  <si>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</si>
  <si>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</si>
  <si>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</si>
  <si>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</si>
  <si>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</si>
  <si>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</si>
  <si>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</si>
  <si>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</si>
  <si>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</si>
  <si>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</si>
  <si>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</si>
  <si>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</si>
  <si>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</si>
  <si>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</si>
  <si>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</si>
  <si>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</si>
  <si>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</si>
  <si>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</si>
  <si>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</si>
  <si>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</si>
  <si>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</si>
  <si>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</si>
  <si>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</si>
  <si>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</si>
  <si>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</si>
  <si>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</si>
  <si>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</si>
  <si>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</si>
  <si>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</si>
  <si>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</si>
  <si>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</si>
  <si>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</si>
  <si>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</si>
  <si>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</si>
  <si>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</si>
  <si>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</si>
  <si>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</si>
  <si>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</si>
  <si>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</si>
  <si>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</si>
  <si>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</si>
  <si>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</si>
  <si>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</si>
  <si>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</si>
  <si>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</si>
  <si>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</si>
  <si>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</si>
  <si>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</si>
  <si>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</si>
  <si>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</si>
  <si>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</si>
  <si>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</si>
  <si>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</si>
  <si>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</si>
  <si>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</si>
  <si>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</si>
  <si>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</si>
  <si>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</si>
  <si>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</si>
  <si>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</si>
  <si>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</si>
  <si>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</si>
  <si>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</si>
  <si>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</si>
  <si>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</si>
  <si>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</si>
  <si>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</si>
  <si>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</si>
  <si>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</si>
  <si>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</si>
  <si>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</si>
  <si>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</si>
  <si>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</si>
  <si>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</si>
  <si>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</si>
  <si>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</si>
  <si>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</si>
  <si>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</si>
  <si>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</si>
  <si>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</si>
  <si>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</si>
  <si>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</si>
  <si>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</si>
  <si>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</si>
  <si>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</si>
  <si>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</si>
  <si>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</si>
  <si>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</si>
  <si>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</si>
  <si>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</si>
  <si>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</si>
  <si>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</si>
  <si>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</si>
  <si>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</si>
  <si>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</si>
  <si>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</si>
  <si>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</si>
  <si>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</si>
  <si>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</si>
  <si>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</si>
  <si>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</si>
  <si>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</si>
  <si>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</si>
  <si>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</si>
  <si>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</si>
  <si>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</si>
  <si>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</si>
  <si>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</si>
  <si>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</si>
  <si>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</si>
  <si>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</si>
  <si>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</si>
  <si>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</si>
  <si>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A+B+C+F+J+L+O+MM+OO</t>
  </si>
  <si>
    <t>A+B+C+F+J+K+M+O+MM+OO</t>
  </si>
  <si>
    <t>A+B+C+F+J+K+P+LL+MM+OO</t>
  </si>
  <si>
    <t>A+B+C+F+I+N+M+O+MM+OO</t>
  </si>
  <si>
    <t>A+B+C+F+I+N+P+LL+MM+OO</t>
  </si>
  <si>
    <t>A+B+C+F+I+Q+FF+KK+LL+MM+OO</t>
  </si>
  <si>
    <t>A+B+C+F+I+Q+FF+JJ+NN+OO</t>
  </si>
  <si>
    <t>A+B+C+F+I+Q+FF+JJ+JP+PP+QQ+OO</t>
  </si>
  <si>
    <t>A+B+C+F+R+GG+HH+NN+OO</t>
  </si>
  <si>
    <t>A+B+C+F+R+GG+HH+JP+PP+QQ+OO</t>
  </si>
  <si>
    <t>A+B+C+F+R+GG+II+WW+VV+PP+QQ+OO</t>
  </si>
  <si>
    <t>A+B+C+F+R+GG+II+WW+UU+TT+QQ+OO</t>
  </si>
  <si>
    <t>A+B+C+F+R+GG+II+WW+UU+SS+RR+OO</t>
  </si>
  <si>
    <t>A+B+D+S+Z+DD+FF+KK+LL+MM+OO</t>
  </si>
  <si>
    <t>A+B+D+S+Z+DD+FF+JJ+NN+OO</t>
  </si>
  <si>
    <t>A+B+D+S+Z+DD+FF+JJ+JP+PP+QQ+OO</t>
  </si>
  <si>
    <t>A+B+D+S+Z+DD+Q+N+M+O+MM+OO</t>
  </si>
  <si>
    <t>A+B+D+S+Z+DD+Q+N+P+LL+MM+OO</t>
  </si>
  <si>
    <t>A+B+D+S+Z+EE+KK+LL+MM+OO</t>
  </si>
  <si>
    <t>A+B+D+S+Z+EE+JJ+NN+OO</t>
  </si>
  <si>
    <t>A+B+D+S+Z+EE+JJ+JP+PP+QQ+OO</t>
  </si>
  <si>
    <t>A+B+D+S+AA+BB+GG+HH+NN+OO</t>
  </si>
  <si>
    <t>A+B+D+S+AA+BB+GG+HH+JJ+JP+PP+QQ+OO</t>
  </si>
  <si>
    <t>A+B+D+S+AA+BB+GG+II+WW+VV+PP+QQ+OO</t>
  </si>
  <si>
    <t>A+B+D+S+AA+BB+GG+II+WW+UU+TT+QQ+OO</t>
  </si>
  <si>
    <t>A+B+D+S+AA+BB+GG+II+WW+UU+SS+RR+OO</t>
  </si>
  <si>
    <t>A+B+D+S+AA+CC+XX+WW+VV+PP+QQ+OO</t>
  </si>
  <si>
    <t>A+B+D+S+AA+CC+XX+WW+UU+TT+QQ+OO</t>
  </si>
  <si>
    <t>A+B+D+S+AA+CC+XX+WW+UU+SS+RR+OO</t>
  </si>
  <si>
    <t>A+B+D+S+AA+CC+YY+ZZ+RR+OO</t>
  </si>
  <si>
    <t>A+B+D+S+AA+CC+YY+ZZ+SS+TT+QQ+OO</t>
  </si>
  <si>
    <t>A+T+U+V+X+Y+Z+DD+Q+N+M+O+MM+OO</t>
  </si>
  <si>
    <t>A+T+U+V+X+Y+Z+DD+Q+N+P+LL+MM+OO</t>
  </si>
  <si>
    <t>A+T+U+V+X+Y+Z+DD+FF+KK+LL+MM+OO</t>
  </si>
  <si>
    <t>A+T+U+V+X+Y+Z+DD+FF+JJ+NN+OO</t>
  </si>
  <si>
    <t>A+T+U+V+X+Y+Z+DD+FF+JJ+JP+PP+QQ+OO</t>
  </si>
  <si>
    <t>A+T+U+V+X+Y+Z+EE+KK+LL+MM+OO</t>
  </si>
  <si>
    <t>A+T+U+V+X+Y+Z+EE+JJ+NN+OO</t>
  </si>
  <si>
    <t>A+T+U+V+X+Y+Z+EE+JJ+JP+PP+QQ+OO</t>
  </si>
  <si>
    <t>A+T+U+V+X+Y+AA+BB+GG+HH+NN+OO</t>
  </si>
  <si>
    <t>A+T+U+V+X+Y+AA+BB+GG+HH+JP+PP+QQ+OO</t>
  </si>
  <si>
    <t>A+T+U+V+X+Y+AA+BB+GG+II+WW+VV+PP+QQ+OO</t>
  </si>
  <si>
    <t>A+T+U+V+X+Y+AA+BB+GG+II+WW+UU+TT+QQ+OO</t>
  </si>
  <si>
    <t>A+T+U+V+X+Y+AA+BB+GG+II+WW+UU+SS+RR+OO</t>
  </si>
  <si>
    <t>A+T+U+V+X+Y+AA+CC+XX+WW+VV+PP+QQ+OO</t>
  </si>
  <si>
    <t>A+T+U+V+X+Y+AA+CC+XX+WW+UU+TT+QQ+OO</t>
  </si>
  <si>
    <t>A+T+U+V+X+Y+AA+CC+XX+WW+UU+SS+RR+OO</t>
  </si>
  <si>
    <t>A+T+U+V+X+Y+AA+CC+YY+ZZ+RR+OO</t>
  </si>
  <si>
    <t>A+T+U+V+X+Y+AA+CC+YY+ZZ+SS+TT+QQ+OO</t>
  </si>
  <si>
    <t>A+T+U+V+X+Y+S+G+H+J+L+O+MM+OO</t>
  </si>
  <si>
    <t>A+T+U+V+X+Y+S+G+H+J+K+M+O+MM+OO</t>
  </si>
  <si>
    <t>A+T+U+V+X+Y+S+G+H+J+K+P+LL+MM+OO</t>
  </si>
  <si>
    <t>A+T+U+V+X+Y+S+G+H+I+N+M+O+MM+OO</t>
  </si>
  <si>
    <t>A+T+U+V+X+Y+S+G+H+I+N+P+LL+MM+OO</t>
  </si>
  <si>
    <t>A+T+U+V+X+Y+S+G+H+I+Q+FF+KK+LL+MM+OO</t>
  </si>
  <si>
    <t>A+T+U+V+X+Y+S+G+H+I+Q+FF+JJ+NN+OO</t>
  </si>
  <si>
    <t>A+T+U+V+X+Y+S+G+H+I+Q+FF+JJ+JP+PP+QQ+OO</t>
  </si>
  <si>
    <t>A+T+U1+V1+X1+Y+Z+DD+Q+N+M+O+MM+OO</t>
  </si>
  <si>
    <t>A+T+U1+V1+X1+Y+Z+DD+Q+N+P+LL+MM+OO</t>
  </si>
  <si>
    <t>A+T+U1+V1+X1+Y+Z+DD+FF+KK+LL+MM+OO</t>
  </si>
  <si>
    <t>A+T+U1+V1+X1+Y+Z+DD+FF+JJ+NN+OO</t>
  </si>
  <si>
    <t>A+T+U1+V1+X1+Y+Z+DD+FF+JJ+JP+PP+QQ+OO</t>
  </si>
  <si>
    <t>A+T+U1+V1+X1+Y+Z+EE+KK+LL+MM+OO</t>
  </si>
  <si>
    <t>A+T+U1+V1+X1+Y+Z+EE+JJ+NN+OO</t>
  </si>
  <si>
    <t>A+T+U1+V1+X1+Y+Z+EE+JJ+JP+PP+QQ+OO</t>
  </si>
  <si>
    <t>A+T+U1+V1+X1+Y+AA+BB+GG+HH+NN+OO</t>
  </si>
  <si>
    <t>A+T+U1+V1+X1+Y+AA+BB+GG+HH+JP+PP+QQ+OO</t>
  </si>
  <si>
    <t>A+T+U1+V1+X1+Y+AA+BB+GG+II+WW+VV+PP+QQ+OO</t>
  </si>
  <si>
    <t>A+T+U1+V1+X1+Y+AA+BB+GG+II+WW+UU+TT+QQ+OO</t>
  </si>
  <si>
    <t>A+T+U1+V1+X1+Y+AA+BB+GG+II+WW+UU+SS+RR+OO</t>
  </si>
  <si>
    <t>A+T+U1+V1+X1+Y+AA+CC+XX+WW+VV+PP+QQ+OO</t>
  </si>
  <si>
    <t>A+T+U1+V1+X1+Y+AA+CC+XX+WW+UU+TT+QQ+OO</t>
  </si>
  <si>
    <t>A+T+U1+V1+X1+Y+AA+CC+XX+WW+UU+SS+RR+OO</t>
  </si>
  <si>
    <t>A+T+U1+V1+X1+Y+AA+CC+YY+ZZ+RR+OO</t>
  </si>
  <si>
    <t>A+T+U1+V1+X1+Y+AA+CC+YY+ZZ+SS+TT+QQ+OO</t>
  </si>
  <si>
    <t>A+T+U1+V1+X1+Y+S+G+H+J+L+O+MM+OO</t>
  </si>
  <si>
    <t>A+T+U1+V1+X1+Y+S+G+H+J+K+M+O+MM+OO</t>
  </si>
  <si>
    <t>A+T+U1+V1+X1+Y+S+G+H+J+K+P+LL+MM+OO</t>
  </si>
  <si>
    <t>A+T+U1+V1+X1+Y+S+G+H+I+N+M+O+MM+OO</t>
  </si>
  <si>
    <t>A+T+U1+V1+X1+Y+S+G+H+I+N+P+LL+MM+OO</t>
  </si>
  <si>
    <t>A+T+U1+V1+X1+Y+S+G+H+I+Q+FF+KK+LL+MM+OO</t>
  </si>
  <si>
    <t>A+T+U1+V1+X1+Y+S+G+H+I+Q+FF+JJ+NN+OO</t>
  </si>
  <si>
    <t>A+T+U1+V1+X1+Y+S+G+H+I+Q+FF+JJ+JP+PP+QQ+OO</t>
  </si>
  <si>
    <t>A+T+U+V+W+W2+Y+Z+DD+Q+N+M+O+MM+OO</t>
  </si>
  <si>
    <t>A+T+U+V+W+W2+Y+Z+DD+Q+N+P+LL+MM+OO</t>
  </si>
  <si>
    <t>A+T+U+V+W+W2+Y+Z+DD+FF+KK+LL+MM+OO</t>
  </si>
  <si>
    <t>A+T+U+V+W+W2+Y+Z+DD+FF+JJ+NN+OO</t>
  </si>
  <si>
    <t>A+T+U+V+W+W2+Y+Z+DD+FF+JJ+JP+PP+QQ+OO</t>
  </si>
  <si>
    <t>A+T+U+V+W+W2+Y+Z+EE+KK+LL+MM+OO</t>
  </si>
  <si>
    <t>A+T+U+V+W+W2+Y+Z+EE+JJ+NN+OO</t>
  </si>
  <si>
    <t>A+T+U+V+W+W2+Y+Z+EE+JJ+JP+PP+QQ+OO</t>
  </si>
  <si>
    <t>A+T+U+V+W+W2+Y+AA+BB+GG+HH+NN+OO</t>
  </si>
  <si>
    <t>A+T+U+V+W+W2+Y+AA+BB+GG+HH+JP+PP+QQ+OO</t>
  </si>
  <si>
    <t>A+T+U+V+W+W2+Y+AA+BB+GG+II+WW+VV+PP+QQ+OO</t>
  </si>
  <si>
    <t>A+T+U+V+W+W2+Y+AA+BB+GG+II+WW+UU+TT+QQ+OO</t>
  </si>
  <si>
    <t>A+T+U+V+W+W2+Y+AA+BB+GG+II+WW+UU+SS+RR+OO</t>
  </si>
  <si>
    <t>A+T+U+V+W+W2+Y+AA+CC+XX+WW+VV+PP+QQ+OO</t>
  </si>
  <si>
    <t>A+T+U+V+W+W2+Y+AA+CC+XX+WW+UU+TT+QQ+OO</t>
  </si>
  <si>
    <t>A+T+U+V+W+W2+Y+AA+CC+XX+WW+UU+SS+RR+OO</t>
  </si>
  <si>
    <t>A+T+U+V+W+W2+Y+AA+CC+YY+ZZ+RR+OO</t>
  </si>
  <si>
    <t>A+T+U+V+W+W2+Y+AA+CC+YY+ZZ+SS+TT+QQ+OO</t>
  </si>
  <si>
    <t>A+T+U+V+W+W2+Y+S+G+H+J+L+O+MM+OO</t>
  </si>
  <si>
    <t>A+T+U+V+W+W2+Y+S+G+H+J+K+M+O+MM+OO</t>
  </si>
  <si>
    <t>A+T+U+V+W+W2+Y+S+G+H+J+K+P+LL+MM+OO</t>
  </si>
  <si>
    <t>A+T+U+V+W+W2+Y+S+G+H+I+N+M+O+MM+OO</t>
  </si>
  <si>
    <t>A+T+U+V+W+W2+Y+S+G+H+I+N+P+LL+MM+OO</t>
  </si>
  <si>
    <t>A+T+U+V+W+W2+Y+S+G+H+I+Q+FF+KK+LL+MM+OO</t>
  </si>
  <si>
    <t>A+T+U+V+W+W2+Y+S+G+H+I+Q+FF+JJ+NN+OO</t>
  </si>
  <si>
    <t>A+T+U+V+W+W2+Y+S+G+H+I+Q+FF+JJ+JP+PP+QQ+OO</t>
  </si>
  <si>
    <t>A+T+U+V+W+X1+Y+Z+DD+Q+N+M+O+MM+OO</t>
  </si>
  <si>
    <t>A+T+U+V+W+X1+Y+Z+DD+Q+N+P+LL+MM+OO</t>
  </si>
  <si>
    <t>A+T+U+V+W+X1+Y+Z+DD+FF+KK+LL+MM+OO</t>
  </si>
  <si>
    <t>A+T+U+V+W+X1+Y+Z+DD+FF+JJ+NN+OO</t>
  </si>
  <si>
    <t>A+T+U+V+W+X1+Y+Z+DD+FF+JJ+JP+PP+QQ+OO</t>
  </si>
  <si>
    <t>A+T+U+V+W+X1+Y+Z+EE+KK+LL+MM+OO</t>
  </si>
  <si>
    <t>A+T+U+V+W+X1+Y+Z+EE+JJ+NN+OO</t>
  </si>
  <si>
    <t>A+T+U+V+W+X1+Y+Z+EE+JJ+JP+PP+QQ+OO</t>
  </si>
  <si>
    <t>A+T+U+V+W+X1+Y+AA+BB+GG+HH+NN+OO</t>
  </si>
  <si>
    <t>A+T+U+V+W+X1+Y+AA+BB+GG+HH+JP+PP+QQ+OO</t>
  </si>
  <si>
    <t>A+T+U+V+W+X1+Y+AA+BB+GG+II+WW+VV+PP+QQ+OO</t>
  </si>
  <si>
    <t>A+T+U+V+W+X1+Y+AA+BB+GG+II+WW+UU+TT+QQ+OO</t>
  </si>
  <si>
    <t>A+T+U+V+W+X1+Y+AA+BB+GG+II+WW+UU+SS+RR+OO</t>
  </si>
  <si>
    <t>A+T+U+V+W+X1+Y+AA+CC+XX+WW+VV+PP+QQ+OO</t>
  </si>
  <si>
    <t>A+T+U+V+W+X1+Y+AA+CC+XX+WW+UU+TT+QQ+OO</t>
  </si>
  <si>
    <t>A+T+U+V+W+X1+Y+AA+CC+XX+WW+UU+SS+RR+OO</t>
  </si>
  <si>
    <t>A+T+U+V+W+X1+Y+AA+CC+YY+ZZ+RR+OO</t>
  </si>
  <si>
    <t>A+T+U+V+W+X1+Y+AA+CC+YY+ZZ+SS+TT+QQ+OO</t>
  </si>
  <si>
    <t>A+T+U+V+W+X1+Y+S+G+H+J+L+O+MM+OO</t>
  </si>
  <si>
    <t>A+T+U+V+W+X1+Y+S+G+H+J+K+M+O+MM+OO</t>
  </si>
  <si>
    <t>A+T+U+V+W+X1+Y+S+G+H+J+K+P+LL+MM+OO</t>
  </si>
  <si>
    <t>A+T+U+V+W+X1+Y+S+G+H+I+N+M+O+MM+OO</t>
  </si>
  <si>
    <t>A+T+U+V+W+X1+Y+S+G+H+I+N+P+LL+MM+OO</t>
  </si>
  <si>
    <t>A+T+U+V+W+X1+Y+S+G+H+I+Q+FF+KK+LL+MM+OO</t>
  </si>
  <si>
    <t>A+T+U+V+W+X1+Y+S+G+H+I+Q+FF+JJ+NN+OO</t>
  </si>
  <si>
    <t>A+T+U+V+W+X1+Y+S+G+H+I+Q+FF+JJ+JP+PP+QQ+OO</t>
  </si>
  <si>
    <t>A+T+U1+V1+W2+Y+Z+DD+Q+N+M+O+MM+OO</t>
  </si>
  <si>
    <t>A+T+U1+V1+W2+Y+Z+DD+Q+N+P+LL+MM+OO</t>
  </si>
  <si>
    <t>A+T+U1+V1+W2+Y+Z+DD+FF+KK+LL+MM+OO</t>
  </si>
  <si>
    <t>A+T+U1+V1+W2+Y+Z+DD+FF+JJ+NN+OO</t>
  </si>
  <si>
    <t>A+T+U1+V1+W2+Y+Z+DD+FF+JJ+JP+PP+QQ+OO</t>
  </si>
  <si>
    <t>A+T+U1+V1+W2+Y+Z+EE+KK+LL+MM+OO</t>
  </si>
  <si>
    <t>A+T+U1+V1+W2+Y+Z+EE+JJ+NN+OO</t>
  </si>
  <si>
    <t>A+T+U1+V1+W2+Y+Z+EE+JJ+JP+PP+QQ+OO</t>
  </si>
  <si>
    <t>A+T+U1+V1+W2+Y+AA+BB+GG+HH+NN+OO</t>
  </si>
  <si>
    <t>A+T+U1+V1+W2+Y+AA+BB+GG+HH+JP+PP+QQ+OO</t>
  </si>
  <si>
    <t>A+T+U1+V1+W2+Y+AA+BB+GG+II+WW+VV+PP+QQ+OO</t>
  </si>
  <si>
    <t>A+T+U1+V1+W2+Y+AA+BB+GG+II+WW+UU+TT+QQ+OO</t>
  </si>
  <si>
    <t>A+T+U1+V1+W2+Y+AA+BB+GG+II+WW+UU+SS+RR+OO</t>
  </si>
  <si>
    <t>A+T+U1+V1+W2+Y+AA+CC+XX+WW+VV+PP+QQ+OO</t>
  </si>
  <si>
    <t>A+T+U1+V1+W2+Y+AA+CC+XX+WW+UU+TT+QQ+OO</t>
  </si>
  <si>
    <t>A+T+U1+V1+W2+Y+AA+CC+XX+WW+UU+SS+RR+OO</t>
  </si>
  <si>
    <t>A+T+U1+V1+W2+Y+AA+CC+YY+ZZ+RR+OO</t>
  </si>
  <si>
    <t>A+T+U1+V1+W2+Y+AA+CC+YY+ZZ+SS+TT+QQ+OO</t>
  </si>
  <si>
    <t>A+T+U1+V1+W2+Y+S+G+H+J+L+O+MM+OO</t>
  </si>
  <si>
    <t>A+T+U1+V1+W2+Y+S+G+H+J+K+M+O+MM+OO</t>
  </si>
  <si>
    <t>A+T+U1+V1+W2+Y+S+G+H+J+K+P+LL+MM+OO</t>
  </si>
  <si>
    <t>A+T+U1+V1+W2+Y+S+G+H+I+N+M+O+MM+OO</t>
  </si>
  <si>
    <t>A+T+U1+V1+W2+Y+S+G+H+I+N+P+LL+MM+OO</t>
  </si>
  <si>
    <t>A+T+U1+V1+W2+Y+S+G+H+I+Q+FF+KK+LL+MM+OO</t>
  </si>
  <si>
    <t>A+T+U1+V1+W2+Y+S+G+H+I+Q+FF+JJ+NN+OO</t>
  </si>
  <si>
    <t>A+T+U1+V1+W2+Y+S+G+H+I+Q+FF+JJ+JP+PP+QQ+OO</t>
  </si>
  <si>
    <t>A+T+EEE+EEE1+CCC+XX+WW+VV+PP+QQ+OO</t>
  </si>
  <si>
    <t>A+T+EEE+EEE1+CCC+XX+WW+UU+TT+QQ+OO</t>
  </si>
  <si>
    <t>A+T+EEE+EEE1+CCC+XX+WW+UU+TT+SS+RR+OO</t>
  </si>
  <si>
    <t>A+T+EEE+EEE1+CCC+YY+ZZ+RR+OO</t>
  </si>
  <si>
    <t>A+T+EEE+EEE1+CCC+YY+ZZ+SS+TT+QQ+OO</t>
  </si>
  <si>
    <t>A+T+EEE+EEE1+GGG+ZZ1+ZZ+RR+OO</t>
  </si>
  <si>
    <t>A+T+EEE+EEE1+GGG+ZZ1+ZZ+SS+TT+QQ+OO</t>
  </si>
  <si>
    <t>A+T+U1+DDD+EEE1+CCC+XX+WW+VV+PP+QQ+OO</t>
  </si>
  <si>
    <t>A+T+U1+DDD+EEE1+CCC+XX+WW+UU+TT+QQ+OO</t>
  </si>
  <si>
    <t>A+T+U1+DDD+EEE1+CCC+XX+WW+UU+TT+SS+RR+OO</t>
  </si>
  <si>
    <t>A+T+U1+DDD+EEE1+CCC+YY+ZZ+RR+OO</t>
  </si>
  <si>
    <t>A+T+U1+DDD+EEE1+CCC+YY+ZZ+SS+TT+QQ+OO</t>
  </si>
  <si>
    <t>A+T+U1+DDD+EEE1+GGG+ZZ1+ZZ+RR+OO</t>
  </si>
  <si>
    <t>A+T+U1+DDD+EEE1+GGG+ZZ1+ZZ+SS+TT+QQ+OO</t>
  </si>
  <si>
    <t>Length of alternative route (feet)</t>
  </si>
  <si>
    <t>Length of alternative route (miles)</t>
  </si>
  <si>
    <r>
      <t xml:space="preserve">2 </t>
    </r>
    <r>
      <rPr>
        <sz val="7"/>
        <rFont val="Calibri"/>
        <family val="2"/>
      </rPr>
      <t xml:space="preserve"> Defined as parks and recreational areas owned by a governmental body or an organized group, club, or  church.</t>
    </r>
  </si>
  <si>
    <r>
      <t>Estimated length of right-of-way within foreground visual zone of park/recreational areas</t>
    </r>
    <r>
      <rPr>
        <vertAlign val="superscript"/>
        <sz val="10"/>
        <color theme="1"/>
        <rFont val="Calibri"/>
        <family val="2"/>
        <scheme val="minor"/>
      </rPr>
      <t>2</t>
    </r>
  </si>
  <si>
    <r>
      <t>Number of habitable structures within 500 feet of the route centerline</t>
    </r>
    <r>
      <rPr>
        <vertAlign val="superscript"/>
        <sz val="10"/>
        <color theme="1"/>
        <rFont val="Calibri"/>
        <family val="2"/>
        <scheme val="minor"/>
      </rPr>
      <t>1</t>
    </r>
  </si>
  <si>
    <t>Number of recorded cultural resources within 1,000 feet of the route centerline</t>
  </si>
  <si>
    <t>Number of private airstrips within 10,000 feet of the route centerline</t>
  </si>
  <si>
    <r>
      <t>Length of the route across parks/recreational areas</t>
    </r>
    <r>
      <rPr>
        <vertAlign val="superscript"/>
        <sz val="10"/>
        <color theme="1"/>
        <rFont val="Calibri"/>
        <family val="2"/>
        <scheme val="minor"/>
      </rPr>
      <t>2</t>
    </r>
  </si>
  <si>
    <t>Length of route through commercial/industrial areas</t>
  </si>
  <si>
    <t>A+B+C+F+I+Q+FF+KK+P+M+O+MM+OO</t>
  </si>
  <si>
    <t>A+B+D+S+Z+DD+FF+KK+P+M+O+MM+OO</t>
  </si>
  <si>
    <t>A+B+D+S+Z+EE+KK+P+M+O+MM+OO</t>
  </si>
  <si>
    <t>A+T+U+V+X+Y+Z+DD+FF+KK+P+M+O+MM+OO</t>
  </si>
  <si>
    <t>A+T+U+V+X+Y+Z+EE+KK+P+M+O+MM+OO</t>
  </si>
  <si>
    <t>A+T+U+V+X+Y+S+G+H+I+Q+FF+KK+P+M+O+MM+OO</t>
  </si>
  <si>
    <t>A+T+U1+V1+X1+Y+Z+DD+FF+KK+P+M+O+MM+OO</t>
  </si>
  <si>
    <t>A+T+U1+V1+X1+Y+Z+EE+KK+P+M+O+MM+OO</t>
  </si>
  <si>
    <t>A+T+U1+V1+X1+Y+S+G+H+I+Q+FF+KK+P+M+O+MM+OO</t>
  </si>
  <si>
    <t>A+T+U+V+W+W2+Y+Z+DD+FF+KK+P+M+O+MM+OO</t>
  </si>
  <si>
    <t>A+T+U+V+W+W2+Y+Z+EE+KK+P+M+O+MM+OO</t>
  </si>
  <si>
    <t>A+T+U+V+W+W2+Y+S+G+H+I+Q+FF+KK+P+M+O+MM+OO</t>
  </si>
  <si>
    <t>A+T+U+V+W+X1+Y+Z+DD+FF+KK+P+M+O+MM+OO</t>
  </si>
  <si>
    <t>A+T+U+V+W+X1+Y+Z+EE+KK+P+M+O+MM+OO</t>
  </si>
  <si>
    <t>A+T+U+V+W+X1+Y+S+G+H+I+Q+FF+KK+P+M+O+MM+OO</t>
  </si>
  <si>
    <t>A+T+U1+V1+W2+Y+Z+DD+FF+KK+P+M+O+MM+OO</t>
  </si>
  <si>
    <t>A+T+U1+V1+W2+Y+Z+EE+KK+P+M+O+MM+OO</t>
  </si>
  <si>
    <t>A+T+U1+V1+W2+Y+S+G+H+I+Q+FF+KK+P+M+O+MM+OO</t>
  </si>
  <si>
    <t>Length of route parallel to apparent property boundaries</t>
  </si>
  <si>
    <r>
      <t>1</t>
    </r>
    <r>
      <rPr>
        <sz val="7"/>
        <rFont val="Calibri"/>
        <family val="2"/>
      </rPr>
      <t xml:space="preserve">  Structures normally inhabited by humans or intended to be inhabited by humans on a daily  or regular basis.  Habitable structures  include but  are not limited to a single-family and multi-family dwellings and related structures, mobile homes, apartment buildings, commercial structures, industrial structures, business structures, churches, hospitals, nursing homes, and schools. The aerial photography used to determine the distance of habitable structures within 500 feet of the centerline of each alternative route has a horizontal accuracy of +/- 20 feet. To account for this level of accuracy, FNI identified all habitable structures within a measured distance of 520 feet of each alternative route centerline.</t>
    </r>
  </si>
  <si>
    <t xml:space="preserve">Note: All length measurements are provided in feet, unless otherwise stated. All linear measurements were obtained from Digital Globe ortho imagery flown in 2020.  The aerial photography was ortho-rectified to National Map Accuracy Standards of +/- 6 meters or approximately +/- 20 feet.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</si>
</sst>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8" formatCode="0.0"/>
  </numFmts>
  <fonts count="9">
    <font>
      <sz val="11"/>
      <color theme="1"/>
      <name val="Calibri"/>
      <family val="2"/>
      <scheme val="minor"/>
    </font>
    <font>
      <sz val="10"/>
      <color theme="1"/>
      <name val="Arial"/>
      <family val="2"/>
    </font>
    <font>
      <sz val="10"/>
      <color theme="1"/>
      <name val="Calibri"/>
      <family val="2"/>
      <scheme val="minor"/>
    </font>
    <font>
      <b/>
      <sz val="11"/>
      <color rgb="FF000000"/>
      <name val="Calibri"/>
      <family val="2"/>
      <scheme val="minor"/>
    </font>
    <font>
      <sz val="11"/>
      <color rgb="FF000000"/>
      <name val="Calibri"/>
      <family val="2"/>
      <scheme val="minor"/>
    </font>
    <font>
      <sz val="10"/>
      <name val="Calibri"/>
      <family val="2"/>
      <scheme val="minor"/>
    </font>
    <font>
      <sz val="7"/>
      <name val="Calibri"/>
      <family val="2"/>
    </font>
    <font>
      <vertAlign val="superscript"/>
      <sz val="7"/>
      <name val="Calibri"/>
      <family val="2"/>
    </font>
    <font>
      <vertAlign val="superscript"/>
      <sz val="10"/>
      <color theme="1"/>
      <name val="Calibri"/>
      <family val="2"/>
      <scheme val="minor"/>
    </font>
  </fonts>
  <fills count="5">
    <fill>
      <patternFill patternType="none"/>
    </fill>
    <fill>
      <patternFill patternType="gray125"/>
    </fill>
    <fill>
      <patternFill patternType="solid">
        <fgColor rgb="FFE7E6E6"/>
        <bgColor indexed="64"/>
      </patternFill>
    </fill>
    <fill>
      <patternFill patternType="solid">
        <fgColor theme="0"/>
        <bgColor indexed="64"/>
      </patternFill>
    </fill>
    <fill>
      <patternFill patternType="solid">
        <fgColor theme="0" tint="-0.24997"/>
        <bgColor indexed="64"/>
      </patternFill>
    </fill>
  </fills>
  <borders count="2">
    <border>
      <left/>
      <right/>
      <top/>
      <bottom/>
      <diagonal/>
    </border>
    <border>
      <left style="thin">
        <color auto="1"/>
      </left>
      <right style="thin">
        <color auto="1"/>
      </right>
      <top style="thin">
        <color auto="1"/>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32">
    <xf numFmtId="0" fontId="0" fillId="0" borderId="0" xfId="0"/>
    <xf numFmtId="1"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1"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0" fillId="0" borderId="0" xfId="0" applyFont="1"/>
    <xf numFmtId="0" fontId="0" fillId="0" borderId="0" xfId="0" applyFont="1" applyAlignment="1">
      <alignment horizontal="center"/>
    </xf>
    <xf numFmtId="0" fontId="0" fillId="0" borderId="1" xfId="0" applyFont="1" applyBorder="1"/>
    <xf numFmtId="1" fontId="0" fillId="0" borderId="0" xfId="0" applyNumberFormat="1" applyFont="1"/>
    <xf numFmtId="0" fontId="2" fillId="0" borderId="1" xfId="0" applyFont="1" applyBorder="1" applyAlignment="1">
      <alignment wrapText="1"/>
    </xf>
    <xf numFmtId="0" fontId="0" fillId="0" borderId="0" xfId="0" applyFont="1" applyAlignment="1">
      <alignment wrapText="1"/>
    </xf>
    <xf numFmtId="2" fontId="0" fillId="0" borderId="0" xfId="0" applyNumberFormat="1" applyFont="1" applyAlignment="1">
      <alignment horizontal="center"/>
    </xf>
    <xf numFmtId="0" fontId="0" fillId="0" borderId="0" xfId="0" applyFont="1" applyFill="1" applyBorder="1" applyAlignment="1">
      <alignment horizontal="left"/>
    </xf>
    <xf numFmtId="0" fontId="2" fillId="3" borderId="1" xfId="0" applyFont="1" applyFill="1" applyBorder="1" applyProtection="1">
      <protection/>
    </xf>
    <xf numFmtId="0" fontId="2" fillId="0" borderId="0" xfId="0" applyFont="1" applyBorder="1"/>
    <xf numFmtId="0" fontId="6" fillId="0" borderId="0" xfId="0" applyFont="1" applyAlignment="1">
      <alignment horizontal="left" vertical="center" wrapText="1"/>
    </xf>
    <xf numFmtId="0" fontId="7" fillId="0" borderId="0" xfId="0" applyFont="1" applyAlignment="1">
      <alignment horizontal="left" vertical="center" wrapText="1"/>
    </xf>
    <xf numFmtId="0" fontId="0" fillId="0" borderId="0" xfId="0" applyFill="1"/>
    <xf numFmtId="0" fontId="2" fillId="0" borderId="0" xfId="0" applyFont="1" applyFill="1" applyBorder="1" applyAlignment="1" applyProtection="1">
      <alignment horizontal="center"/>
      <protection/>
    </xf>
    <xf numFmtId="0" fontId="0" fillId="0" borderId="0" xfId="0" applyFont="1" applyFill="1" applyAlignment="1">
      <alignment horizontal="center"/>
    </xf>
    <xf numFmtId="0" fontId="2" fillId="3" borderId="1" xfId="0" applyFont="1" applyFill="1" applyBorder="1" applyAlignment="1" applyProtection="1">
      <alignment horizontal="center"/>
      <protection/>
    </xf>
    <xf numFmtId="3" fontId="2" fillId="3" borderId="1" xfId="0" applyNumberFormat="1" applyFont="1" applyFill="1" applyBorder="1"/>
    <xf numFmtId="3" fontId="2" fillId="3" borderId="1" xfId="0" applyNumberFormat="1" applyFont="1" applyFill="1" applyBorder="1" applyAlignment="1">
      <alignment horizontal="center"/>
    </xf>
    <xf numFmtId="3" fontId="2" fillId="3" borderId="1" xfId="0" applyNumberFormat="1" applyFont="1" applyFill="1" applyBorder="1" applyAlignment="1" applyProtection="1">
      <alignment horizontal="center"/>
      <protection/>
    </xf>
    <xf numFmtId="0" fontId="2" fillId="3" borderId="1" xfId="0" applyFont="1" applyFill="1" applyBorder="1"/>
    <xf numFmtId="0" fontId="2" fillId="3" borderId="1" xfId="0" applyFont="1" applyFill="1" applyBorder="1" applyAlignment="1">
      <alignment wrapText="1"/>
    </xf>
    <xf numFmtId="0" fontId="2" fillId="3" borderId="1" xfId="0" applyFont="1" applyFill="1" applyBorder="1" applyAlignment="1" applyProtection="1">
      <alignment horizontal="center" wrapText="1"/>
      <protection/>
    </xf>
    <xf numFmtId="0" fontId="2" fillId="4" borderId="1" xfId="0" applyFont="1" applyFill="1" applyBorder="1" applyProtection="1">
      <protection/>
    </xf>
    <xf numFmtId="0" fontId="2" fillId="4" borderId="1" xfId="0" applyFont="1" applyFill="1" applyBorder="1" applyAlignment="1" applyProtection="1">
      <alignment horizontal="center"/>
      <protection/>
    </xf>
    <xf numFmtId="168" fontId="5" fillId="3" borderId="1" xfId="0" applyNumberFormat="1" applyFont="1" applyFill="1" applyBorder="1" applyAlignment="1" applyProtection="1">
      <alignment horizontal="center"/>
      <protection/>
    </xf>
    <xf numFmtId="3" fontId="5" fillId="3" borderId="1" xfId="0" applyNumberFormat="1" applyFont="1" applyFill="1" applyBorder="1" applyAlignment="1" applyProtection="1">
      <alignment horizontal="center"/>
      <protection/>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styles" Target="styles.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worksheet" Target="worksheets/sheet3.xml" /><Relationship Id="rId6" Type="http://schemas.openxmlformats.org/officeDocument/2006/relationships/sharedStrings" Target="sharedStrings.xml" /><Relationship Id="rId3" Type="http://schemas.openxmlformats.org/officeDocument/2006/relationships/worksheet" Target="worksheets/sheet2.xml" /><Relationship Id="rId7" Type="http://schemas.openxmlformats.org/officeDocument/2006/relationships/calcChain" Target="calcChain.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R76"/>
  <sheetViews>
    <sheetView tabSelected="1" workbookViewId="0" topLeftCell="A1">
      <selection pane="topLeft" activeCell="A4" sqref="A4"/>
    </sheetView>
  </sheetViews>
  <sheetFormatPr defaultRowHeight="14.4"/>
  <cols>
    <col min="1" max="1" width="71.2222222222222" style="6" customWidth="1"/>
    <col min="2" max="44" width="12.3333333333333" style="7" customWidth="1"/>
  </cols>
  <sheetData>
    <row r="1" spans="1:44" ht="14.4">
      <c r="A1" s="28"/>
      <c r="B1" s="29">
        <v>2</v>
      </c>
      <c r="C1" s="29">
        <v>3</v>
      </c>
      <c r="D1" s="29">
        <v>5</v>
      </c>
      <c r="E1" s="29">
        <v>7</v>
      </c>
      <c r="F1" s="29">
        <v>13</v>
      </c>
      <c r="G1" s="29">
        <v>14</v>
      </c>
      <c r="H1" s="29">
        <v>17</v>
      </c>
      <c r="I1" s="29">
        <v>18</v>
      </c>
      <c r="J1" s="29">
        <v>19</v>
      </c>
      <c r="K1" s="29">
        <v>21</v>
      </c>
      <c r="L1" s="29">
        <v>22</v>
      </c>
      <c r="M1" s="29">
        <v>24</v>
      </c>
      <c r="N1" s="29">
        <v>25</v>
      </c>
      <c r="O1" s="29">
        <v>31</v>
      </c>
      <c r="P1" s="29">
        <v>54</v>
      </c>
      <c r="Q1" s="29">
        <v>55</v>
      </c>
      <c r="R1" s="29">
        <v>57</v>
      </c>
      <c r="S1" s="29">
        <v>58</v>
      </c>
      <c r="T1" s="29">
        <v>59</v>
      </c>
      <c r="U1" s="29">
        <v>60</v>
      </c>
      <c r="V1" s="29">
        <v>61</v>
      </c>
      <c r="W1" s="29">
        <v>62</v>
      </c>
      <c r="X1" s="29">
        <v>64</v>
      </c>
      <c r="Y1" s="29">
        <v>65</v>
      </c>
      <c r="Z1" s="29">
        <v>69</v>
      </c>
      <c r="AA1" s="29">
        <v>70</v>
      </c>
      <c r="AB1" s="29">
        <v>71</v>
      </c>
      <c r="AC1" s="29">
        <v>72</v>
      </c>
      <c r="AD1" s="29">
        <v>73</v>
      </c>
      <c r="AE1" s="29">
        <v>74</v>
      </c>
      <c r="AF1" s="29">
        <v>100</v>
      </c>
      <c r="AG1" s="29">
        <v>130</v>
      </c>
      <c r="AH1" s="29">
        <v>131</v>
      </c>
      <c r="AI1" s="29">
        <v>133</v>
      </c>
      <c r="AJ1" s="29">
        <v>134</v>
      </c>
      <c r="AK1" s="29">
        <v>139</v>
      </c>
      <c r="AL1" s="29">
        <v>140</v>
      </c>
      <c r="AM1" s="29">
        <v>144</v>
      </c>
      <c r="AN1" s="29">
        <v>145</v>
      </c>
      <c r="AO1" s="29">
        <v>147</v>
      </c>
      <c r="AP1" s="29">
        <v>149</v>
      </c>
      <c r="AQ1" s="29">
        <v>150</v>
      </c>
      <c r="AR1" s="29">
        <v>151</v>
      </c>
    </row>
    <row r="2" spans="1:44" ht="14.4">
      <c r="A2" s="14" t="s">
        <v>436</v>
      </c>
      <c r="B2" s="31">
        <v>22278</v>
      </c>
      <c r="C2" s="31">
        <v>21211</v>
      </c>
      <c r="D2" s="31">
        <v>21217</v>
      </c>
      <c r="E2" s="31">
        <v>22717</v>
      </c>
      <c r="F2" s="31">
        <v>18906</v>
      </c>
      <c r="G2" s="31">
        <v>19136</v>
      </c>
      <c r="H2" s="31">
        <v>19306</v>
      </c>
      <c r="I2" s="31">
        <v>19536</v>
      </c>
      <c r="J2" s="31">
        <v>20883</v>
      </c>
      <c r="K2" s="31">
        <v>21119</v>
      </c>
      <c r="L2" s="31">
        <v>21095</v>
      </c>
      <c r="M2" s="31">
        <v>21154</v>
      </c>
      <c r="N2" s="31">
        <v>21130</v>
      </c>
      <c r="O2" s="31">
        <v>17354</v>
      </c>
      <c r="P2" s="31">
        <v>16940</v>
      </c>
      <c r="Q2" s="31">
        <v>17170</v>
      </c>
      <c r="R2" s="31">
        <v>17340</v>
      </c>
      <c r="S2" s="31">
        <v>17570</v>
      </c>
      <c r="T2" s="31">
        <v>18917</v>
      </c>
      <c r="U2" s="31">
        <v>19147</v>
      </c>
      <c r="V2" s="31">
        <v>19153</v>
      </c>
      <c r="W2" s="31">
        <v>19129</v>
      </c>
      <c r="X2" s="31">
        <v>19188</v>
      </c>
      <c r="Y2" s="31">
        <v>19164</v>
      </c>
      <c r="Z2" s="31">
        <v>23403</v>
      </c>
      <c r="AA2" s="31">
        <v>20872</v>
      </c>
      <c r="AB2" s="31">
        <v>19805</v>
      </c>
      <c r="AC2" s="31">
        <v>22159</v>
      </c>
      <c r="AD2" s="31">
        <v>19811</v>
      </c>
      <c r="AE2" s="31">
        <v>20041</v>
      </c>
      <c r="AF2" s="31">
        <v>17686</v>
      </c>
      <c r="AG2" s="31">
        <v>19981</v>
      </c>
      <c r="AH2" s="31">
        <v>19957</v>
      </c>
      <c r="AI2" s="31">
        <v>20016</v>
      </c>
      <c r="AJ2" s="31">
        <v>19992</v>
      </c>
      <c r="AK2" s="31">
        <v>21700</v>
      </c>
      <c r="AL2" s="31">
        <v>20633</v>
      </c>
      <c r="AM2" s="31">
        <v>21118</v>
      </c>
      <c r="AN2" s="31">
        <v>21094</v>
      </c>
      <c r="AO2" s="31">
        <v>24082</v>
      </c>
      <c r="AP2" s="31">
        <v>25065</v>
      </c>
      <c r="AQ2" s="31">
        <v>26118</v>
      </c>
      <c r="AR2" s="31">
        <v>22242</v>
      </c>
    </row>
    <row r="3" spans="1:44" ht="14.4">
      <c r="A3" s="14" t="s">
        <v>437</v>
      </c>
      <c r="B3" s="30">
        <v>4.2193195320000001</v>
      </c>
      <c r="C3" s="30">
        <v>4.017236134</v>
      </c>
      <c r="D3" s="30">
        <v>4.0183724979999997</v>
      </c>
      <c r="E3" s="30">
        <v>4.3024634980000007</v>
      </c>
      <c r="F3" s="30">
        <v>3.5806829640000002</v>
      </c>
      <c r="G3" s="30">
        <v>3.6242435840000002</v>
      </c>
      <c r="H3" s="30">
        <v>3.6564405639999999</v>
      </c>
      <c r="I3" s="30">
        <v>3.7000011839999996</v>
      </c>
      <c r="J3" s="30">
        <v>3.955114902</v>
      </c>
      <c r="K3" s="30">
        <v>3.9998118859999998</v>
      </c>
      <c r="L3" s="30">
        <v>3.99526643</v>
      </c>
      <c r="M3" s="30">
        <v>4.0064406760000004</v>
      </c>
      <c r="N3" s="30">
        <v>4.0018952199999998</v>
      </c>
      <c r="O3" s="30">
        <v>3.2867434760000003</v>
      </c>
      <c r="P3" s="30">
        <v>3.2083343600000003</v>
      </c>
      <c r="Q3" s="30">
        <v>3.2518949800000003</v>
      </c>
      <c r="R3" s="30">
        <v>3.28409196</v>
      </c>
      <c r="S3" s="30">
        <v>3.3276525799999996</v>
      </c>
      <c r="T3" s="30">
        <v>3.5827662980000001</v>
      </c>
      <c r="U3" s="30">
        <v>3.6263269180000002</v>
      </c>
      <c r="V3" s="30">
        <v>3.6274632819999999</v>
      </c>
      <c r="W3" s="30">
        <v>3.6229178260000001</v>
      </c>
      <c r="X3" s="30">
        <v>3.6340920720000005</v>
      </c>
      <c r="Y3" s="30">
        <v>3.6295466159999998</v>
      </c>
      <c r="Z3" s="30">
        <v>4.4323877820000002</v>
      </c>
      <c r="AA3" s="30">
        <v>3.9530315680000001</v>
      </c>
      <c r="AB3" s="30">
        <v>3.7509481700000005</v>
      </c>
      <c r="AC3" s="30">
        <v>4.1967816460000007</v>
      </c>
      <c r="AD3" s="30">
        <v>3.7520845340000006</v>
      </c>
      <c r="AE3" s="30">
        <v>3.7956451540000007</v>
      </c>
      <c r="AF3" s="30">
        <v>3.3496222840000005</v>
      </c>
      <c r="AG3" s="30">
        <v>3.7842815139999999</v>
      </c>
      <c r="AH3" s="30">
        <v>3.7797360580000001</v>
      </c>
      <c r="AI3" s="30">
        <v>3.7909103040000005</v>
      </c>
      <c r="AJ3" s="30">
        <v>3.7863648479999998</v>
      </c>
      <c r="AK3" s="30">
        <v>4.109849800000001</v>
      </c>
      <c r="AL3" s="30">
        <v>3.9077664020000009</v>
      </c>
      <c r="AM3" s="30">
        <v>3.9996224920000003</v>
      </c>
      <c r="AN3" s="30">
        <v>3.9950770359999996</v>
      </c>
      <c r="AO3" s="30">
        <v>4.5609863079999995</v>
      </c>
      <c r="AP3" s="30">
        <v>4.7471606100000008</v>
      </c>
      <c r="AQ3" s="30">
        <v>4.9465924920000006</v>
      </c>
      <c r="AR3" s="30">
        <v>4.212501348</v>
      </c>
    </row>
    <row r="4" spans="1:44" ht="14.4">
      <c r="A4" s="14" t="s">
        <v>0</v>
      </c>
      <c r="B4" s="21">
        <v>0</v>
      </c>
      <c r="C4" s="21">
        <v>0</v>
      </c>
      <c r="D4" s="21">
        <v>0</v>
      </c>
      <c r="E4" s="21">
        <v>0</v>
      </c>
      <c r="F4" s="21">
        <v>0</v>
      </c>
      <c r="G4" s="21">
        <v>0</v>
      </c>
      <c r="H4" s="21">
        <v>2228</v>
      </c>
      <c r="I4" s="21">
        <v>2228</v>
      </c>
      <c r="J4" s="21">
        <v>1026</v>
      </c>
      <c r="K4" s="21">
        <v>1278</v>
      </c>
      <c r="L4" s="21">
        <v>2195</v>
      </c>
      <c r="M4" s="21">
        <v>3293</v>
      </c>
      <c r="N4" s="21">
        <v>4210</v>
      </c>
      <c r="O4" s="21">
        <v>0</v>
      </c>
      <c r="P4" s="21">
        <v>0</v>
      </c>
      <c r="Q4" s="21">
        <v>0</v>
      </c>
      <c r="R4" s="21">
        <v>2228</v>
      </c>
      <c r="S4" s="21">
        <v>2228</v>
      </c>
      <c r="T4" s="21">
        <v>1026</v>
      </c>
      <c r="U4" s="21">
        <v>1026</v>
      </c>
      <c r="V4" s="21">
        <v>1278</v>
      </c>
      <c r="W4" s="21">
        <v>2195</v>
      </c>
      <c r="X4" s="21">
        <v>3293</v>
      </c>
      <c r="Y4" s="21">
        <v>4210</v>
      </c>
      <c r="Z4" s="21">
        <v>0</v>
      </c>
      <c r="AA4" s="21">
        <v>0</v>
      </c>
      <c r="AB4" s="21">
        <v>0</v>
      </c>
      <c r="AC4" s="21">
        <v>0</v>
      </c>
      <c r="AD4" s="21">
        <v>0</v>
      </c>
      <c r="AE4" s="21">
        <v>0</v>
      </c>
      <c r="AF4" s="21">
        <v>0</v>
      </c>
      <c r="AG4" s="21">
        <v>1278</v>
      </c>
      <c r="AH4" s="21">
        <v>2195</v>
      </c>
      <c r="AI4" s="21">
        <v>3293</v>
      </c>
      <c r="AJ4" s="21">
        <v>4210</v>
      </c>
      <c r="AK4" s="21">
        <v>0</v>
      </c>
      <c r="AL4" s="21">
        <v>0</v>
      </c>
      <c r="AM4" s="21">
        <v>0</v>
      </c>
      <c r="AN4" s="21">
        <v>917</v>
      </c>
      <c r="AO4" s="21">
        <v>3060</v>
      </c>
      <c r="AP4" s="21">
        <v>7108</v>
      </c>
      <c r="AQ4" s="21">
        <v>7837</v>
      </c>
      <c r="AR4" s="21">
        <v>0</v>
      </c>
    </row>
    <row r="5" spans="1:44" ht="14.4">
      <c r="A5" s="14" t="s">
        <v>1</v>
      </c>
      <c r="B5" s="21">
        <v>0</v>
      </c>
      <c r="C5" s="21">
        <v>0</v>
      </c>
      <c r="D5" s="21">
        <v>0</v>
      </c>
      <c r="E5" s="21">
        <v>0</v>
      </c>
      <c r="F5" s="21">
        <v>0</v>
      </c>
      <c r="G5" s="21">
        <v>0</v>
      </c>
      <c r="H5" s="21">
        <v>0</v>
      </c>
      <c r="I5" s="21">
        <v>0</v>
      </c>
      <c r="J5" s="21">
        <v>0</v>
      </c>
      <c r="K5" s="21">
        <v>0</v>
      </c>
      <c r="L5" s="21">
        <v>0</v>
      </c>
      <c r="M5" s="21">
        <v>0</v>
      </c>
      <c r="N5" s="21">
        <v>0</v>
      </c>
      <c r="O5" s="21">
        <v>0</v>
      </c>
      <c r="P5" s="21">
        <v>0</v>
      </c>
      <c r="Q5" s="21">
        <v>0</v>
      </c>
      <c r="R5" s="21">
        <v>0</v>
      </c>
      <c r="S5" s="21">
        <v>0</v>
      </c>
      <c r="T5" s="21">
        <v>0</v>
      </c>
      <c r="U5" s="21">
        <v>0</v>
      </c>
      <c r="V5" s="21">
        <v>0</v>
      </c>
      <c r="W5" s="21">
        <v>0</v>
      </c>
      <c r="X5" s="21">
        <v>0</v>
      </c>
      <c r="Y5" s="21">
        <v>0</v>
      </c>
      <c r="Z5" s="21">
        <v>0</v>
      </c>
      <c r="AA5" s="21">
        <v>0</v>
      </c>
      <c r="AB5" s="21">
        <v>0</v>
      </c>
      <c r="AC5" s="21">
        <v>0</v>
      </c>
      <c r="AD5" s="21">
        <v>0</v>
      </c>
      <c r="AE5" s="21">
        <v>0</v>
      </c>
      <c r="AF5" s="21">
        <v>0</v>
      </c>
      <c r="AG5" s="21">
        <v>0</v>
      </c>
      <c r="AH5" s="21">
        <v>0</v>
      </c>
      <c r="AI5" s="21">
        <v>0</v>
      </c>
      <c r="AJ5" s="21">
        <v>0</v>
      </c>
      <c r="AK5" s="21">
        <v>0</v>
      </c>
      <c r="AL5" s="21">
        <v>0</v>
      </c>
      <c r="AM5" s="21">
        <v>0</v>
      </c>
      <c r="AN5" s="21">
        <v>0</v>
      </c>
      <c r="AO5" s="21">
        <v>0</v>
      </c>
      <c r="AP5" s="21">
        <v>0</v>
      </c>
      <c r="AQ5" s="21">
        <v>0</v>
      </c>
      <c r="AR5" s="21">
        <v>0</v>
      </c>
    </row>
    <row r="6" spans="1:44" ht="14.4">
      <c r="A6" s="14" t="s">
        <v>2</v>
      </c>
      <c r="B6" s="21">
        <v>2187</v>
      </c>
      <c r="C6" s="21">
        <v>5026</v>
      </c>
      <c r="D6" s="21">
        <v>3061</v>
      </c>
      <c r="E6" s="21">
        <v>0</v>
      </c>
      <c r="F6" s="21">
        <v>6560</v>
      </c>
      <c r="G6" s="21">
        <v>7719</v>
      </c>
      <c r="H6" s="21">
        <v>5963</v>
      </c>
      <c r="I6" s="21">
        <v>7122</v>
      </c>
      <c r="J6" s="21">
        <v>0</v>
      </c>
      <c r="K6" s="21">
        <v>907</v>
      </c>
      <c r="L6" s="21">
        <v>917</v>
      </c>
      <c r="M6" s="21">
        <v>907</v>
      </c>
      <c r="N6" s="21">
        <v>917</v>
      </c>
      <c r="O6" s="21">
        <v>7420</v>
      </c>
      <c r="P6" s="21">
        <v>7420</v>
      </c>
      <c r="Q6" s="21">
        <v>8579</v>
      </c>
      <c r="R6" s="21">
        <v>6823</v>
      </c>
      <c r="S6" s="21">
        <v>7982</v>
      </c>
      <c r="T6" s="21">
        <v>860</v>
      </c>
      <c r="U6" s="21">
        <v>2019</v>
      </c>
      <c r="V6" s="21">
        <v>1767</v>
      </c>
      <c r="W6" s="21">
        <v>1777</v>
      </c>
      <c r="X6" s="21">
        <v>1767</v>
      </c>
      <c r="Y6" s="21">
        <v>1777</v>
      </c>
      <c r="Z6" s="21">
        <v>860</v>
      </c>
      <c r="AA6" s="21">
        <v>3047</v>
      </c>
      <c r="AB6" s="21">
        <v>5886</v>
      </c>
      <c r="AC6" s="21">
        <v>5036</v>
      </c>
      <c r="AD6" s="21">
        <v>3921</v>
      </c>
      <c r="AE6" s="21">
        <v>5080</v>
      </c>
      <c r="AF6" s="21">
        <v>7420</v>
      </c>
      <c r="AG6" s="21">
        <v>1767</v>
      </c>
      <c r="AH6" s="21">
        <v>1777</v>
      </c>
      <c r="AI6" s="21">
        <v>1767</v>
      </c>
      <c r="AJ6" s="21">
        <v>1777</v>
      </c>
      <c r="AK6" s="21">
        <v>3047</v>
      </c>
      <c r="AL6" s="21">
        <v>5886</v>
      </c>
      <c r="AM6" s="21">
        <v>907</v>
      </c>
      <c r="AN6" s="21">
        <v>917</v>
      </c>
      <c r="AO6" s="21">
        <v>0</v>
      </c>
      <c r="AP6" s="21">
        <v>0</v>
      </c>
      <c r="AQ6" s="21">
        <v>1756</v>
      </c>
      <c r="AR6" s="21">
        <v>907</v>
      </c>
    </row>
    <row r="7" spans="1:44" ht="14.4">
      <c r="A7" s="14" t="s">
        <v>3</v>
      </c>
      <c r="B7" s="21">
        <v>0</v>
      </c>
      <c r="C7" s="21">
        <v>0</v>
      </c>
      <c r="D7" s="21">
        <v>0</v>
      </c>
      <c r="E7" s="21">
        <v>0</v>
      </c>
      <c r="F7" s="21">
        <v>0</v>
      </c>
      <c r="G7" s="21">
        <v>0</v>
      </c>
      <c r="H7" s="21">
        <v>0</v>
      </c>
      <c r="I7" s="21">
        <v>0</v>
      </c>
      <c r="J7" s="21">
        <v>0</v>
      </c>
      <c r="K7" s="21">
        <v>0</v>
      </c>
      <c r="L7" s="21">
        <v>0</v>
      </c>
      <c r="M7" s="21">
        <v>0</v>
      </c>
      <c r="N7" s="21">
        <v>0</v>
      </c>
      <c r="O7" s="21">
        <v>0</v>
      </c>
      <c r="P7" s="21">
        <v>0</v>
      </c>
      <c r="Q7" s="21">
        <v>0</v>
      </c>
      <c r="R7" s="21">
        <v>0</v>
      </c>
      <c r="S7" s="21">
        <v>0</v>
      </c>
      <c r="T7" s="21">
        <v>0</v>
      </c>
      <c r="U7" s="21">
        <v>0</v>
      </c>
      <c r="V7" s="21">
        <v>0</v>
      </c>
      <c r="W7" s="21">
        <v>0</v>
      </c>
      <c r="X7" s="21">
        <v>0</v>
      </c>
      <c r="Y7" s="21">
        <v>0</v>
      </c>
      <c r="Z7" s="21">
        <v>0</v>
      </c>
      <c r="AA7" s="21">
        <v>0</v>
      </c>
      <c r="AB7" s="21">
        <v>0</v>
      </c>
      <c r="AC7" s="21">
        <v>0</v>
      </c>
      <c r="AD7" s="21">
        <v>0</v>
      </c>
      <c r="AE7" s="21">
        <v>0</v>
      </c>
      <c r="AF7" s="21">
        <v>0</v>
      </c>
      <c r="AG7" s="21">
        <v>0</v>
      </c>
      <c r="AH7" s="21">
        <v>0</v>
      </c>
      <c r="AI7" s="21">
        <v>0</v>
      </c>
      <c r="AJ7" s="21">
        <v>0</v>
      </c>
      <c r="AK7" s="21">
        <v>0</v>
      </c>
      <c r="AL7" s="21">
        <v>0</v>
      </c>
      <c r="AM7" s="21">
        <v>0</v>
      </c>
      <c r="AN7" s="21">
        <v>0</v>
      </c>
      <c r="AO7" s="21">
        <v>0</v>
      </c>
      <c r="AP7" s="21">
        <v>0</v>
      </c>
      <c r="AQ7" s="21">
        <v>0</v>
      </c>
      <c r="AR7" s="21">
        <v>0</v>
      </c>
    </row>
    <row r="8" spans="1:44" ht="14.4">
      <c r="A8" s="22" t="s">
        <v>463</v>
      </c>
      <c r="B8" s="23">
        <v>3011</v>
      </c>
      <c r="C8" s="23">
        <v>5850</v>
      </c>
      <c r="D8" s="23">
        <v>3885</v>
      </c>
      <c r="E8" s="23">
        <v>1928</v>
      </c>
      <c r="F8" s="23">
        <v>6054</v>
      </c>
      <c r="G8" s="23">
        <v>8770</v>
      </c>
      <c r="H8" s="23">
        <v>5457</v>
      </c>
      <c r="I8" s="23">
        <v>8173</v>
      </c>
      <c r="J8" s="23">
        <v>1928</v>
      </c>
      <c r="K8" s="23">
        <v>4167</v>
      </c>
      <c r="L8" s="23">
        <v>4132</v>
      </c>
      <c r="M8" s="23">
        <v>5532</v>
      </c>
      <c r="N8" s="23">
        <v>5497</v>
      </c>
      <c r="O8" s="23">
        <v>6090</v>
      </c>
      <c r="P8" s="23">
        <v>6090</v>
      </c>
      <c r="Q8" s="23">
        <v>8806</v>
      </c>
      <c r="R8" s="23">
        <v>5493</v>
      </c>
      <c r="S8" s="23">
        <v>8209</v>
      </c>
      <c r="T8" s="23">
        <v>1964</v>
      </c>
      <c r="U8" s="23">
        <v>4680</v>
      </c>
      <c r="V8" s="23">
        <v>4203</v>
      </c>
      <c r="W8" s="23">
        <v>4168</v>
      </c>
      <c r="X8" s="23">
        <v>5568</v>
      </c>
      <c r="Y8" s="23">
        <v>5533</v>
      </c>
      <c r="Z8" s="23">
        <v>1950</v>
      </c>
      <c r="AA8" s="23">
        <v>4137</v>
      </c>
      <c r="AB8" s="23">
        <v>6976</v>
      </c>
      <c r="AC8" s="23">
        <v>8085</v>
      </c>
      <c r="AD8" s="23">
        <v>5011</v>
      </c>
      <c r="AE8" s="23">
        <v>7727</v>
      </c>
      <c r="AF8" s="23">
        <v>7279</v>
      </c>
      <c r="AG8" s="23">
        <v>7241</v>
      </c>
      <c r="AH8" s="23">
        <v>7206</v>
      </c>
      <c r="AI8" s="23">
        <v>8606</v>
      </c>
      <c r="AJ8" s="23">
        <v>8571</v>
      </c>
      <c r="AK8" s="23">
        <v>7175</v>
      </c>
      <c r="AL8" s="23">
        <v>10014</v>
      </c>
      <c r="AM8" s="23">
        <v>8658</v>
      </c>
      <c r="AN8" s="23">
        <v>8623</v>
      </c>
      <c r="AO8" s="23">
        <v>4940</v>
      </c>
      <c r="AP8" s="23">
        <v>5002</v>
      </c>
      <c r="AQ8" s="23">
        <v>7566</v>
      </c>
      <c r="AR8" s="23">
        <v>8658</v>
      </c>
    </row>
    <row r="9" spans="1:44" ht="14.4">
      <c r="A9" s="14" t="s">
        <v>4</v>
      </c>
      <c r="B9" s="24">
        <v>3011</v>
      </c>
      <c r="C9" s="24">
        <v>5850</v>
      </c>
      <c r="D9" s="24">
        <v>3885</v>
      </c>
      <c r="E9" s="24">
        <v>5958</v>
      </c>
      <c r="F9" s="24">
        <v>7384</v>
      </c>
      <c r="G9" s="24">
        <v>10100</v>
      </c>
      <c r="H9" s="24">
        <v>6787</v>
      </c>
      <c r="I9" s="24">
        <v>9503</v>
      </c>
      <c r="J9" s="24">
        <v>4604</v>
      </c>
      <c r="K9" s="24">
        <v>7095</v>
      </c>
      <c r="L9" s="24">
        <v>7060</v>
      </c>
      <c r="M9" s="24">
        <v>5532</v>
      </c>
      <c r="N9" s="24">
        <v>5497</v>
      </c>
      <c r="O9" s="24">
        <v>7420</v>
      </c>
      <c r="P9" s="24">
        <v>7420</v>
      </c>
      <c r="Q9" s="24">
        <v>10136</v>
      </c>
      <c r="R9" s="24">
        <v>6823</v>
      </c>
      <c r="S9" s="24">
        <v>9539</v>
      </c>
      <c r="T9" s="24">
        <v>4640</v>
      </c>
      <c r="U9" s="24">
        <v>7356</v>
      </c>
      <c r="V9" s="24">
        <v>7131</v>
      </c>
      <c r="W9" s="24">
        <v>7096</v>
      </c>
      <c r="X9" s="24">
        <v>5568</v>
      </c>
      <c r="Y9" s="24">
        <v>5533</v>
      </c>
      <c r="Z9" s="24">
        <v>1950</v>
      </c>
      <c r="AA9" s="24">
        <v>4137</v>
      </c>
      <c r="AB9" s="24">
        <v>6976</v>
      </c>
      <c r="AC9" s="24">
        <v>8085</v>
      </c>
      <c r="AD9" s="24">
        <v>5011</v>
      </c>
      <c r="AE9" s="24">
        <v>7727</v>
      </c>
      <c r="AF9" s="24">
        <v>8609</v>
      </c>
      <c r="AG9" s="24">
        <v>10169</v>
      </c>
      <c r="AH9" s="24">
        <v>10134</v>
      </c>
      <c r="AI9" s="24">
        <v>8606</v>
      </c>
      <c r="AJ9" s="24">
        <v>8571</v>
      </c>
      <c r="AK9" s="24">
        <v>7175</v>
      </c>
      <c r="AL9" s="24">
        <v>10014</v>
      </c>
      <c r="AM9" s="24">
        <v>8658</v>
      </c>
      <c r="AN9" s="24">
        <v>8623</v>
      </c>
      <c r="AO9" s="24">
        <v>7010</v>
      </c>
      <c r="AP9" s="24">
        <v>11120</v>
      </c>
      <c r="AQ9" s="24">
        <v>13647</v>
      </c>
      <c r="AR9" s="24">
        <v>8658</v>
      </c>
    </row>
    <row r="10" spans="1:44" ht="15">
      <c r="A10" s="25" t="s">
        <v>440</v>
      </c>
      <c r="B10" s="21">
        <v>4</v>
      </c>
      <c r="C10" s="21">
        <v>4</v>
      </c>
      <c r="D10" s="21">
        <v>5</v>
      </c>
      <c r="E10" s="21">
        <v>6</v>
      </c>
      <c r="F10" s="23">
        <v>4</v>
      </c>
      <c r="G10" s="23">
        <v>4</v>
      </c>
      <c r="H10" s="23">
        <v>4</v>
      </c>
      <c r="I10" s="23">
        <v>4</v>
      </c>
      <c r="J10" s="23">
        <v>4</v>
      </c>
      <c r="K10" s="23">
        <v>3</v>
      </c>
      <c r="L10" s="23">
        <v>3</v>
      </c>
      <c r="M10" s="23">
        <v>3</v>
      </c>
      <c r="N10" s="23">
        <v>3</v>
      </c>
      <c r="O10" s="23">
        <v>9</v>
      </c>
      <c r="P10" s="23">
        <v>5</v>
      </c>
      <c r="Q10" s="23">
        <v>5</v>
      </c>
      <c r="R10" s="23">
        <v>5</v>
      </c>
      <c r="S10" s="23">
        <v>5</v>
      </c>
      <c r="T10" s="23">
        <v>5</v>
      </c>
      <c r="U10" s="23">
        <v>5</v>
      </c>
      <c r="V10" s="23">
        <v>4</v>
      </c>
      <c r="W10" s="23">
        <v>4</v>
      </c>
      <c r="X10" s="23">
        <v>4</v>
      </c>
      <c r="Y10" s="23">
        <v>4</v>
      </c>
      <c r="Z10" s="21">
        <v>4</v>
      </c>
      <c r="AA10" s="21">
        <v>4</v>
      </c>
      <c r="AB10" s="21">
        <v>4</v>
      </c>
      <c r="AC10" s="21">
        <v>4</v>
      </c>
      <c r="AD10" s="21">
        <v>5</v>
      </c>
      <c r="AE10" s="21">
        <v>5</v>
      </c>
      <c r="AF10" s="23">
        <v>8</v>
      </c>
      <c r="AG10" s="23">
        <v>4</v>
      </c>
      <c r="AH10" s="23">
        <v>4</v>
      </c>
      <c r="AI10" s="23">
        <v>4</v>
      </c>
      <c r="AJ10" s="23">
        <v>4</v>
      </c>
      <c r="AK10" s="23">
        <v>4</v>
      </c>
      <c r="AL10" s="23">
        <v>4</v>
      </c>
      <c r="AM10" s="23">
        <v>1</v>
      </c>
      <c r="AN10" s="23">
        <v>1</v>
      </c>
      <c r="AO10" s="23">
        <v>2</v>
      </c>
      <c r="AP10" s="23">
        <v>2</v>
      </c>
      <c r="AQ10" s="23">
        <v>1</v>
      </c>
      <c r="AR10" s="23">
        <v>2</v>
      </c>
    </row>
    <row r="11" spans="1:44" ht="14.4">
      <c r="A11" s="25" t="s">
        <v>6</v>
      </c>
      <c r="B11" s="21">
        <v>0</v>
      </c>
      <c r="C11" s="21">
        <v>0</v>
      </c>
      <c r="D11" s="21">
        <v>0</v>
      </c>
      <c r="E11" s="21">
        <v>0</v>
      </c>
      <c r="F11" s="21">
        <v>0</v>
      </c>
      <c r="G11" s="21">
        <v>0</v>
      </c>
      <c r="H11" s="21">
        <v>0</v>
      </c>
      <c r="I11" s="21">
        <v>0</v>
      </c>
      <c r="J11" s="21">
        <v>0</v>
      </c>
      <c r="K11" s="21">
        <v>0</v>
      </c>
      <c r="L11" s="21">
        <v>0</v>
      </c>
      <c r="M11" s="21">
        <v>0</v>
      </c>
      <c r="N11" s="21">
        <v>0</v>
      </c>
      <c r="O11" s="21">
        <v>0</v>
      </c>
      <c r="P11" s="21">
        <v>0</v>
      </c>
      <c r="Q11" s="21">
        <v>0</v>
      </c>
      <c r="R11" s="21">
        <v>0</v>
      </c>
      <c r="S11" s="21">
        <v>0</v>
      </c>
      <c r="T11" s="21">
        <v>0</v>
      </c>
      <c r="U11" s="21">
        <v>0</v>
      </c>
      <c r="V11" s="21">
        <v>0</v>
      </c>
      <c r="W11" s="21">
        <v>0</v>
      </c>
      <c r="X11" s="21">
        <v>0</v>
      </c>
      <c r="Y11" s="21">
        <v>0</v>
      </c>
      <c r="Z11" s="21">
        <v>0</v>
      </c>
      <c r="AA11" s="21">
        <v>0</v>
      </c>
      <c r="AB11" s="21">
        <v>0</v>
      </c>
      <c r="AC11" s="21">
        <v>0</v>
      </c>
      <c r="AD11" s="21">
        <v>0</v>
      </c>
      <c r="AE11" s="21">
        <v>0</v>
      </c>
      <c r="AF11" s="21">
        <v>0</v>
      </c>
      <c r="AG11" s="21">
        <v>0</v>
      </c>
      <c r="AH11" s="21">
        <v>0</v>
      </c>
      <c r="AI11" s="21">
        <v>0</v>
      </c>
      <c r="AJ11" s="21">
        <v>0</v>
      </c>
      <c r="AK11" s="21">
        <v>0</v>
      </c>
      <c r="AL11" s="21">
        <v>0</v>
      </c>
      <c r="AM11" s="21">
        <v>0</v>
      </c>
      <c r="AN11" s="21">
        <v>0</v>
      </c>
      <c r="AO11" s="21">
        <v>0</v>
      </c>
      <c r="AP11" s="21">
        <v>0</v>
      </c>
      <c r="AQ11" s="21">
        <v>0</v>
      </c>
      <c r="AR11" s="21">
        <v>0</v>
      </c>
    </row>
    <row r="12" spans="1:44" ht="15">
      <c r="A12" s="25" t="s">
        <v>443</v>
      </c>
      <c r="B12" s="21">
        <v>0</v>
      </c>
      <c r="C12" s="21">
        <v>0</v>
      </c>
      <c r="D12" s="21">
        <v>0</v>
      </c>
      <c r="E12" s="21">
        <v>0</v>
      </c>
      <c r="F12" s="21">
        <v>0</v>
      </c>
      <c r="G12" s="21">
        <v>0</v>
      </c>
      <c r="H12" s="21">
        <v>0</v>
      </c>
      <c r="I12" s="21">
        <v>0</v>
      </c>
      <c r="J12" s="21">
        <v>0</v>
      </c>
      <c r="K12" s="21">
        <v>0</v>
      </c>
      <c r="L12" s="21">
        <v>0</v>
      </c>
      <c r="M12" s="21">
        <v>0</v>
      </c>
      <c r="N12" s="21">
        <v>0</v>
      </c>
      <c r="O12" s="21">
        <v>0</v>
      </c>
      <c r="P12" s="21">
        <v>0</v>
      </c>
      <c r="Q12" s="21">
        <v>0</v>
      </c>
      <c r="R12" s="21">
        <v>0</v>
      </c>
      <c r="S12" s="21">
        <v>0</v>
      </c>
      <c r="T12" s="21">
        <v>0</v>
      </c>
      <c r="U12" s="21">
        <v>0</v>
      </c>
      <c r="V12" s="21">
        <v>0</v>
      </c>
      <c r="W12" s="21">
        <v>0</v>
      </c>
      <c r="X12" s="21">
        <v>0</v>
      </c>
      <c r="Y12" s="21">
        <v>0</v>
      </c>
      <c r="Z12" s="21">
        <v>0</v>
      </c>
      <c r="AA12" s="21">
        <v>0</v>
      </c>
      <c r="AB12" s="21">
        <v>0</v>
      </c>
      <c r="AC12" s="21">
        <v>0</v>
      </c>
      <c r="AD12" s="21">
        <v>0</v>
      </c>
      <c r="AE12" s="21">
        <v>0</v>
      </c>
      <c r="AF12" s="21">
        <v>0</v>
      </c>
      <c r="AG12" s="21">
        <v>0</v>
      </c>
      <c r="AH12" s="21">
        <v>0</v>
      </c>
      <c r="AI12" s="21">
        <v>0</v>
      </c>
      <c r="AJ12" s="21">
        <v>0</v>
      </c>
      <c r="AK12" s="21">
        <v>0</v>
      </c>
      <c r="AL12" s="21">
        <v>0</v>
      </c>
      <c r="AM12" s="21">
        <v>0</v>
      </c>
      <c r="AN12" s="21">
        <v>0</v>
      </c>
      <c r="AO12" s="21">
        <v>0</v>
      </c>
      <c r="AP12" s="21">
        <v>0</v>
      </c>
      <c r="AQ12" s="21">
        <v>0</v>
      </c>
      <c r="AR12" s="21">
        <v>0</v>
      </c>
    </row>
    <row r="13" spans="1:44" ht="14.4">
      <c r="A13" s="25" t="s">
        <v>444</v>
      </c>
      <c r="B13" s="21">
        <v>0</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row>
    <row r="14" spans="1:44" ht="14.4">
      <c r="A14" s="25" t="s">
        <v>9</v>
      </c>
      <c r="B14" s="24">
        <v>8056</v>
      </c>
      <c r="C14" s="24">
        <v>7260</v>
      </c>
      <c r="D14" s="24">
        <v>7966</v>
      </c>
      <c r="E14" s="24">
        <v>8846</v>
      </c>
      <c r="F14" s="24">
        <v>8581</v>
      </c>
      <c r="G14" s="24">
        <v>8232</v>
      </c>
      <c r="H14" s="24">
        <v>9051</v>
      </c>
      <c r="I14" s="24">
        <v>8702</v>
      </c>
      <c r="J14" s="24">
        <v>10904</v>
      </c>
      <c r="K14" s="24">
        <v>10580</v>
      </c>
      <c r="L14" s="24">
        <v>10337</v>
      </c>
      <c r="M14" s="24">
        <v>9811</v>
      </c>
      <c r="N14" s="24">
        <v>9568</v>
      </c>
      <c r="O14" s="24">
        <v>9030</v>
      </c>
      <c r="P14" s="24">
        <v>9030</v>
      </c>
      <c r="Q14" s="24">
        <v>8681</v>
      </c>
      <c r="R14" s="24">
        <v>9500</v>
      </c>
      <c r="S14" s="24">
        <v>9151</v>
      </c>
      <c r="T14" s="24">
        <v>11353</v>
      </c>
      <c r="U14" s="24">
        <v>11004</v>
      </c>
      <c r="V14" s="24">
        <v>11029</v>
      </c>
      <c r="W14" s="24">
        <v>10786</v>
      </c>
      <c r="X14" s="24">
        <v>10260</v>
      </c>
      <c r="Y14" s="24">
        <v>10017</v>
      </c>
      <c r="Z14" s="24">
        <v>10116</v>
      </c>
      <c r="AA14" s="24">
        <v>9106</v>
      </c>
      <c r="AB14" s="24">
        <v>8310</v>
      </c>
      <c r="AC14" s="24">
        <v>10384</v>
      </c>
      <c r="AD14" s="24">
        <v>9016</v>
      </c>
      <c r="AE14" s="24">
        <v>8667</v>
      </c>
      <c r="AF14" s="24">
        <v>9030</v>
      </c>
      <c r="AG14" s="24">
        <v>11029</v>
      </c>
      <c r="AH14" s="24">
        <v>10786</v>
      </c>
      <c r="AI14" s="24">
        <v>10260</v>
      </c>
      <c r="AJ14" s="24">
        <v>10017</v>
      </c>
      <c r="AK14" s="24">
        <v>9106</v>
      </c>
      <c r="AL14" s="24">
        <v>8310</v>
      </c>
      <c r="AM14" s="24">
        <v>11069</v>
      </c>
      <c r="AN14" s="24">
        <v>10826</v>
      </c>
      <c r="AO14" s="24">
        <v>12152</v>
      </c>
      <c r="AP14" s="24">
        <v>15304</v>
      </c>
      <c r="AQ14" s="24">
        <v>16310</v>
      </c>
      <c r="AR14" s="24">
        <v>11642</v>
      </c>
    </row>
    <row r="15" spans="1:44" ht="14.4">
      <c r="A15" s="25" t="s">
        <v>10</v>
      </c>
      <c r="B15" s="21">
        <v>1147</v>
      </c>
      <c r="C15" s="21">
        <v>1147</v>
      </c>
      <c r="D15" s="21">
        <v>1147</v>
      </c>
      <c r="E15" s="21">
        <v>1147</v>
      </c>
      <c r="F15" s="21">
        <v>0</v>
      </c>
      <c r="G15" s="21">
        <v>0</v>
      </c>
      <c r="H15" s="21">
        <v>0</v>
      </c>
      <c r="I15" s="21">
        <v>0</v>
      </c>
      <c r="J15" s="21">
        <v>0</v>
      </c>
      <c r="K15" s="21">
        <v>0</v>
      </c>
      <c r="L15" s="21">
        <v>0</v>
      </c>
      <c r="M15" s="21">
        <v>0</v>
      </c>
      <c r="N15" s="21">
        <v>0</v>
      </c>
      <c r="O15" s="21">
        <v>2590</v>
      </c>
      <c r="P15" s="21">
        <v>2324</v>
      </c>
      <c r="Q15" s="21">
        <v>2324</v>
      </c>
      <c r="R15" s="21">
        <v>2324</v>
      </c>
      <c r="S15" s="21">
        <v>2324</v>
      </c>
      <c r="T15" s="21">
        <v>2324</v>
      </c>
      <c r="U15" s="21">
        <v>2324</v>
      </c>
      <c r="V15" s="21">
        <v>2324</v>
      </c>
      <c r="W15" s="21">
        <v>2324</v>
      </c>
      <c r="X15" s="21">
        <v>2324</v>
      </c>
      <c r="Y15" s="21">
        <v>2324</v>
      </c>
      <c r="Z15" s="21">
        <v>2324</v>
      </c>
      <c r="AA15" s="21">
        <v>2324</v>
      </c>
      <c r="AB15" s="21">
        <v>2324</v>
      </c>
      <c r="AC15" s="21">
        <v>2324</v>
      </c>
      <c r="AD15" s="21">
        <v>2324</v>
      </c>
      <c r="AE15" s="21">
        <v>2324</v>
      </c>
      <c r="AF15" s="21">
        <v>2918</v>
      </c>
      <c r="AG15" s="21">
        <v>2324</v>
      </c>
      <c r="AH15" s="21">
        <v>2324</v>
      </c>
      <c r="AI15" s="21">
        <v>2324</v>
      </c>
      <c r="AJ15" s="21">
        <v>2324</v>
      </c>
      <c r="AK15" s="21">
        <v>2324</v>
      </c>
      <c r="AL15" s="21">
        <v>2324</v>
      </c>
      <c r="AM15" s="21">
        <v>1428</v>
      </c>
      <c r="AN15" s="21">
        <v>1428</v>
      </c>
      <c r="AO15" s="21">
        <v>1428</v>
      </c>
      <c r="AP15" s="21">
        <v>1428</v>
      </c>
      <c r="AQ15" s="21">
        <v>1428</v>
      </c>
      <c r="AR15" s="21">
        <v>2100</v>
      </c>
    </row>
    <row r="16" spans="1:44" ht="14.4">
      <c r="A16" s="25" t="s">
        <v>11</v>
      </c>
      <c r="B16" s="21">
        <v>0</v>
      </c>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c r="AI16" s="21">
        <v>0</v>
      </c>
      <c r="AJ16" s="21">
        <v>0</v>
      </c>
      <c r="AK16" s="21">
        <v>0</v>
      </c>
      <c r="AL16" s="21">
        <v>0</v>
      </c>
      <c r="AM16" s="21">
        <v>0</v>
      </c>
      <c r="AN16" s="21">
        <v>0</v>
      </c>
      <c r="AO16" s="21">
        <v>0</v>
      </c>
      <c r="AP16" s="21">
        <v>0</v>
      </c>
      <c r="AQ16" s="21">
        <v>0</v>
      </c>
      <c r="AR16" s="21">
        <v>0</v>
      </c>
    </row>
    <row r="17" spans="1:44" ht="14.4">
      <c r="A17" s="25" t="s">
        <v>12</v>
      </c>
      <c r="B17" s="21">
        <v>8426</v>
      </c>
      <c r="C17" s="21">
        <v>7160</v>
      </c>
      <c r="D17" s="21">
        <v>7160</v>
      </c>
      <c r="E17" s="21">
        <v>7467</v>
      </c>
      <c r="F17" s="21">
        <v>6342</v>
      </c>
      <c r="G17" s="21">
        <v>6342</v>
      </c>
      <c r="H17" s="21">
        <v>6342</v>
      </c>
      <c r="I17" s="21">
        <v>6342</v>
      </c>
      <c r="J17" s="21">
        <v>6342</v>
      </c>
      <c r="K17" s="21">
        <v>6342</v>
      </c>
      <c r="L17" s="21">
        <v>6342</v>
      </c>
      <c r="M17" s="21">
        <v>7051</v>
      </c>
      <c r="N17" s="21">
        <v>7051</v>
      </c>
      <c r="O17" s="21">
        <v>3278</v>
      </c>
      <c r="P17" s="21">
        <v>2934</v>
      </c>
      <c r="Q17" s="21">
        <v>2934</v>
      </c>
      <c r="R17" s="21">
        <v>2934</v>
      </c>
      <c r="S17" s="21">
        <v>2934</v>
      </c>
      <c r="T17" s="21">
        <v>2934</v>
      </c>
      <c r="U17" s="21">
        <v>2934</v>
      </c>
      <c r="V17" s="21">
        <v>2934</v>
      </c>
      <c r="W17" s="21">
        <v>2934</v>
      </c>
      <c r="X17" s="21">
        <v>3643</v>
      </c>
      <c r="Y17" s="21">
        <v>3643</v>
      </c>
      <c r="Z17" s="21">
        <v>4986</v>
      </c>
      <c r="AA17" s="21">
        <v>4456</v>
      </c>
      <c r="AB17" s="21">
        <v>3190</v>
      </c>
      <c r="AC17" s="21">
        <v>3190</v>
      </c>
      <c r="AD17" s="21">
        <v>3190</v>
      </c>
      <c r="AE17" s="21">
        <v>3190</v>
      </c>
      <c r="AF17" s="21">
        <v>3074</v>
      </c>
      <c r="AG17" s="21">
        <v>3636</v>
      </c>
      <c r="AH17" s="21">
        <v>3636</v>
      </c>
      <c r="AI17" s="21">
        <v>4345</v>
      </c>
      <c r="AJ17" s="21">
        <v>4345</v>
      </c>
      <c r="AK17" s="21">
        <v>5158</v>
      </c>
      <c r="AL17" s="21">
        <v>3892</v>
      </c>
      <c r="AM17" s="21">
        <v>1345</v>
      </c>
      <c r="AN17" s="21">
        <v>1345</v>
      </c>
      <c r="AO17" s="21">
        <v>1345</v>
      </c>
      <c r="AP17" s="21">
        <v>681</v>
      </c>
      <c r="AQ17" s="21">
        <v>681</v>
      </c>
      <c r="AR17" s="21">
        <v>1345</v>
      </c>
    </row>
    <row r="18" spans="1:44" ht="14.4">
      <c r="A18" s="25" t="s">
        <v>13</v>
      </c>
      <c r="B18" s="21">
        <v>2832</v>
      </c>
      <c r="C18" s="21">
        <v>2201</v>
      </c>
      <c r="D18" s="21">
        <v>1753</v>
      </c>
      <c r="E18" s="21">
        <v>1575</v>
      </c>
      <c r="F18" s="21">
        <v>1465</v>
      </c>
      <c r="G18" s="21">
        <v>1878</v>
      </c>
      <c r="H18" s="21">
        <v>1465</v>
      </c>
      <c r="I18" s="21">
        <v>1878</v>
      </c>
      <c r="J18" s="21">
        <v>1414</v>
      </c>
      <c r="K18" s="21">
        <v>1827</v>
      </c>
      <c r="L18" s="21">
        <v>1827</v>
      </c>
      <c r="M18" s="21">
        <v>1827</v>
      </c>
      <c r="N18" s="21">
        <v>1827</v>
      </c>
      <c r="O18" s="21">
        <v>701</v>
      </c>
      <c r="P18" s="21">
        <v>701</v>
      </c>
      <c r="Q18" s="21">
        <v>1114</v>
      </c>
      <c r="R18" s="21">
        <v>701</v>
      </c>
      <c r="S18" s="21">
        <v>1114</v>
      </c>
      <c r="T18" s="21">
        <v>650</v>
      </c>
      <c r="U18" s="21">
        <v>1063</v>
      </c>
      <c r="V18" s="21">
        <v>1063</v>
      </c>
      <c r="W18" s="21">
        <v>1063</v>
      </c>
      <c r="X18" s="21">
        <v>1063</v>
      </c>
      <c r="Y18" s="21">
        <v>1063</v>
      </c>
      <c r="Z18" s="21">
        <v>1411</v>
      </c>
      <c r="AA18" s="21">
        <v>2305</v>
      </c>
      <c r="AB18" s="21">
        <v>1674</v>
      </c>
      <c r="AC18" s="21">
        <v>1674</v>
      </c>
      <c r="AD18" s="21">
        <v>1226</v>
      </c>
      <c r="AE18" s="21">
        <v>1639</v>
      </c>
      <c r="AF18" s="21">
        <v>701</v>
      </c>
      <c r="AG18" s="21">
        <v>1063</v>
      </c>
      <c r="AH18" s="21">
        <v>1063</v>
      </c>
      <c r="AI18" s="21">
        <v>1063</v>
      </c>
      <c r="AJ18" s="21">
        <v>1063</v>
      </c>
      <c r="AK18" s="21">
        <v>2305</v>
      </c>
      <c r="AL18" s="21">
        <v>1674</v>
      </c>
      <c r="AM18" s="21">
        <v>4245</v>
      </c>
      <c r="AN18" s="21">
        <v>4245</v>
      </c>
      <c r="AO18" s="21">
        <v>5140</v>
      </c>
      <c r="AP18" s="21">
        <v>3635</v>
      </c>
      <c r="AQ18" s="21">
        <v>3892</v>
      </c>
      <c r="AR18" s="21">
        <v>4359</v>
      </c>
    </row>
    <row r="19" spans="1:44" ht="14.4">
      <c r="A19" s="25" t="s">
        <v>14</v>
      </c>
      <c r="B19" s="21">
        <v>0</v>
      </c>
      <c r="C19" s="21">
        <v>154</v>
      </c>
      <c r="D19" s="21">
        <v>154</v>
      </c>
      <c r="E19" s="21">
        <v>151</v>
      </c>
      <c r="F19" s="21">
        <v>104</v>
      </c>
      <c r="G19" s="21">
        <v>104</v>
      </c>
      <c r="H19" s="21">
        <v>104</v>
      </c>
      <c r="I19" s="21">
        <v>104</v>
      </c>
      <c r="J19" s="21">
        <v>187</v>
      </c>
      <c r="K19" s="21">
        <v>187</v>
      </c>
      <c r="L19" s="21">
        <v>187</v>
      </c>
      <c r="M19" s="21">
        <v>236</v>
      </c>
      <c r="N19" s="21">
        <v>236</v>
      </c>
      <c r="O19" s="21">
        <v>104</v>
      </c>
      <c r="P19" s="21">
        <v>104</v>
      </c>
      <c r="Q19" s="21">
        <v>104</v>
      </c>
      <c r="R19" s="21">
        <v>104</v>
      </c>
      <c r="S19" s="21">
        <v>104</v>
      </c>
      <c r="T19" s="21">
        <v>187</v>
      </c>
      <c r="U19" s="21">
        <v>187</v>
      </c>
      <c r="V19" s="21">
        <v>187</v>
      </c>
      <c r="W19" s="21">
        <v>187</v>
      </c>
      <c r="X19" s="21">
        <v>236</v>
      </c>
      <c r="Y19" s="21">
        <v>236</v>
      </c>
      <c r="Z19" s="21">
        <v>325</v>
      </c>
      <c r="AA19" s="21">
        <v>205</v>
      </c>
      <c r="AB19" s="21">
        <v>359</v>
      </c>
      <c r="AC19" s="21">
        <v>359</v>
      </c>
      <c r="AD19" s="21">
        <v>359</v>
      </c>
      <c r="AE19" s="21">
        <v>359</v>
      </c>
      <c r="AF19" s="21">
        <v>104</v>
      </c>
      <c r="AG19" s="21">
        <v>187</v>
      </c>
      <c r="AH19" s="21">
        <v>187</v>
      </c>
      <c r="AI19" s="21">
        <v>236</v>
      </c>
      <c r="AJ19" s="21">
        <v>236</v>
      </c>
      <c r="AK19" s="21">
        <v>205</v>
      </c>
      <c r="AL19" s="21">
        <v>359</v>
      </c>
      <c r="AM19" s="21">
        <v>0</v>
      </c>
      <c r="AN19" s="21">
        <v>0</v>
      </c>
      <c r="AO19" s="21">
        <v>0</v>
      </c>
      <c r="AP19" s="21">
        <v>832</v>
      </c>
      <c r="AQ19" s="21">
        <v>832</v>
      </c>
      <c r="AR19" s="21">
        <v>0</v>
      </c>
    </row>
    <row r="20" spans="1:44" ht="14.4">
      <c r="A20" s="25" t="s">
        <v>15</v>
      </c>
      <c r="B20" s="21">
        <v>7</v>
      </c>
      <c r="C20" s="21">
        <v>5</v>
      </c>
      <c r="D20" s="21">
        <v>5</v>
      </c>
      <c r="E20" s="21">
        <v>5</v>
      </c>
      <c r="F20" s="21">
        <v>7</v>
      </c>
      <c r="G20" s="21">
        <v>7</v>
      </c>
      <c r="H20" s="21">
        <v>7</v>
      </c>
      <c r="I20" s="21">
        <v>7</v>
      </c>
      <c r="J20" s="21">
        <v>6</v>
      </c>
      <c r="K20" s="21">
        <v>6</v>
      </c>
      <c r="L20" s="21">
        <v>6</v>
      </c>
      <c r="M20" s="21">
        <v>6</v>
      </c>
      <c r="N20" s="21">
        <v>6</v>
      </c>
      <c r="O20" s="21">
        <v>3</v>
      </c>
      <c r="P20" s="21">
        <v>4</v>
      </c>
      <c r="Q20" s="21">
        <v>4</v>
      </c>
      <c r="R20" s="21">
        <v>4</v>
      </c>
      <c r="S20" s="21">
        <v>4</v>
      </c>
      <c r="T20" s="21">
        <v>3</v>
      </c>
      <c r="U20" s="21">
        <v>3</v>
      </c>
      <c r="V20" s="21">
        <v>3</v>
      </c>
      <c r="W20" s="21">
        <v>3</v>
      </c>
      <c r="X20" s="21">
        <v>3</v>
      </c>
      <c r="Y20" s="21">
        <v>3</v>
      </c>
      <c r="Z20" s="21">
        <v>8</v>
      </c>
      <c r="AA20" s="21">
        <v>8</v>
      </c>
      <c r="AB20" s="21">
        <v>6</v>
      </c>
      <c r="AC20" s="21">
        <v>6</v>
      </c>
      <c r="AD20" s="21">
        <v>6</v>
      </c>
      <c r="AE20" s="21">
        <v>6</v>
      </c>
      <c r="AF20" s="21">
        <v>3</v>
      </c>
      <c r="AG20" s="21">
        <v>3</v>
      </c>
      <c r="AH20" s="21">
        <v>3</v>
      </c>
      <c r="AI20" s="21">
        <v>3</v>
      </c>
      <c r="AJ20" s="21">
        <v>3</v>
      </c>
      <c r="AK20" s="21">
        <v>8</v>
      </c>
      <c r="AL20" s="21">
        <v>6</v>
      </c>
      <c r="AM20" s="21">
        <v>7</v>
      </c>
      <c r="AN20" s="21">
        <v>7</v>
      </c>
      <c r="AO20" s="21">
        <v>9</v>
      </c>
      <c r="AP20" s="21">
        <v>5</v>
      </c>
      <c r="AQ20" s="21">
        <v>5</v>
      </c>
      <c r="AR20" s="21">
        <v>7</v>
      </c>
    </row>
    <row r="21" spans="1:44" ht="14.4">
      <c r="A21" s="25" t="s">
        <v>16</v>
      </c>
      <c r="B21" s="21">
        <v>325</v>
      </c>
      <c r="C21" s="21">
        <v>325</v>
      </c>
      <c r="D21" s="21">
        <v>325</v>
      </c>
      <c r="E21" s="21">
        <v>325</v>
      </c>
      <c r="F21" s="21">
        <v>325</v>
      </c>
      <c r="G21" s="21">
        <v>655</v>
      </c>
      <c r="H21" s="21">
        <v>325</v>
      </c>
      <c r="I21" s="21">
        <v>655</v>
      </c>
      <c r="J21" s="21">
        <v>325</v>
      </c>
      <c r="K21" s="21">
        <v>655</v>
      </c>
      <c r="L21" s="21">
        <v>655</v>
      </c>
      <c r="M21" s="21">
        <v>860</v>
      </c>
      <c r="N21" s="21">
        <v>860</v>
      </c>
      <c r="O21" s="21">
        <v>0</v>
      </c>
      <c r="P21" s="21">
        <v>0</v>
      </c>
      <c r="Q21" s="21">
        <v>330</v>
      </c>
      <c r="R21" s="21">
        <v>0</v>
      </c>
      <c r="S21" s="21">
        <v>330</v>
      </c>
      <c r="T21" s="21">
        <v>0</v>
      </c>
      <c r="U21" s="21">
        <v>330</v>
      </c>
      <c r="V21" s="21">
        <v>330</v>
      </c>
      <c r="W21" s="21">
        <v>330</v>
      </c>
      <c r="X21" s="21">
        <v>535</v>
      </c>
      <c r="Y21" s="21">
        <v>535</v>
      </c>
      <c r="Z21" s="21">
        <v>0</v>
      </c>
      <c r="AA21" s="21">
        <v>0</v>
      </c>
      <c r="AB21" s="21">
        <v>0</v>
      </c>
      <c r="AC21" s="21">
        <v>0</v>
      </c>
      <c r="AD21" s="21">
        <v>0</v>
      </c>
      <c r="AE21" s="21">
        <v>330</v>
      </c>
      <c r="AF21" s="21">
        <v>0</v>
      </c>
      <c r="AG21" s="21">
        <v>330</v>
      </c>
      <c r="AH21" s="21">
        <v>330</v>
      </c>
      <c r="AI21" s="21">
        <v>535</v>
      </c>
      <c r="AJ21" s="21">
        <v>535</v>
      </c>
      <c r="AK21" s="21">
        <v>0</v>
      </c>
      <c r="AL21" s="21">
        <v>0</v>
      </c>
      <c r="AM21" s="21">
        <v>330</v>
      </c>
      <c r="AN21" s="21">
        <v>330</v>
      </c>
      <c r="AO21" s="21">
        <v>0</v>
      </c>
      <c r="AP21" s="21">
        <v>0</v>
      </c>
      <c r="AQ21" s="21">
        <v>330</v>
      </c>
      <c r="AR21" s="21">
        <v>475</v>
      </c>
    </row>
    <row r="22" spans="1:44" ht="14.4">
      <c r="A22" s="25" t="s">
        <v>17</v>
      </c>
      <c r="B22" s="21">
        <v>0</v>
      </c>
      <c r="C22" s="21">
        <v>0</v>
      </c>
      <c r="D22" s="21">
        <v>0</v>
      </c>
      <c r="E22" s="21">
        <v>0</v>
      </c>
      <c r="F22" s="21">
        <v>0</v>
      </c>
      <c r="G22" s="21">
        <v>0</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0</v>
      </c>
      <c r="AE22" s="21">
        <v>0</v>
      </c>
      <c r="AF22" s="21">
        <v>0</v>
      </c>
      <c r="AG22" s="21">
        <v>0</v>
      </c>
      <c r="AH22" s="21">
        <v>0</v>
      </c>
      <c r="AI22" s="21">
        <v>0</v>
      </c>
      <c r="AJ22" s="21">
        <v>0</v>
      </c>
      <c r="AK22" s="21">
        <v>0</v>
      </c>
      <c r="AL22" s="21">
        <v>0</v>
      </c>
      <c r="AM22" s="21">
        <v>0</v>
      </c>
      <c r="AN22" s="21">
        <v>0</v>
      </c>
      <c r="AO22" s="21">
        <v>0</v>
      </c>
      <c r="AP22" s="21">
        <v>0</v>
      </c>
      <c r="AQ22" s="21">
        <v>0</v>
      </c>
      <c r="AR22" s="21">
        <v>0</v>
      </c>
    </row>
    <row r="23" spans="1:44" ht="14.4">
      <c r="A23" s="25" t="s">
        <v>18</v>
      </c>
      <c r="B23" s="21">
        <v>0</v>
      </c>
      <c r="C23" s="21">
        <v>0</v>
      </c>
      <c r="D23" s="21">
        <v>0</v>
      </c>
      <c r="E23" s="21">
        <v>0</v>
      </c>
      <c r="F23" s="21">
        <v>0</v>
      </c>
      <c r="G23" s="21">
        <v>0</v>
      </c>
      <c r="H23" s="21">
        <v>0</v>
      </c>
      <c r="I23" s="21">
        <v>0</v>
      </c>
      <c r="J23" s="21">
        <v>0</v>
      </c>
      <c r="K23" s="21">
        <v>0</v>
      </c>
      <c r="L23" s="21">
        <v>0</v>
      </c>
      <c r="M23" s="21">
        <v>0</v>
      </c>
      <c r="N23" s="21">
        <v>0</v>
      </c>
      <c r="O23" s="21">
        <v>0</v>
      </c>
      <c r="P23" s="21">
        <v>0</v>
      </c>
      <c r="Q23" s="21">
        <v>0</v>
      </c>
      <c r="R23" s="21">
        <v>0</v>
      </c>
      <c r="S23" s="21">
        <v>0</v>
      </c>
      <c r="T23" s="21">
        <v>0</v>
      </c>
      <c r="U23" s="21">
        <v>0</v>
      </c>
      <c r="V23" s="21">
        <v>0</v>
      </c>
      <c r="W23" s="21">
        <v>0</v>
      </c>
      <c r="X23" s="21">
        <v>0</v>
      </c>
      <c r="Y23" s="21">
        <v>0</v>
      </c>
      <c r="Z23" s="21">
        <v>0</v>
      </c>
      <c r="AA23" s="21">
        <v>0</v>
      </c>
      <c r="AB23" s="21">
        <v>0</v>
      </c>
      <c r="AC23" s="21">
        <v>0</v>
      </c>
      <c r="AD23" s="21">
        <v>0</v>
      </c>
      <c r="AE23" s="21">
        <v>0</v>
      </c>
      <c r="AF23" s="21">
        <v>0</v>
      </c>
      <c r="AG23" s="21">
        <v>0</v>
      </c>
      <c r="AH23" s="21">
        <v>0</v>
      </c>
      <c r="AI23" s="21">
        <v>0</v>
      </c>
      <c r="AJ23" s="21">
        <v>0</v>
      </c>
      <c r="AK23" s="21">
        <v>0</v>
      </c>
      <c r="AL23" s="21">
        <v>0</v>
      </c>
      <c r="AM23" s="21">
        <v>0</v>
      </c>
      <c r="AN23" s="21">
        <v>0</v>
      </c>
      <c r="AO23" s="21">
        <v>0</v>
      </c>
      <c r="AP23" s="21">
        <v>0</v>
      </c>
      <c r="AQ23" s="21">
        <v>0</v>
      </c>
      <c r="AR23" s="21">
        <v>0</v>
      </c>
    </row>
    <row r="24" spans="1:44" ht="14.4">
      <c r="A24" s="25" t="s">
        <v>19</v>
      </c>
      <c r="B24" s="21">
        <v>0</v>
      </c>
      <c r="C24" s="21">
        <v>0</v>
      </c>
      <c r="D24" s="21">
        <v>0</v>
      </c>
      <c r="E24" s="21">
        <v>0</v>
      </c>
      <c r="F24" s="21">
        <v>0</v>
      </c>
      <c r="G24" s="21">
        <v>0</v>
      </c>
      <c r="H24" s="21">
        <v>0</v>
      </c>
      <c r="I24" s="21">
        <v>0</v>
      </c>
      <c r="J24" s="21">
        <v>0</v>
      </c>
      <c r="K24" s="21">
        <v>0</v>
      </c>
      <c r="L24" s="21">
        <v>0</v>
      </c>
      <c r="M24" s="21">
        <v>0</v>
      </c>
      <c r="N24" s="21">
        <v>0</v>
      </c>
      <c r="O24" s="21">
        <v>0</v>
      </c>
      <c r="P24" s="21">
        <v>0</v>
      </c>
      <c r="Q24" s="21">
        <v>0</v>
      </c>
      <c r="R24" s="21">
        <v>0</v>
      </c>
      <c r="S24" s="21">
        <v>0</v>
      </c>
      <c r="T24" s="21">
        <v>0</v>
      </c>
      <c r="U24" s="21">
        <v>0</v>
      </c>
      <c r="V24" s="21">
        <v>0</v>
      </c>
      <c r="W24" s="21">
        <v>0</v>
      </c>
      <c r="X24" s="21">
        <v>0</v>
      </c>
      <c r="Y24" s="21">
        <v>0</v>
      </c>
      <c r="Z24" s="21">
        <v>0</v>
      </c>
      <c r="AA24" s="21">
        <v>0</v>
      </c>
      <c r="AB24" s="21">
        <v>0</v>
      </c>
      <c r="AC24" s="21">
        <v>0</v>
      </c>
      <c r="AD24" s="21">
        <v>0</v>
      </c>
      <c r="AE24" s="21">
        <v>0</v>
      </c>
      <c r="AF24" s="21">
        <v>0</v>
      </c>
      <c r="AG24" s="21">
        <v>0</v>
      </c>
      <c r="AH24" s="21">
        <v>0</v>
      </c>
      <c r="AI24" s="21">
        <v>0</v>
      </c>
      <c r="AJ24" s="21">
        <v>0</v>
      </c>
      <c r="AK24" s="21">
        <v>0</v>
      </c>
      <c r="AL24" s="21">
        <v>0</v>
      </c>
      <c r="AM24" s="21">
        <v>0</v>
      </c>
      <c r="AN24" s="21">
        <v>0</v>
      </c>
      <c r="AO24" s="21">
        <v>0</v>
      </c>
      <c r="AP24" s="21">
        <v>0</v>
      </c>
      <c r="AQ24" s="21">
        <v>0</v>
      </c>
      <c r="AR24" s="21">
        <v>0</v>
      </c>
    </row>
    <row r="25" spans="1:44" s="18" customFormat="1" ht="14.4">
      <c r="A25" s="25" t="s">
        <v>20</v>
      </c>
      <c r="B25" s="21">
        <v>0</v>
      </c>
      <c r="C25" s="21">
        <v>0</v>
      </c>
      <c r="D25" s="21">
        <v>0</v>
      </c>
      <c r="E25" s="21">
        <v>0</v>
      </c>
      <c r="F25" s="21">
        <v>0</v>
      </c>
      <c r="G25" s="21">
        <v>0</v>
      </c>
      <c r="H25" s="21">
        <v>0</v>
      </c>
      <c r="I25" s="21">
        <v>0</v>
      </c>
      <c r="J25" s="24">
        <v>0</v>
      </c>
      <c r="K25" s="24">
        <v>0</v>
      </c>
      <c r="L25" s="24">
        <v>0</v>
      </c>
      <c r="M25" s="24">
        <v>0</v>
      </c>
      <c r="N25" s="24">
        <v>0</v>
      </c>
      <c r="O25" s="21">
        <v>0</v>
      </c>
      <c r="P25" s="21">
        <v>0</v>
      </c>
      <c r="Q25" s="21">
        <v>0</v>
      </c>
      <c r="R25" s="21">
        <v>0</v>
      </c>
      <c r="S25" s="21">
        <v>0</v>
      </c>
      <c r="T25" s="24">
        <v>0</v>
      </c>
      <c r="U25" s="24">
        <v>0</v>
      </c>
      <c r="V25" s="24">
        <v>0</v>
      </c>
      <c r="W25" s="24">
        <v>0</v>
      </c>
      <c r="X25" s="24">
        <v>0</v>
      </c>
      <c r="Y25" s="24">
        <v>0</v>
      </c>
      <c r="Z25" s="21">
        <v>0</v>
      </c>
      <c r="AA25" s="21">
        <v>0</v>
      </c>
      <c r="AB25" s="21">
        <v>0</v>
      </c>
      <c r="AC25" s="21">
        <v>0</v>
      </c>
      <c r="AD25" s="21">
        <v>0</v>
      </c>
      <c r="AE25" s="21">
        <v>0</v>
      </c>
      <c r="AF25" s="21">
        <v>0</v>
      </c>
      <c r="AG25" s="24">
        <v>0</v>
      </c>
      <c r="AH25" s="24">
        <v>0</v>
      </c>
      <c r="AI25" s="24">
        <v>0</v>
      </c>
      <c r="AJ25" s="24">
        <v>0</v>
      </c>
      <c r="AK25" s="21">
        <v>0</v>
      </c>
      <c r="AL25" s="21">
        <v>0</v>
      </c>
      <c r="AM25" s="21">
        <v>0</v>
      </c>
      <c r="AN25" s="21">
        <v>0</v>
      </c>
      <c r="AO25" s="21">
        <v>0</v>
      </c>
      <c r="AP25" s="21">
        <v>0</v>
      </c>
      <c r="AQ25" s="21">
        <v>0</v>
      </c>
      <c r="AR25" s="21">
        <v>0</v>
      </c>
    </row>
    <row r="26" spans="1:44" ht="14.4">
      <c r="A26" s="25" t="s">
        <v>441</v>
      </c>
      <c r="B26" s="21">
        <v>0</v>
      </c>
      <c r="C26" s="21">
        <v>0</v>
      </c>
      <c r="D26" s="21">
        <v>0</v>
      </c>
      <c r="E26" s="21">
        <v>0</v>
      </c>
      <c r="F26" s="21">
        <v>0</v>
      </c>
      <c r="G26" s="21">
        <v>0</v>
      </c>
      <c r="H26" s="21">
        <v>0</v>
      </c>
      <c r="I26" s="21">
        <v>0</v>
      </c>
      <c r="J26" s="24">
        <v>1</v>
      </c>
      <c r="K26" s="24">
        <v>1</v>
      </c>
      <c r="L26" s="24">
        <v>1</v>
      </c>
      <c r="M26" s="24">
        <v>1</v>
      </c>
      <c r="N26" s="24">
        <v>1</v>
      </c>
      <c r="O26" s="21">
        <v>0</v>
      </c>
      <c r="P26" s="21">
        <v>0</v>
      </c>
      <c r="Q26" s="21">
        <v>0</v>
      </c>
      <c r="R26" s="21">
        <v>0</v>
      </c>
      <c r="S26" s="21">
        <v>0</v>
      </c>
      <c r="T26" s="24">
        <v>1</v>
      </c>
      <c r="U26" s="24">
        <v>1</v>
      </c>
      <c r="V26" s="24">
        <v>1</v>
      </c>
      <c r="W26" s="24">
        <v>1</v>
      </c>
      <c r="X26" s="24">
        <v>1</v>
      </c>
      <c r="Y26" s="24">
        <v>1</v>
      </c>
      <c r="Z26" s="21">
        <v>0</v>
      </c>
      <c r="AA26" s="21">
        <v>0</v>
      </c>
      <c r="AB26" s="21">
        <v>0</v>
      </c>
      <c r="AC26" s="21">
        <v>0</v>
      </c>
      <c r="AD26" s="21">
        <v>0</v>
      </c>
      <c r="AE26" s="21">
        <v>0</v>
      </c>
      <c r="AF26" s="21">
        <v>0</v>
      </c>
      <c r="AG26" s="24">
        <v>1</v>
      </c>
      <c r="AH26" s="24">
        <v>1</v>
      </c>
      <c r="AI26" s="24">
        <v>1</v>
      </c>
      <c r="AJ26" s="24">
        <v>1</v>
      </c>
      <c r="AK26" s="21">
        <v>0</v>
      </c>
      <c r="AL26" s="21">
        <v>0</v>
      </c>
      <c r="AM26" s="21">
        <v>0</v>
      </c>
      <c r="AN26" s="21">
        <v>0</v>
      </c>
      <c r="AO26" s="21">
        <v>0</v>
      </c>
      <c r="AP26" s="21">
        <v>0</v>
      </c>
      <c r="AQ26" s="21">
        <v>0</v>
      </c>
      <c r="AR26" s="21">
        <v>0</v>
      </c>
    </row>
    <row r="27" spans="1:44" ht="14.4">
      <c r="A27" s="25" t="s">
        <v>22</v>
      </c>
      <c r="B27" s="21">
        <v>2832</v>
      </c>
      <c r="C27" s="21">
        <v>2201</v>
      </c>
      <c r="D27" s="21">
        <v>1753</v>
      </c>
      <c r="E27" s="21">
        <v>1575</v>
      </c>
      <c r="F27" s="21">
        <v>1465</v>
      </c>
      <c r="G27" s="21">
        <v>1878</v>
      </c>
      <c r="H27" s="21">
        <v>1465</v>
      </c>
      <c r="I27" s="21">
        <v>1878</v>
      </c>
      <c r="J27" s="21">
        <v>1414</v>
      </c>
      <c r="K27" s="21">
        <v>1827</v>
      </c>
      <c r="L27" s="21">
        <v>1827</v>
      </c>
      <c r="M27" s="21">
        <v>1827</v>
      </c>
      <c r="N27" s="21">
        <v>1827</v>
      </c>
      <c r="O27" s="21">
        <v>701</v>
      </c>
      <c r="P27" s="21">
        <v>701</v>
      </c>
      <c r="Q27" s="21">
        <v>1114</v>
      </c>
      <c r="R27" s="21">
        <v>701</v>
      </c>
      <c r="S27" s="21">
        <v>1114</v>
      </c>
      <c r="T27" s="21">
        <v>650</v>
      </c>
      <c r="U27" s="21">
        <v>1063</v>
      </c>
      <c r="V27" s="21">
        <v>1063</v>
      </c>
      <c r="W27" s="21">
        <v>1063</v>
      </c>
      <c r="X27" s="21">
        <v>1063</v>
      </c>
      <c r="Y27" s="21">
        <v>1063</v>
      </c>
      <c r="Z27" s="21">
        <v>1411</v>
      </c>
      <c r="AA27" s="21">
        <v>2305</v>
      </c>
      <c r="AB27" s="21">
        <v>1674</v>
      </c>
      <c r="AC27" s="21">
        <v>1674</v>
      </c>
      <c r="AD27" s="21">
        <v>1226</v>
      </c>
      <c r="AE27" s="21">
        <v>1639</v>
      </c>
      <c r="AF27" s="21">
        <v>701</v>
      </c>
      <c r="AG27" s="21">
        <v>1063</v>
      </c>
      <c r="AH27" s="21">
        <v>1063</v>
      </c>
      <c r="AI27" s="21">
        <v>1063</v>
      </c>
      <c r="AJ27" s="21">
        <v>1063</v>
      </c>
      <c r="AK27" s="21">
        <v>2305</v>
      </c>
      <c r="AL27" s="21">
        <v>1674</v>
      </c>
      <c r="AM27" s="21">
        <v>4245</v>
      </c>
      <c r="AN27" s="21">
        <v>4245</v>
      </c>
      <c r="AO27" s="21">
        <v>5140</v>
      </c>
      <c r="AP27" s="21">
        <v>3635</v>
      </c>
      <c r="AQ27" s="21">
        <v>3892</v>
      </c>
      <c r="AR27" s="21">
        <v>4359</v>
      </c>
    </row>
    <row r="28" spans="1:44" ht="14.4">
      <c r="A28" s="25" t="s">
        <v>442</v>
      </c>
      <c r="B28" s="21">
        <v>0</v>
      </c>
      <c r="C28" s="21">
        <v>0</v>
      </c>
      <c r="D28" s="21">
        <v>0</v>
      </c>
      <c r="E28" s="21">
        <v>0</v>
      </c>
      <c r="F28" s="21">
        <v>0</v>
      </c>
      <c r="G28" s="21">
        <v>0</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21">
        <v>0</v>
      </c>
      <c r="AL28" s="21">
        <v>0</v>
      </c>
      <c r="AM28" s="21">
        <v>0</v>
      </c>
      <c r="AN28" s="21">
        <v>0</v>
      </c>
      <c r="AO28" s="21">
        <v>0</v>
      </c>
      <c r="AP28" s="21">
        <v>0</v>
      </c>
      <c r="AQ28" s="21">
        <v>0</v>
      </c>
      <c r="AR28" s="21">
        <v>0</v>
      </c>
    </row>
    <row r="29" spans="1:44" ht="30" customHeight="1">
      <c r="A29" s="26" t="s">
        <v>24</v>
      </c>
      <c r="B29" s="27">
        <v>0</v>
      </c>
      <c r="C29" s="27">
        <v>0</v>
      </c>
      <c r="D29" s="27">
        <v>0</v>
      </c>
      <c r="E29" s="27">
        <v>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7">
        <v>0</v>
      </c>
      <c r="AA29" s="27">
        <v>0</v>
      </c>
      <c r="AB29" s="27">
        <v>0</v>
      </c>
      <c r="AC29" s="27">
        <v>0</v>
      </c>
      <c r="AD29" s="27">
        <v>0</v>
      </c>
      <c r="AE29" s="27">
        <v>0</v>
      </c>
      <c r="AF29" s="21">
        <v>0</v>
      </c>
      <c r="AG29" s="21">
        <v>0</v>
      </c>
      <c r="AH29" s="21">
        <v>0</v>
      </c>
      <c r="AI29" s="21">
        <v>0</v>
      </c>
      <c r="AJ29" s="21">
        <v>0</v>
      </c>
      <c r="AK29" s="27">
        <v>0</v>
      </c>
      <c r="AL29" s="27">
        <v>0</v>
      </c>
      <c r="AM29" s="27">
        <v>0</v>
      </c>
      <c r="AN29" s="27">
        <v>0</v>
      </c>
      <c r="AO29" s="27">
        <v>0</v>
      </c>
      <c r="AP29" s="21">
        <v>0</v>
      </c>
      <c r="AQ29" s="21">
        <v>0</v>
      </c>
      <c r="AR29" s="27">
        <v>0</v>
      </c>
    </row>
    <row r="30" spans="1:44" ht="27.6">
      <c r="A30" s="26" t="s">
        <v>25</v>
      </c>
      <c r="B30" s="27">
        <v>0</v>
      </c>
      <c r="C30" s="27">
        <v>0</v>
      </c>
      <c r="D30" s="27">
        <v>0</v>
      </c>
      <c r="E30" s="27">
        <v>0</v>
      </c>
      <c r="F30" s="21">
        <v>0</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7">
        <v>0</v>
      </c>
      <c r="AA30" s="27">
        <v>0</v>
      </c>
      <c r="AB30" s="27">
        <v>0</v>
      </c>
      <c r="AC30" s="27">
        <v>0</v>
      </c>
      <c r="AD30" s="27">
        <v>0</v>
      </c>
      <c r="AE30" s="27">
        <v>0</v>
      </c>
      <c r="AF30" s="21">
        <v>0</v>
      </c>
      <c r="AG30" s="21">
        <v>0</v>
      </c>
      <c r="AH30" s="21">
        <v>0</v>
      </c>
      <c r="AI30" s="21">
        <v>0</v>
      </c>
      <c r="AJ30" s="21">
        <v>0</v>
      </c>
      <c r="AK30" s="27">
        <v>0</v>
      </c>
      <c r="AL30" s="27">
        <v>0</v>
      </c>
      <c r="AM30" s="27">
        <v>0</v>
      </c>
      <c r="AN30" s="27">
        <v>0</v>
      </c>
      <c r="AO30" s="27">
        <v>0</v>
      </c>
      <c r="AP30" s="21">
        <v>0</v>
      </c>
      <c r="AQ30" s="21">
        <v>0</v>
      </c>
      <c r="AR30" s="27">
        <v>0</v>
      </c>
    </row>
    <row r="31" spans="1:44" ht="14.4">
      <c r="A31" s="25" t="s">
        <v>26</v>
      </c>
      <c r="B31" s="21">
        <v>0</v>
      </c>
      <c r="C31" s="21">
        <v>0</v>
      </c>
      <c r="D31" s="21">
        <v>0</v>
      </c>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v>0</v>
      </c>
    </row>
    <row r="32" spans="1:44" ht="14.4">
      <c r="A32" s="25" t="s">
        <v>27</v>
      </c>
      <c r="B32" s="21">
        <v>0</v>
      </c>
      <c r="C32" s="21">
        <v>0</v>
      </c>
      <c r="D32" s="21">
        <v>0</v>
      </c>
      <c r="E32" s="21">
        <v>0</v>
      </c>
      <c r="F32" s="21">
        <v>0</v>
      </c>
      <c r="G32" s="21">
        <v>0</v>
      </c>
      <c r="H32" s="21">
        <v>0</v>
      </c>
      <c r="I32" s="21">
        <v>0</v>
      </c>
      <c r="J32" s="21">
        <v>0</v>
      </c>
      <c r="K32" s="21">
        <v>0</v>
      </c>
      <c r="L32" s="21">
        <v>0</v>
      </c>
      <c r="M32" s="21">
        <v>0</v>
      </c>
      <c r="N32" s="21">
        <v>0</v>
      </c>
      <c r="O32" s="21">
        <v>0</v>
      </c>
      <c r="P32" s="21">
        <v>0</v>
      </c>
      <c r="Q32" s="21">
        <v>0</v>
      </c>
      <c r="R32" s="21">
        <v>0</v>
      </c>
      <c r="S32" s="21">
        <v>0</v>
      </c>
      <c r="T32" s="21">
        <v>0</v>
      </c>
      <c r="U32" s="21">
        <v>0</v>
      </c>
      <c r="V32" s="21">
        <v>0</v>
      </c>
      <c r="W32" s="21">
        <v>0</v>
      </c>
      <c r="X32" s="21">
        <v>0</v>
      </c>
      <c r="Y32" s="21">
        <v>0</v>
      </c>
      <c r="Z32" s="21">
        <v>0</v>
      </c>
      <c r="AA32" s="21">
        <v>0</v>
      </c>
      <c r="AB32" s="21">
        <v>0</v>
      </c>
      <c r="AC32" s="21">
        <v>0</v>
      </c>
      <c r="AD32" s="21">
        <v>0</v>
      </c>
      <c r="AE32" s="21">
        <v>0</v>
      </c>
      <c r="AF32" s="21">
        <v>0</v>
      </c>
      <c r="AG32" s="21">
        <v>0</v>
      </c>
      <c r="AH32" s="21">
        <v>0</v>
      </c>
      <c r="AI32" s="21">
        <v>0</v>
      </c>
      <c r="AJ32" s="21">
        <v>0</v>
      </c>
      <c r="AK32" s="21">
        <v>0</v>
      </c>
      <c r="AL32" s="21">
        <v>0</v>
      </c>
      <c r="AM32" s="21">
        <v>0</v>
      </c>
      <c r="AN32" s="21">
        <v>0</v>
      </c>
      <c r="AO32" s="21">
        <v>0</v>
      </c>
      <c r="AP32" s="21">
        <v>0</v>
      </c>
      <c r="AQ32" s="21">
        <v>0</v>
      </c>
      <c r="AR32" s="21">
        <v>0</v>
      </c>
    </row>
    <row r="33" spans="1:44" ht="14.4">
      <c r="A33" s="25" t="s">
        <v>28</v>
      </c>
      <c r="B33" s="21">
        <v>0</v>
      </c>
      <c r="C33" s="21">
        <v>0</v>
      </c>
      <c r="D33" s="21">
        <v>0</v>
      </c>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row>
    <row r="34" spans="1:44" ht="14.4">
      <c r="A34" s="25" t="s">
        <v>29</v>
      </c>
      <c r="B34" s="21">
        <v>0</v>
      </c>
      <c r="C34" s="21">
        <v>0</v>
      </c>
      <c r="D34" s="21">
        <v>0</v>
      </c>
      <c r="E34" s="21">
        <v>0</v>
      </c>
      <c r="F34" s="21">
        <v>0</v>
      </c>
      <c r="G34" s="21">
        <v>0</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row>
    <row r="35" spans="1:44" ht="14.4">
      <c r="A35" s="25" t="s">
        <v>30</v>
      </c>
      <c r="B35" s="21">
        <v>3</v>
      </c>
      <c r="C35" s="21">
        <v>3</v>
      </c>
      <c r="D35" s="21">
        <v>3</v>
      </c>
      <c r="E35" s="21">
        <v>4</v>
      </c>
      <c r="F35" s="21">
        <v>3</v>
      </c>
      <c r="G35" s="21">
        <v>3</v>
      </c>
      <c r="H35" s="21">
        <v>3</v>
      </c>
      <c r="I35" s="21">
        <v>3</v>
      </c>
      <c r="J35" s="21">
        <v>3</v>
      </c>
      <c r="K35" s="21">
        <v>3</v>
      </c>
      <c r="L35" s="21">
        <v>3</v>
      </c>
      <c r="M35" s="21">
        <v>3</v>
      </c>
      <c r="N35" s="21">
        <v>3</v>
      </c>
      <c r="O35" s="21">
        <v>3</v>
      </c>
      <c r="P35" s="21">
        <v>3</v>
      </c>
      <c r="Q35" s="21">
        <v>3</v>
      </c>
      <c r="R35" s="21">
        <v>3</v>
      </c>
      <c r="S35" s="21">
        <v>3</v>
      </c>
      <c r="T35" s="21">
        <v>3</v>
      </c>
      <c r="U35" s="21">
        <v>3</v>
      </c>
      <c r="V35" s="21">
        <v>3</v>
      </c>
      <c r="W35" s="21">
        <v>3</v>
      </c>
      <c r="X35" s="21">
        <v>3</v>
      </c>
      <c r="Y35" s="21">
        <v>3</v>
      </c>
      <c r="Z35" s="21">
        <v>5</v>
      </c>
      <c r="AA35" s="21">
        <v>5</v>
      </c>
      <c r="AB35" s="21">
        <v>5</v>
      </c>
      <c r="AC35" s="21">
        <v>7</v>
      </c>
      <c r="AD35" s="21">
        <v>5</v>
      </c>
      <c r="AE35" s="21">
        <v>5</v>
      </c>
      <c r="AF35" s="21">
        <v>3</v>
      </c>
      <c r="AG35" s="21">
        <v>3</v>
      </c>
      <c r="AH35" s="21">
        <v>3</v>
      </c>
      <c r="AI35" s="21">
        <v>3</v>
      </c>
      <c r="AJ35" s="21">
        <v>3</v>
      </c>
      <c r="AK35" s="21">
        <v>5</v>
      </c>
      <c r="AL35" s="21">
        <v>5</v>
      </c>
      <c r="AM35" s="21">
        <v>3</v>
      </c>
      <c r="AN35" s="21">
        <v>3</v>
      </c>
      <c r="AO35" s="21">
        <v>3</v>
      </c>
      <c r="AP35" s="21">
        <v>3</v>
      </c>
      <c r="AQ35" s="21">
        <v>3</v>
      </c>
      <c r="AR35" s="21">
        <v>3</v>
      </c>
    </row>
    <row r="36" spans="1:44" ht="14.4">
      <c r="A36" s="25" t="s">
        <v>31</v>
      </c>
      <c r="B36" s="21">
        <v>0</v>
      </c>
      <c r="C36" s="21">
        <v>0</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row>
    <row r="37" spans="1:44" ht="15">
      <c r="A37" s="25" t="s">
        <v>439</v>
      </c>
      <c r="B37" s="21">
        <v>0</v>
      </c>
      <c r="C37" s="21">
        <v>0</v>
      </c>
      <c r="D37" s="21">
        <v>0</v>
      </c>
      <c r="E37" s="21">
        <v>0</v>
      </c>
      <c r="F37" s="21">
        <v>0</v>
      </c>
      <c r="G37" s="21">
        <v>0</v>
      </c>
      <c r="H37" s="21">
        <v>0</v>
      </c>
      <c r="I37" s="21">
        <v>0</v>
      </c>
      <c r="J37" s="21">
        <v>0</v>
      </c>
      <c r="K37" s="21">
        <v>0</v>
      </c>
      <c r="L37" s="21">
        <v>0</v>
      </c>
      <c r="M37" s="21">
        <v>0</v>
      </c>
      <c r="N37" s="21">
        <v>0</v>
      </c>
      <c r="O37" s="21">
        <v>0</v>
      </c>
      <c r="P37" s="21">
        <v>0</v>
      </c>
      <c r="Q37" s="21">
        <v>0</v>
      </c>
      <c r="R37" s="21">
        <v>0</v>
      </c>
      <c r="S37" s="21">
        <v>0</v>
      </c>
      <c r="T37" s="21">
        <v>0</v>
      </c>
      <c r="U37" s="21">
        <v>0</v>
      </c>
      <c r="V37" s="21">
        <v>0</v>
      </c>
      <c r="W37" s="21">
        <v>0</v>
      </c>
      <c r="X37" s="21">
        <v>0</v>
      </c>
      <c r="Y37" s="21">
        <v>0</v>
      </c>
      <c r="Z37" s="21">
        <v>0</v>
      </c>
      <c r="AA37" s="21">
        <v>0</v>
      </c>
      <c r="AB37" s="21">
        <v>0</v>
      </c>
      <c r="AC37" s="21">
        <v>0</v>
      </c>
      <c r="AD37" s="21">
        <v>0</v>
      </c>
      <c r="AE37" s="21">
        <v>0</v>
      </c>
      <c r="AF37" s="21">
        <v>0</v>
      </c>
      <c r="AG37" s="21">
        <v>0</v>
      </c>
      <c r="AH37" s="21">
        <v>0</v>
      </c>
      <c r="AI37" s="21">
        <v>0</v>
      </c>
      <c r="AJ37" s="21">
        <v>0</v>
      </c>
      <c r="AK37" s="21">
        <v>0</v>
      </c>
      <c r="AL37" s="21">
        <v>0</v>
      </c>
      <c r="AM37" s="21">
        <v>0</v>
      </c>
      <c r="AN37" s="21">
        <v>0</v>
      </c>
      <c r="AO37" s="21">
        <v>0</v>
      </c>
      <c r="AP37" s="21">
        <v>0</v>
      </c>
      <c r="AQ37" s="21">
        <v>0</v>
      </c>
      <c r="AR37" s="21">
        <v>0</v>
      </c>
    </row>
    <row r="38" spans="1:44" ht="14.4">
      <c r="A38" s="1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row>
    <row r="39" spans="1:32" ht="30" customHeight="1">
      <c r="A39" s="16" t="s">
        <v>465</v>
      </c>
      <c r="P39" s="20"/>
      <c r="Q39" s="20"/>
      <c r="R39" s="20"/>
      <c r="S39" s="20"/>
      <c r="AF39" s="20"/>
    </row>
    <row r="40" spans="1:32" ht="52.95" customHeight="1">
      <c r="A40" s="17" t="s">
        <v>464</v>
      </c>
      <c r="P40" s="20"/>
      <c r="Q40" s="20"/>
      <c r="R40" s="20"/>
      <c r="S40" s="20"/>
      <c r="AF40" s="20"/>
    </row>
    <row r="41" spans="1:32" ht="14.4">
      <c r="A41" s="17" t="s">
        <v>438</v>
      </c>
      <c r="P41" s="20"/>
      <c r="Q41" s="20"/>
      <c r="R41" s="20"/>
      <c r="S41" s="20"/>
      <c r="AF41" s="20"/>
    </row>
    <row r="42" spans="1:32" ht="14.4">
      <c r="A42" s="13"/>
      <c r="P42" s="20"/>
      <c r="Q42" s="20"/>
      <c r="R42" s="20"/>
      <c r="S42" s="20"/>
      <c r="AF42" s="20"/>
    </row>
    <row r="43" spans="16:32" ht="14.4">
      <c r="P43" s="20"/>
      <c r="Q43" s="20"/>
      <c r="R43" s="20"/>
      <c r="S43" s="20"/>
      <c r="AF43" s="20"/>
    </row>
    <row r="44" spans="16:32" ht="14.4">
      <c r="P44" s="20"/>
      <c r="Q44" s="20"/>
      <c r="R44" s="20"/>
      <c r="S44" s="20"/>
      <c r="AF44" s="20"/>
    </row>
    <row r="45" spans="16:32" ht="14.4">
      <c r="P45" s="20"/>
      <c r="Q45" s="20"/>
      <c r="R45" s="20"/>
      <c r="S45" s="20"/>
      <c r="AF45" s="20"/>
    </row>
    <row r="46" spans="1:32" s="7" customFormat="1" ht="14.4">
      <c r="A46" s="6"/>
      <c r="P46" s="20"/>
      <c r="Q46" s="20"/>
      <c r="R46" s="20"/>
      <c r="S46" s="20"/>
      <c r="AF46" s="20"/>
    </row>
    <row r="47" spans="1:32" s="7" customFormat="1" ht="14.4">
      <c r="A47" s="6"/>
      <c r="P47" s="20"/>
      <c r="Q47" s="20"/>
      <c r="R47" s="20"/>
      <c r="S47" s="20"/>
      <c r="AF47" s="20"/>
    </row>
    <row r="48" spans="1:32" s="7" customFormat="1" ht="14.4">
      <c r="A48" s="6"/>
      <c r="P48" s="20"/>
      <c r="Q48" s="20"/>
      <c r="R48" s="20"/>
      <c r="S48" s="20"/>
      <c r="AF48" s="20"/>
    </row>
    <row r="49" spans="1:32" s="7" customFormat="1" ht="14.4">
      <c r="A49" s="6"/>
      <c r="P49" s="20"/>
      <c r="Q49" s="20"/>
      <c r="R49" s="20"/>
      <c r="S49" s="20"/>
      <c r="AF49" s="20"/>
    </row>
    <row r="50" spans="1:32" s="7" customFormat="1" ht="14.4">
      <c r="A50" s="6"/>
      <c r="P50" s="20"/>
      <c r="Q50" s="20"/>
      <c r="R50" s="20"/>
      <c r="S50" s="20"/>
      <c r="AF50" s="20"/>
    </row>
    <row r="51" spans="1:32" s="7" customFormat="1" ht="14.4">
      <c r="A51" s="6"/>
      <c r="P51" s="20"/>
      <c r="Q51" s="20"/>
      <c r="R51" s="20"/>
      <c r="S51" s="20"/>
      <c r="AF51" s="20"/>
    </row>
    <row r="52" spans="1:32" s="7" customFormat="1" ht="14.4">
      <c r="A52" s="6"/>
      <c r="P52" s="20"/>
      <c r="Q52" s="20"/>
      <c r="R52" s="20"/>
      <c r="S52" s="20"/>
      <c r="AF52" s="20"/>
    </row>
    <row r="53" spans="1:32" s="7" customFormat="1" ht="14.4">
      <c r="A53" s="6"/>
      <c r="P53" s="20"/>
      <c r="Q53" s="20"/>
      <c r="R53" s="20"/>
      <c r="S53" s="20"/>
      <c r="AF53" s="20"/>
    </row>
    <row r="54" spans="1:32" s="7" customFormat="1" ht="14.4">
      <c r="A54" s="6"/>
      <c r="P54" s="20"/>
      <c r="Q54" s="20"/>
      <c r="R54" s="20"/>
      <c r="S54" s="20"/>
      <c r="AF54" s="20"/>
    </row>
    <row r="55" spans="1:32" s="7" customFormat="1" ht="14.4">
      <c r="A55" s="6"/>
      <c r="P55" s="20"/>
      <c r="Q55" s="20"/>
      <c r="R55" s="20"/>
      <c r="S55" s="20"/>
      <c r="AF55" s="20"/>
    </row>
    <row r="56" spans="1:32" s="7" customFormat="1" ht="14.4">
      <c r="A56" s="6"/>
      <c r="P56" s="20"/>
      <c r="Q56" s="20"/>
      <c r="R56" s="20"/>
      <c r="S56" s="20"/>
      <c r="AF56" s="20"/>
    </row>
    <row r="57" spans="1:32" s="7" customFormat="1" ht="14.4">
      <c r="A57" s="6"/>
      <c r="P57" s="20"/>
      <c r="Q57" s="20"/>
      <c r="R57" s="20"/>
      <c r="S57" s="20"/>
      <c r="AF57" s="20"/>
    </row>
    <row r="58" spans="1:32" s="7" customFormat="1" ht="14.4">
      <c r="A58" s="6"/>
      <c r="P58" s="20"/>
      <c r="Q58" s="20"/>
      <c r="R58" s="20"/>
      <c r="S58" s="20"/>
      <c r="AF58" s="20"/>
    </row>
    <row r="59" spans="1:32" s="7" customFormat="1" ht="14.4">
      <c r="A59" s="6"/>
      <c r="F59" s="12"/>
      <c r="P59" s="20"/>
      <c r="Q59" s="20"/>
      <c r="R59" s="20"/>
      <c r="S59" s="20"/>
      <c r="AF59" s="20"/>
    </row>
    <row r="60" spans="1:32" s="7" customFormat="1" ht="14.4">
      <c r="A60" s="6"/>
      <c r="F60" s="12"/>
      <c r="P60" s="20"/>
      <c r="Q60" s="20"/>
      <c r="R60" s="20"/>
      <c r="S60" s="20"/>
      <c r="AF60" s="20"/>
    </row>
    <row r="61" spans="1:6" s="7" customFormat="1" ht="14.4">
      <c r="A61" s="6"/>
      <c r="F61" s="12"/>
    </row>
    <row r="62" spans="1:6" s="7" customFormat="1" ht="14.4">
      <c r="A62" s="6"/>
      <c r="F62" s="12"/>
    </row>
    <row r="63" spans="1:6" s="7" customFormat="1" ht="14.4">
      <c r="A63" s="6"/>
      <c r="F63" s="12"/>
    </row>
    <row r="64" spans="1:6" s="7" customFormat="1" ht="14.4">
      <c r="A64" s="6"/>
      <c r="F64" s="12"/>
    </row>
    <row r="65" spans="1:6" s="7" customFormat="1" ht="14.4">
      <c r="A65" s="6"/>
      <c r="F65" s="12"/>
    </row>
    <row r="66" spans="1:6" s="7" customFormat="1" ht="14.4">
      <c r="A66" s="6"/>
      <c r="F66" s="12"/>
    </row>
    <row r="67" spans="1:6" s="7" customFormat="1" ht="14.4">
      <c r="A67" s="6"/>
      <c r="F67" s="12"/>
    </row>
    <row r="68" spans="1:6" s="7" customFormat="1" ht="14.4">
      <c r="A68" s="6"/>
      <c r="F68" s="12"/>
    </row>
    <row r="69" spans="1:6" s="7" customFormat="1" ht="14.4">
      <c r="A69" s="6"/>
      <c r="F69" s="12"/>
    </row>
    <row r="70" spans="1:6" s="7" customFormat="1" ht="14.4">
      <c r="A70" s="6"/>
      <c r="F70" s="12"/>
    </row>
    <row r="71" spans="1:6" s="7" customFormat="1" ht="14.4">
      <c r="A71" s="6"/>
      <c r="F71" s="12"/>
    </row>
    <row r="72" spans="1:6" s="7" customFormat="1" ht="14.4">
      <c r="A72" s="6"/>
      <c r="F72" s="12"/>
    </row>
    <row r="73" spans="1:6" s="7" customFormat="1" ht="14.4">
      <c r="A73" s="6"/>
      <c r="F73" s="12"/>
    </row>
    <row r="74" spans="1:6" s="7" customFormat="1" ht="14.4">
      <c r="A74" s="6"/>
      <c r="F74" s="12"/>
    </row>
    <row r="75" spans="1:6" s="7" customFormat="1" ht="14.4">
      <c r="A75" s="6"/>
      <c r="F75" s="12"/>
    </row>
    <row r="76" spans="1:6" s="7" customFormat="1" ht="14.4">
      <c r="A76" s="6"/>
      <c r="F76" s="12"/>
    </row>
  </sheetData>
  <pageMargins left="0.5" right="0.5" top="1.25" bottom="0.5" header="0.8" footer="0.3"/>
  <pageSetup fitToWidth="100" orientation="landscape" scale="71" r:id="rId1"/>
  <headerFooter>
    <oddHeader>&amp;L&amp;"-,Bold"&amp;12      Table 2. Environmental Data for Routes Filed in the CCN Application
      Old Country Switch 345 kV Tap Transmission Line Project</oddHeader>
    <oddFooter>&amp;CPage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BC176"/>
  <sheetViews>
    <sheetView workbookViewId="0" topLeftCell="AB1">
      <selection pane="topLeft" activeCell="V1" sqref="V1:BC1"/>
    </sheetView>
  </sheetViews>
  <sheetFormatPr defaultColWidth="8.99555555555555" defaultRowHeight="14.4"/>
  <cols>
    <col min="1" max="1" width="9" style="9"/>
    <col min="2" max="2" width="47" style="6" bestFit="1" customWidth="1"/>
    <col min="3" max="16384" width="9" style="6"/>
  </cols>
  <sheetData>
    <row r="1" spans="1:55" s="11" customFormat="1" ht="77.25" customHeight="1">
      <c r="A1" s="1" t="s">
        <v>95</v>
      </c>
      <c r="B1" s="2" t="s">
        <v>96</v>
      </c>
      <c r="C1" s="2"/>
      <c r="D1" s="2"/>
      <c r="E1" s="2"/>
      <c r="F1" s="2"/>
      <c r="G1" s="2"/>
      <c r="H1" s="2"/>
      <c r="I1" s="2"/>
      <c r="J1" s="2"/>
      <c r="K1" s="2"/>
      <c r="L1" s="2"/>
      <c r="M1" s="2"/>
      <c r="N1" s="2"/>
      <c r="O1" s="2"/>
      <c r="P1" s="2"/>
      <c r="Q1" s="2"/>
      <c r="R1" s="2"/>
      <c r="S1" s="2"/>
      <c r="T1" s="2"/>
      <c r="U1" s="10" t="s">
        <v>436</v>
      </c>
      <c r="V1" s="10" t="s">
        <v>437</v>
      </c>
      <c r="W1" s="10" t="s">
        <v>0</v>
      </c>
      <c r="X1" s="10" t="s">
        <v>1</v>
      </c>
      <c r="Y1" s="10" t="s">
        <v>2</v>
      </c>
      <c r="Z1" s="10" t="s">
        <v>3</v>
      </c>
      <c r="AA1" s="10" t="s">
        <v>4</v>
      </c>
      <c r="AB1" s="10" t="s">
        <v>5</v>
      </c>
      <c r="AC1" s="10" t="s">
        <v>6</v>
      </c>
      <c r="AD1" s="10" t="s">
        <v>7</v>
      </c>
      <c r="AE1" s="10" t="s">
        <v>8</v>
      </c>
      <c r="AF1" s="10" t="s">
        <v>9</v>
      </c>
      <c r="AG1" s="10" t="s">
        <v>10</v>
      </c>
      <c r="AH1" s="10" t="s">
        <v>11</v>
      </c>
      <c r="AI1" s="10" t="s">
        <v>12</v>
      </c>
      <c r="AJ1" s="10" t="s">
        <v>13</v>
      </c>
      <c r="AK1" s="10" t="s">
        <v>14</v>
      </c>
      <c r="AL1" s="10" t="s">
        <v>15</v>
      </c>
      <c r="AM1" s="10" t="s">
        <v>16</v>
      </c>
      <c r="AN1" s="10" t="s">
        <v>17</v>
      </c>
      <c r="AO1" s="10" t="s">
        <v>18</v>
      </c>
      <c r="AP1" s="10" t="s">
        <v>19</v>
      </c>
      <c r="AQ1" s="10" t="s">
        <v>20</v>
      </c>
      <c r="AR1" s="10" t="s">
        <v>21</v>
      </c>
      <c r="AS1" s="10" t="s">
        <v>22</v>
      </c>
      <c r="AT1" s="10" t="s">
        <v>23</v>
      </c>
      <c r="AU1" s="10" t="s">
        <v>24</v>
      </c>
      <c r="AV1" s="10" t="s">
        <v>25</v>
      </c>
      <c r="AW1" s="10" t="s">
        <v>26</v>
      </c>
      <c r="AX1" s="10" t="s">
        <v>27</v>
      </c>
      <c r="AY1" s="10" t="s">
        <v>28</v>
      </c>
      <c r="AZ1" s="10" t="s">
        <v>29</v>
      </c>
      <c r="BA1" s="10" t="s">
        <v>30</v>
      </c>
      <c r="BB1" s="10" t="s">
        <v>31</v>
      </c>
      <c r="BC1" s="10" t="s">
        <v>32</v>
      </c>
    </row>
    <row r="2" spans="1:55" ht="14.4">
      <c r="A2" s="3">
        <v>1</v>
      </c>
      <c r="B2" s="4" t="s">
        <v>261</v>
      </c>
      <c r="C2" s="8" t="s">
        <v>33</v>
      </c>
      <c r="D2" s="8" t="s">
        <v>34</v>
      </c>
      <c r="E2" s="8" t="s">
        <v>35</v>
      </c>
      <c r="F2" s="8" t="s">
        <v>37</v>
      </c>
      <c r="G2" s="8" t="s">
        <v>41</v>
      </c>
      <c r="H2" s="8" t="s">
        <v>43</v>
      </c>
      <c r="I2" s="8" t="s">
        <v>46</v>
      </c>
      <c r="J2" s="8" t="s">
        <v>70</v>
      </c>
      <c r="K2" s="8" t="s">
        <v>72</v>
      </c>
      <c r="L2" s="8"/>
      <c r="M2" s="8"/>
      <c r="N2" s="8"/>
      <c r="O2" s="8"/>
      <c r="P2" s="8"/>
      <c r="Q2" s="8"/>
      <c r="R2" s="8"/>
      <c r="S2" s="8"/>
      <c r="T2" s="8"/>
      <c r="U2" s="8" t="e">
        <f>SUM(HLOOKUP(Sheet1!C2,#REF!,2)+HLOOKUP(Sheet1!D2,#REF!,2)+HLOOKUP(Sheet1!E2,#REF!,2)+HLOOKUP(Sheet1!F2,#REF!,2)+HLOOKUP(Sheet1!G2,#REF!,2)+HLOOKUP(Sheet1!H2,#REF!,2)+HLOOKUP(Sheet1!I2,#REF!,2)+HLOOKUP(Sheet1!J2,#REF!,2)+HLOOKUP(Sheet1!K2,#REF!,2))</f>
        <v>#REF!</v>
      </c>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row>
    <row r="3" spans="1:55" ht="14.4">
      <c r="A3" s="3">
        <v>2</v>
      </c>
      <c r="B3" s="4" t="s">
        <v>262</v>
      </c>
      <c r="C3" s="8" t="s">
        <v>33</v>
      </c>
      <c r="D3" s="8" t="s">
        <v>34</v>
      </c>
      <c r="E3" s="8" t="s">
        <v>35</v>
      </c>
      <c r="F3" s="8" t="s">
        <v>37</v>
      </c>
      <c r="G3" s="8" t="s">
        <v>41</v>
      </c>
      <c r="H3" s="8" t="s">
        <v>42</v>
      </c>
      <c r="I3" s="8" t="s">
        <v>44</v>
      </c>
      <c r="J3" s="8" t="s">
        <v>46</v>
      </c>
      <c r="K3" s="8" t="s">
        <v>70</v>
      </c>
      <c r="L3" s="8" t="s">
        <v>72</v>
      </c>
      <c r="M3" s="8"/>
      <c r="N3" s="8"/>
      <c r="O3" s="8"/>
      <c r="P3" s="8"/>
      <c r="Q3" s="8"/>
      <c r="R3" s="8"/>
      <c r="S3" s="8"/>
      <c r="T3" s="8"/>
      <c r="U3" s="8" t="e">
        <f>SUM(HLOOKUP(Sheet1!C3,#REF!,2)+HLOOKUP(Sheet1!D3,#REF!,2)+HLOOKUP(Sheet1!E3,#REF!,2)+HLOOKUP(Sheet1!F3,#REF!,2)+HLOOKUP(Sheet1!G3,#REF!,2)+HLOOKUP(Sheet1!H3,#REF!,2)+HLOOKUP(Sheet1!I3,#REF!,2)+HLOOKUP(Sheet1!J3,#REF!,2)+HLOOKUP(Sheet1!K3,#REF!,2)+HLOOKUP(Sheet1!L3,#REF!,2))</f>
        <v>#REF!</v>
      </c>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row>
    <row r="4" spans="1:55" ht="14.4">
      <c r="A4" s="5">
        <v>3</v>
      </c>
      <c r="B4" s="4" t="s">
        <v>263</v>
      </c>
      <c r="C4" s="8" t="s">
        <v>33</v>
      </c>
      <c r="D4" s="8" t="s">
        <v>34</v>
      </c>
      <c r="E4" s="8" t="s">
        <v>35</v>
      </c>
      <c r="F4" s="8" t="s">
        <v>37</v>
      </c>
      <c r="G4" s="8" t="s">
        <v>41</v>
      </c>
      <c r="H4" s="8" t="s">
        <v>42</v>
      </c>
      <c r="I4" s="8" t="s">
        <v>47</v>
      </c>
      <c r="J4" s="8" t="s">
        <v>69</v>
      </c>
      <c r="K4" s="8" t="s">
        <v>70</v>
      </c>
      <c r="L4" s="8" t="s">
        <v>72</v>
      </c>
      <c r="M4" s="8"/>
      <c r="N4" s="8"/>
      <c r="O4" s="8"/>
      <c r="P4" s="8"/>
      <c r="Q4" s="8"/>
      <c r="R4" s="8"/>
      <c r="S4" s="8"/>
      <c r="T4" s="8"/>
      <c r="U4" s="8" t="e">
        <f>SUM(HLOOKUP(Sheet1!C4,#REF!,2)+HLOOKUP(Sheet1!D4,#REF!,2)+HLOOKUP(Sheet1!E4,#REF!,2)+HLOOKUP(Sheet1!F4,#REF!,2)+HLOOKUP(Sheet1!G4,#REF!,2)+HLOOKUP(Sheet1!H4,#REF!,2)+HLOOKUP(Sheet1!I4,#REF!,2)+HLOOKUP(Sheet1!J4,#REF!,2)+HLOOKUP(Sheet1!K4,#REF!,2)+HLOOKUP(Sheet1!L4,#REF!,2))</f>
        <v>#REF!</v>
      </c>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row>
    <row r="5" spans="1:55" ht="14.4">
      <c r="A5" s="3" t="s">
        <v>97</v>
      </c>
      <c r="B5" s="4" t="s">
        <v>264</v>
      </c>
      <c r="C5" s="8" t="s">
        <v>33</v>
      </c>
      <c r="D5" s="8" t="s">
        <v>34</v>
      </c>
      <c r="E5" s="8" t="s">
        <v>35</v>
      </c>
      <c r="F5" s="8" t="s">
        <v>37</v>
      </c>
      <c r="G5" s="8" t="s">
        <v>40</v>
      </c>
      <c r="H5" s="8" t="s">
        <v>45</v>
      </c>
      <c r="I5" s="8" t="s">
        <v>44</v>
      </c>
      <c r="J5" s="8" t="s">
        <v>46</v>
      </c>
      <c r="K5" s="8" t="s">
        <v>70</v>
      </c>
      <c r="L5" s="8" t="s">
        <v>72</v>
      </c>
      <c r="M5" s="8"/>
      <c r="N5" s="8"/>
      <c r="O5" s="8"/>
      <c r="P5" s="8"/>
      <c r="Q5" s="8"/>
      <c r="R5" s="8"/>
      <c r="S5" s="8"/>
      <c r="T5" s="8"/>
      <c r="U5" s="8" t="e">
        <f>SUM(HLOOKUP(Sheet1!C5,#REF!,2)+HLOOKUP(Sheet1!D5,#REF!,2)+HLOOKUP(Sheet1!E5,#REF!,2)+HLOOKUP(Sheet1!F5,#REF!,2)+HLOOKUP(Sheet1!G5,#REF!,2)+HLOOKUP(Sheet1!H5,#REF!,2)+HLOOKUP(Sheet1!I5,#REF!,2)+HLOOKUP(Sheet1!J5,#REF!,2)+HLOOKUP(Sheet1!K5,#REF!,2)+HLOOKUP(Sheet1!L5,#REF!,2))</f>
        <v>#REF!</v>
      </c>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row>
    <row r="6" spans="1:55" ht="14.4">
      <c r="A6" s="3" t="s">
        <v>98</v>
      </c>
      <c r="B6" s="4" t="s">
        <v>265</v>
      </c>
      <c r="C6" s="8" t="s">
        <v>33</v>
      </c>
      <c r="D6" s="8" t="s">
        <v>34</v>
      </c>
      <c r="E6" s="8" t="s">
        <v>35</v>
      </c>
      <c r="F6" s="8" t="s">
        <v>37</v>
      </c>
      <c r="G6" s="8" t="s">
        <v>40</v>
      </c>
      <c r="H6" s="8" t="s">
        <v>45</v>
      </c>
      <c r="I6" s="8" t="s">
        <v>47</v>
      </c>
      <c r="J6" s="8" t="s">
        <v>69</v>
      </c>
      <c r="K6" s="8" t="s">
        <v>70</v>
      </c>
      <c r="L6" s="8" t="s">
        <v>72</v>
      </c>
      <c r="M6" s="8"/>
      <c r="N6" s="8"/>
      <c r="O6" s="8"/>
      <c r="P6" s="8"/>
      <c r="Q6" s="8"/>
      <c r="R6" s="8"/>
      <c r="S6" s="8"/>
      <c r="T6" s="8"/>
      <c r="U6" s="8" t="e">
        <f>SUM(HLOOKUP(Sheet1!C6,#REF!,2)+HLOOKUP(Sheet1!D6,#REF!,2)+HLOOKUP(Sheet1!E6,#REF!,2)+HLOOKUP(Sheet1!F6,#REF!,2)+HLOOKUP(Sheet1!G6,#REF!,2)+HLOOKUP(Sheet1!H6,#REF!,2)+HLOOKUP(Sheet1!I6,#REF!,2)+HLOOKUP(Sheet1!J6,#REF!,2)+HLOOKUP(Sheet1!K6,#REF!,2)+HLOOKUP(Sheet1!L6,#REF!,2))</f>
        <v>#REF!</v>
      </c>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row>
    <row r="7" spans="1:55" ht="14.4">
      <c r="A7" s="3" t="s">
        <v>99</v>
      </c>
      <c r="B7" s="4" t="s">
        <v>266</v>
      </c>
      <c r="C7" s="8" t="s">
        <v>33</v>
      </c>
      <c r="D7" s="8" t="s">
        <v>34</v>
      </c>
      <c r="E7" s="8" t="s">
        <v>35</v>
      </c>
      <c r="F7" s="8" t="s">
        <v>37</v>
      </c>
      <c r="G7" s="8" t="s">
        <v>40</v>
      </c>
      <c r="H7" s="8" t="s">
        <v>48</v>
      </c>
      <c r="I7" s="8" t="s">
        <v>63</v>
      </c>
      <c r="J7" s="8" t="s">
        <v>68</v>
      </c>
      <c r="K7" s="8" t="s">
        <v>69</v>
      </c>
      <c r="L7" s="8" t="s">
        <v>70</v>
      </c>
      <c r="M7" s="8" t="s">
        <v>72</v>
      </c>
      <c r="N7" s="8"/>
      <c r="O7" s="8"/>
      <c r="P7" s="8"/>
      <c r="Q7" s="8"/>
      <c r="R7" s="8"/>
      <c r="S7" s="8"/>
      <c r="T7" s="8"/>
      <c r="U7" s="8" t="e">
        <f>SUM(HLOOKUP(Sheet1!C7,#REF!,2)+HLOOKUP(Sheet1!D7,#REF!,2)+HLOOKUP(Sheet1!E7,#REF!,2)+HLOOKUP(Sheet1!F7,#REF!,2)+HLOOKUP(Sheet1!G7,#REF!,2)+HLOOKUP(Sheet1!H7,#REF!,2)+HLOOKUP(Sheet1!I7,#REF!,2)+HLOOKUP(Sheet1!J7,#REF!,2)+HLOOKUP(Sheet1!K7,#REF!,2)+HLOOKUP(Sheet1!L7,#REF!,2)+HLOOKUP(Sheet1!M7,#REF!,2))</f>
        <v>#REF!</v>
      </c>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row>
    <row r="8" spans="1:55" ht="14.4">
      <c r="A8" s="3" t="s">
        <v>100</v>
      </c>
      <c r="B8" s="4" t="s">
        <v>267</v>
      </c>
      <c r="C8" s="8" t="s">
        <v>33</v>
      </c>
      <c r="D8" s="8" t="s">
        <v>34</v>
      </c>
      <c r="E8" s="8" t="s">
        <v>35</v>
      </c>
      <c r="F8" s="8" t="s">
        <v>37</v>
      </c>
      <c r="G8" s="8" t="s">
        <v>40</v>
      </c>
      <c r="H8" s="8" t="s">
        <v>48</v>
      </c>
      <c r="I8" s="8" t="s">
        <v>63</v>
      </c>
      <c r="J8" s="8" t="s">
        <v>67</v>
      </c>
      <c r="K8" s="8" t="s">
        <v>71</v>
      </c>
      <c r="L8" s="8" t="s">
        <v>72</v>
      </c>
      <c r="M8" s="8"/>
      <c r="N8" s="8"/>
      <c r="O8" s="8"/>
      <c r="P8" s="8"/>
      <c r="Q8" s="8"/>
      <c r="R8" s="8"/>
      <c r="S8" s="8"/>
      <c r="T8" s="8"/>
      <c r="U8" s="8" t="e">
        <f>SUM(HLOOKUP(Sheet1!C8,#REF!,2)+HLOOKUP(Sheet1!D8,#REF!,2)+HLOOKUP(Sheet1!E8,#REF!,2)+HLOOKUP(Sheet1!F8,#REF!,2)+HLOOKUP(Sheet1!G8,#REF!,2)+HLOOKUP(Sheet1!H8,#REF!,2)+HLOOKUP(Sheet1!I8,#REF!,2)+HLOOKUP(Sheet1!J8,#REF!,2)+HLOOKUP(Sheet1!K8,#REF!,2)+HLOOKUP(Sheet1!L8,#REF!,2))</f>
        <v>#REF!</v>
      </c>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row>
    <row r="9" spans="1:55" ht="14.4">
      <c r="A9" s="3" t="s">
        <v>101</v>
      </c>
      <c r="B9" s="4" t="s">
        <v>268</v>
      </c>
      <c r="C9" s="8" t="s">
        <v>33</v>
      </c>
      <c r="D9" s="8" t="s">
        <v>34</v>
      </c>
      <c r="E9" s="8" t="s">
        <v>35</v>
      </c>
      <c r="F9" s="8" t="s">
        <v>37</v>
      </c>
      <c r="G9" s="8" t="s">
        <v>40</v>
      </c>
      <c r="H9" s="8" t="s">
        <v>48</v>
      </c>
      <c r="I9" s="8" t="s">
        <v>63</v>
      </c>
      <c r="J9" s="8" t="s">
        <v>67</v>
      </c>
      <c r="K9" s="8" t="s">
        <v>89</v>
      </c>
      <c r="L9" s="8" t="s">
        <v>73</v>
      </c>
      <c r="M9" s="8" t="s">
        <v>74</v>
      </c>
      <c r="N9" s="8" t="s">
        <v>72</v>
      </c>
      <c r="O9" s="8"/>
      <c r="P9" s="8"/>
      <c r="Q9" s="8"/>
      <c r="R9" s="8"/>
      <c r="S9" s="8"/>
      <c r="T9" s="8"/>
      <c r="U9" s="8" t="e">
        <f>SUM(HLOOKUP(Sheet1!C9,#REF!,2)+HLOOKUP(Sheet1!D9,#REF!,2)+HLOOKUP(Sheet1!E9,#REF!,2)+HLOOKUP(Sheet1!F9,#REF!,2)+HLOOKUP(Sheet1!G9,#REF!,2)+HLOOKUP(Sheet1!H9,#REF!,2)+HLOOKUP(Sheet1!I9,#REF!,2)+HLOOKUP(Sheet1!J9,#REF!,2)+HLOOKUP(Sheet1!K9,#REF!,2)+HLOOKUP(Sheet1!L9,#REF!,2)+HLOOKUP(Sheet1!M9,#REF!,2)+HLOOKUP(Sheet1!N9,#REF!,2))</f>
        <v>#REF!</v>
      </c>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row>
    <row r="10" spans="1:55" ht="14.4">
      <c r="A10" s="3" t="s">
        <v>102</v>
      </c>
      <c r="B10" s="4" t="s">
        <v>269</v>
      </c>
      <c r="C10" s="8" t="s">
        <v>33</v>
      </c>
      <c r="D10" s="8" t="s">
        <v>34</v>
      </c>
      <c r="E10" s="8" t="s">
        <v>35</v>
      </c>
      <c r="F10" s="8" t="s">
        <v>37</v>
      </c>
      <c r="G10" s="8" t="s">
        <v>49</v>
      </c>
      <c r="H10" s="8" t="s">
        <v>64</v>
      </c>
      <c r="I10" s="8" t="s">
        <v>65</v>
      </c>
      <c r="J10" s="8" t="s">
        <v>71</v>
      </c>
      <c r="K10" s="8" t="s">
        <v>72</v>
      </c>
      <c r="L10" s="8"/>
      <c r="M10" s="8"/>
      <c r="N10" s="8"/>
      <c r="O10" s="8"/>
      <c r="P10" s="8"/>
      <c r="Q10" s="8"/>
      <c r="R10" s="8"/>
      <c r="S10" s="8"/>
      <c r="T10" s="8"/>
      <c r="U10" s="8" t="e">
        <f>SUM(HLOOKUP(Sheet1!C10,#REF!,2)+HLOOKUP(Sheet1!D10,#REF!,2)+HLOOKUP(Sheet1!E10,#REF!,2)+HLOOKUP(Sheet1!F10,#REF!,2)+HLOOKUP(Sheet1!G10,#REF!,2)+HLOOKUP(Sheet1!H10,#REF!,2)+HLOOKUP(Sheet1!I10,#REF!,2)+HLOOKUP(Sheet1!J10,#REF!,2)+HLOOKUP(Sheet1!K10,#REF!,2))</f>
        <v>#REF!</v>
      </c>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row>
    <row r="11" spans="1:55" ht="14.4">
      <c r="A11" s="3" t="s">
        <v>103</v>
      </c>
      <c r="B11" s="4" t="s">
        <v>270</v>
      </c>
      <c r="C11" s="8" t="s">
        <v>33</v>
      </c>
      <c r="D11" s="8" t="s">
        <v>34</v>
      </c>
      <c r="E11" s="8" t="s">
        <v>35</v>
      </c>
      <c r="F11" s="8" t="s">
        <v>37</v>
      </c>
      <c r="G11" s="8" t="s">
        <v>49</v>
      </c>
      <c r="H11" s="8" t="s">
        <v>64</v>
      </c>
      <c r="I11" s="8" t="s">
        <v>65</v>
      </c>
      <c r="J11" s="8" t="s">
        <v>89</v>
      </c>
      <c r="K11" s="8" t="s">
        <v>73</v>
      </c>
      <c r="L11" s="8" t="s">
        <v>74</v>
      </c>
      <c r="M11" s="8" t="s">
        <v>72</v>
      </c>
      <c r="N11" s="8"/>
      <c r="O11" s="8"/>
      <c r="P11" s="8"/>
      <c r="Q11" s="8"/>
      <c r="R11" s="8"/>
      <c r="S11" s="8"/>
      <c r="T11" s="8"/>
      <c r="U11" s="8" t="e">
        <f>SUM(HLOOKUP(Sheet1!C11,#REF!,2)+HLOOKUP(Sheet1!D11,#REF!,2)+HLOOKUP(Sheet1!E11,#REF!,2)+HLOOKUP(Sheet1!F11,#REF!,2)+HLOOKUP(Sheet1!G11,#REF!,2)+HLOOKUP(Sheet1!H11,#REF!,2)+HLOOKUP(Sheet1!I11,#REF!,2)+HLOOKUP(Sheet1!J11,#REF!,2)+HLOOKUP(Sheet1!K11,#REF!,2)+HLOOKUP(Sheet1!L11,#REF!,2)+HLOOKUP(Sheet1!M11,#REF!,2))</f>
        <v>#REF!</v>
      </c>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row>
    <row r="12" spans="1:55" ht="14.4">
      <c r="A12" s="3" t="s">
        <v>104</v>
      </c>
      <c r="B12" s="4" t="s">
        <v>271</v>
      </c>
      <c r="C12" s="8" t="s">
        <v>33</v>
      </c>
      <c r="D12" s="8" t="s">
        <v>34</v>
      </c>
      <c r="E12" s="8" t="s">
        <v>35</v>
      </c>
      <c r="F12" s="8" t="s">
        <v>37</v>
      </c>
      <c r="G12" s="8" t="s">
        <v>49</v>
      </c>
      <c r="H12" s="8" t="s">
        <v>64</v>
      </c>
      <c r="I12" s="8" t="s">
        <v>66</v>
      </c>
      <c r="J12" s="8" t="s">
        <v>80</v>
      </c>
      <c r="K12" s="8" t="s">
        <v>79</v>
      </c>
      <c r="L12" s="8" t="s">
        <v>73</v>
      </c>
      <c r="M12" s="8" t="s">
        <v>74</v>
      </c>
      <c r="N12" s="8" t="s">
        <v>72</v>
      </c>
      <c r="O12" s="8"/>
      <c r="P12" s="8"/>
      <c r="Q12" s="8"/>
      <c r="R12" s="8"/>
      <c r="S12" s="8"/>
      <c r="T12" s="8"/>
      <c r="U12" s="8" t="e">
        <f>SUM(HLOOKUP(Sheet1!C12,#REF!,2)+HLOOKUP(Sheet1!D12,#REF!,2)+HLOOKUP(Sheet1!E12,#REF!,2)+HLOOKUP(Sheet1!F12,#REF!,2)+HLOOKUP(Sheet1!G12,#REF!,2)+HLOOKUP(Sheet1!H12,#REF!,2)+HLOOKUP(Sheet1!I12,#REF!,2)+HLOOKUP(Sheet1!J12,#REF!,2)+HLOOKUP(Sheet1!K12,#REF!,2)+HLOOKUP(Sheet1!L12,#REF!,2)+HLOOKUP(Sheet1!M12,#REF!,2)+HLOOKUP(Sheet1!N12,#REF!,2))</f>
        <v>#REF!</v>
      </c>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row>
    <row r="13" spans="1:55" ht="14.4">
      <c r="A13" s="3" t="s">
        <v>105</v>
      </c>
      <c r="B13" s="4" t="s">
        <v>272</v>
      </c>
      <c r="C13" s="8" t="s">
        <v>33</v>
      </c>
      <c r="D13" s="8" t="s">
        <v>34</v>
      </c>
      <c r="E13" s="8" t="s">
        <v>35</v>
      </c>
      <c r="F13" s="8" t="s">
        <v>37</v>
      </c>
      <c r="G13" s="8" t="s">
        <v>49</v>
      </c>
      <c r="H13" s="8" t="s">
        <v>64</v>
      </c>
      <c r="I13" s="8" t="s">
        <v>66</v>
      </c>
      <c r="J13" s="8" t="s">
        <v>80</v>
      </c>
      <c r="K13" s="8" t="s">
        <v>78</v>
      </c>
      <c r="L13" s="8" t="s">
        <v>77</v>
      </c>
      <c r="M13" s="8" t="s">
        <v>74</v>
      </c>
      <c r="N13" s="8" t="s">
        <v>72</v>
      </c>
      <c r="O13" s="8"/>
      <c r="P13" s="8"/>
      <c r="Q13" s="8"/>
      <c r="R13" s="8"/>
      <c r="S13" s="8"/>
      <c r="T13" s="8"/>
      <c r="U13" s="8" t="e">
        <f>SUM(HLOOKUP(Sheet1!C13,#REF!,2)+HLOOKUP(Sheet1!D13,#REF!,2)+HLOOKUP(Sheet1!E13,#REF!,2)+HLOOKUP(Sheet1!F13,#REF!,2)+HLOOKUP(Sheet1!G13,#REF!,2)+HLOOKUP(Sheet1!H13,#REF!,2)+HLOOKUP(Sheet1!I13,#REF!,2)+HLOOKUP(Sheet1!J13,#REF!,2)+HLOOKUP(Sheet1!K13,#REF!,2)+HLOOKUP(Sheet1!L13,#REF!,2)+HLOOKUP(Sheet1!M13,#REF!,2)+HLOOKUP(Sheet1!N13,#REF!,2))</f>
        <v>#REF!</v>
      </c>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row>
    <row r="14" spans="1:55" ht="14.4">
      <c r="A14" s="3" t="s">
        <v>106</v>
      </c>
      <c r="B14" s="4" t="s">
        <v>273</v>
      </c>
      <c r="C14" s="8" t="s">
        <v>33</v>
      </c>
      <c r="D14" s="8" t="s">
        <v>34</v>
      </c>
      <c r="E14" s="8" t="s">
        <v>35</v>
      </c>
      <c r="F14" s="8" t="s">
        <v>37</v>
      </c>
      <c r="G14" s="8" t="s">
        <v>49</v>
      </c>
      <c r="H14" s="8" t="s">
        <v>64</v>
      </c>
      <c r="I14" s="8" t="s">
        <v>66</v>
      </c>
      <c r="J14" s="8" t="s">
        <v>80</v>
      </c>
      <c r="K14" s="8" t="s">
        <v>78</v>
      </c>
      <c r="L14" s="8" t="s">
        <v>76</v>
      </c>
      <c r="M14" s="8" t="s">
        <v>75</v>
      </c>
      <c r="N14" s="8" t="s">
        <v>72</v>
      </c>
      <c r="O14" s="8"/>
      <c r="P14" s="8"/>
      <c r="Q14" s="8"/>
      <c r="R14" s="8"/>
      <c r="S14" s="8"/>
      <c r="T14" s="8"/>
      <c r="U14" s="8" t="e">
        <f>SUM(HLOOKUP(Sheet1!C14,#REF!,2)+HLOOKUP(Sheet1!D14,#REF!,2)+HLOOKUP(Sheet1!E14,#REF!,2)+HLOOKUP(Sheet1!F14,#REF!,2)+HLOOKUP(Sheet1!G14,#REF!,2)+HLOOKUP(Sheet1!H14,#REF!,2)+HLOOKUP(Sheet1!I14,#REF!,2)+HLOOKUP(Sheet1!J14,#REF!,2)+HLOOKUP(Sheet1!K14,#REF!,2)+HLOOKUP(Sheet1!L14,#REF!,2)+HLOOKUP(Sheet1!M14,#REF!,2)+HLOOKUP(Sheet1!N14,#REF!,2))</f>
        <v>#REF!</v>
      </c>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row>
    <row r="15" spans="1:55" ht="14.4">
      <c r="A15" s="3">
        <v>14</v>
      </c>
      <c r="B15" s="4" t="s">
        <v>274</v>
      </c>
      <c r="C15" s="8" t="s">
        <v>33</v>
      </c>
      <c r="D15" s="8" t="s">
        <v>34</v>
      </c>
      <c r="E15" s="8" t="s">
        <v>36</v>
      </c>
      <c r="F15" s="8" t="s">
        <v>50</v>
      </c>
      <c r="G15" s="8" t="s">
        <v>57</v>
      </c>
      <c r="H15" s="8" t="s">
        <v>61</v>
      </c>
      <c r="I15" s="8" t="s">
        <v>63</v>
      </c>
      <c r="J15" s="8" t="s">
        <v>68</v>
      </c>
      <c r="K15" s="8" t="s">
        <v>69</v>
      </c>
      <c r="L15" s="8" t="s">
        <v>70</v>
      </c>
      <c r="M15" s="8" t="s">
        <v>72</v>
      </c>
      <c r="N15" s="8"/>
      <c r="O15" s="8"/>
      <c r="P15" s="8"/>
      <c r="Q15" s="8"/>
      <c r="R15" s="8"/>
      <c r="S15" s="8"/>
      <c r="T15" s="8"/>
      <c r="U15" s="8" t="e">
        <f>SUM(HLOOKUP(Sheet1!C15,#REF!,2)+HLOOKUP(Sheet1!D15,#REF!,2)+HLOOKUP(Sheet1!E15,#REF!,2)+HLOOKUP(Sheet1!F15,#REF!,2)+HLOOKUP(Sheet1!G15,#REF!,2)+HLOOKUP(Sheet1!H15,#REF!,2)+HLOOKUP(Sheet1!I15,#REF!,2)+HLOOKUP(Sheet1!J15,#REF!,2)+HLOOKUP(Sheet1!K15,#REF!,2)+HLOOKUP(Sheet1!L15,#REF!,2)+HLOOKUP(Sheet1!M15,#REF!,2))</f>
        <v>#REF!</v>
      </c>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row>
    <row r="16" spans="1:55" ht="14.4">
      <c r="A16" s="3">
        <v>15</v>
      </c>
      <c r="B16" s="4" t="s">
        <v>275</v>
      </c>
      <c r="C16" s="8" t="s">
        <v>33</v>
      </c>
      <c r="D16" s="8" t="s">
        <v>34</v>
      </c>
      <c r="E16" s="8" t="s">
        <v>36</v>
      </c>
      <c r="F16" s="8" t="s">
        <v>50</v>
      </c>
      <c r="G16" s="8" t="s">
        <v>57</v>
      </c>
      <c r="H16" s="8" t="s">
        <v>61</v>
      </c>
      <c r="I16" s="8" t="s">
        <v>63</v>
      </c>
      <c r="J16" s="8" t="s">
        <v>67</v>
      </c>
      <c r="K16" s="8" t="s">
        <v>71</v>
      </c>
      <c r="L16" s="8" t="s">
        <v>72</v>
      </c>
      <c r="M16" s="8"/>
      <c r="N16" s="8"/>
      <c r="O16" s="8"/>
      <c r="P16" s="8"/>
      <c r="Q16" s="8"/>
      <c r="R16" s="8"/>
      <c r="S16" s="8"/>
      <c r="T16" s="8"/>
      <c r="U16" s="8" t="e">
        <f>SUM(HLOOKUP(Sheet1!C16,#REF!,2)+HLOOKUP(Sheet1!D16,#REF!,2)+HLOOKUP(Sheet1!E16,#REF!,2)+HLOOKUP(Sheet1!F16,#REF!,2)+HLOOKUP(Sheet1!G16,#REF!,2)+HLOOKUP(Sheet1!H16,#REF!,2)+HLOOKUP(Sheet1!I16,#REF!,2)+HLOOKUP(Sheet1!J16,#REF!,2)+HLOOKUP(Sheet1!K16,#REF!,2)+HLOOKUP(Sheet1!L16,#REF!,2))</f>
        <v>#REF!</v>
      </c>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row>
    <row r="17" spans="1:55" ht="14.4">
      <c r="A17" s="3">
        <v>16</v>
      </c>
      <c r="B17" s="4" t="s">
        <v>276</v>
      </c>
      <c r="C17" s="8" t="s">
        <v>33</v>
      </c>
      <c r="D17" s="8" t="s">
        <v>34</v>
      </c>
      <c r="E17" s="8" t="s">
        <v>36</v>
      </c>
      <c r="F17" s="8" t="s">
        <v>50</v>
      </c>
      <c r="G17" s="8" t="s">
        <v>57</v>
      </c>
      <c r="H17" s="8" t="s">
        <v>61</v>
      </c>
      <c r="I17" s="8" t="s">
        <v>63</v>
      </c>
      <c r="J17" s="8" t="s">
        <v>67</v>
      </c>
      <c r="K17" s="8" t="s">
        <v>89</v>
      </c>
      <c r="L17" s="8" t="s">
        <v>73</v>
      </c>
      <c r="M17" s="8" t="s">
        <v>74</v>
      </c>
      <c r="N17" s="8" t="s">
        <v>72</v>
      </c>
      <c r="O17" s="8"/>
      <c r="P17" s="8"/>
      <c r="Q17" s="8"/>
      <c r="R17" s="8"/>
      <c r="S17" s="8"/>
      <c r="T17" s="8"/>
      <c r="U17" s="8" t="e">
        <f>SUM(HLOOKUP(Sheet1!C17,#REF!,2)+HLOOKUP(Sheet1!D17,#REF!,2)+HLOOKUP(Sheet1!E17,#REF!,2)+HLOOKUP(Sheet1!F17,#REF!,2)+HLOOKUP(Sheet1!G17,#REF!,2)+HLOOKUP(Sheet1!H17,#REF!,2)+HLOOKUP(Sheet1!I17,#REF!,2)+HLOOKUP(Sheet1!J17,#REF!,2)+HLOOKUP(Sheet1!K17,#REF!,2)+HLOOKUP(Sheet1!L17,#REF!,2)+HLOOKUP(Sheet1!M17,#REF!,2)+HLOOKUP(Sheet1!N17,#REF!,2))</f>
        <v>#REF!</v>
      </c>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row>
    <row r="18" spans="1:55" ht="14.4">
      <c r="A18" s="3">
        <v>17</v>
      </c>
      <c r="B18" s="4" t="s">
        <v>277</v>
      </c>
      <c r="C18" s="8" t="s">
        <v>33</v>
      </c>
      <c r="D18" s="8" t="s">
        <v>34</v>
      </c>
      <c r="E18" s="8" t="s">
        <v>36</v>
      </c>
      <c r="F18" s="8" t="s">
        <v>50</v>
      </c>
      <c r="G18" s="8" t="s">
        <v>57</v>
      </c>
      <c r="H18" s="8" t="s">
        <v>61</v>
      </c>
      <c r="I18" s="8" t="s">
        <v>48</v>
      </c>
      <c r="J18" s="8" t="s">
        <v>45</v>
      </c>
      <c r="K18" s="8" t="s">
        <v>44</v>
      </c>
      <c r="L18" s="8" t="s">
        <v>46</v>
      </c>
      <c r="M18" s="8" t="s">
        <v>70</v>
      </c>
      <c r="N18" s="8" t="s">
        <v>72</v>
      </c>
      <c r="O18" s="8"/>
      <c r="P18" s="8"/>
      <c r="Q18" s="8"/>
      <c r="R18" s="8"/>
      <c r="S18" s="8"/>
      <c r="T18" s="8"/>
      <c r="U18" s="8" t="e">
        <f>SUM(HLOOKUP(Sheet1!C18,#REF!,2)+HLOOKUP(Sheet1!D18,#REF!,2)+HLOOKUP(Sheet1!E18,#REF!,2)+HLOOKUP(Sheet1!F18,#REF!,2)+HLOOKUP(Sheet1!G18,#REF!,2)+HLOOKUP(Sheet1!H18,#REF!,2)+HLOOKUP(Sheet1!I18,#REF!,2)+HLOOKUP(Sheet1!J18,#REF!,2)+HLOOKUP(Sheet1!K18,#REF!,2)+HLOOKUP(Sheet1!L18,#REF!,2)+HLOOKUP(Sheet1!M18,#REF!,2)+HLOOKUP(Sheet1!N18,#REF!,2))</f>
        <v>#REF!</v>
      </c>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row>
    <row r="19" spans="1:55" ht="14.4">
      <c r="A19" s="3">
        <v>18</v>
      </c>
      <c r="B19" s="4" t="s">
        <v>278</v>
      </c>
      <c r="C19" s="8" t="s">
        <v>33</v>
      </c>
      <c r="D19" s="8" t="s">
        <v>34</v>
      </c>
      <c r="E19" s="8" t="s">
        <v>36</v>
      </c>
      <c r="F19" s="8" t="s">
        <v>50</v>
      </c>
      <c r="G19" s="8" t="s">
        <v>57</v>
      </c>
      <c r="H19" s="8" t="s">
        <v>61</v>
      </c>
      <c r="I19" s="8" t="s">
        <v>48</v>
      </c>
      <c r="J19" s="8" t="s">
        <v>45</v>
      </c>
      <c r="K19" s="8" t="s">
        <v>47</v>
      </c>
      <c r="L19" s="8" t="s">
        <v>69</v>
      </c>
      <c r="M19" s="8" t="s">
        <v>70</v>
      </c>
      <c r="N19" s="8" t="s">
        <v>72</v>
      </c>
      <c r="O19" s="8"/>
      <c r="P19" s="8"/>
      <c r="Q19" s="8"/>
      <c r="R19" s="8"/>
      <c r="S19" s="8"/>
      <c r="T19" s="8"/>
      <c r="U19" s="8" t="e">
        <f>SUM(HLOOKUP(Sheet1!C19,#REF!,2)+HLOOKUP(Sheet1!D19,#REF!,2)+HLOOKUP(Sheet1!E19,#REF!,2)+HLOOKUP(Sheet1!F19,#REF!,2)+HLOOKUP(Sheet1!G19,#REF!,2)+HLOOKUP(Sheet1!H19,#REF!,2)+HLOOKUP(Sheet1!I19,#REF!,2)+HLOOKUP(Sheet1!J19,#REF!,2)+HLOOKUP(Sheet1!K19,#REF!,2)+HLOOKUP(Sheet1!L19,#REF!,2)+HLOOKUP(Sheet1!M19,#REF!,2)+HLOOKUP(Sheet1!N19,#REF!,2))</f>
        <v>#REF!</v>
      </c>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row>
    <row r="20" spans="1:55" ht="14.4">
      <c r="A20" s="3">
        <v>19</v>
      </c>
      <c r="B20" s="4" t="s">
        <v>279</v>
      </c>
      <c r="C20" s="8" t="s">
        <v>33</v>
      </c>
      <c r="D20" s="8" t="s">
        <v>34</v>
      </c>
      <c r="E20" s="8" t="s">
        <v>36</v>
      </c>
      <c r="F20" s="8" t="s">
        <v>50</v>
      </c>
      <c r="G20" s="8" t="s">
        <v>57</v>
      </c>
      <c r="H20" s="8" t="s">
        <v>62</v>
      </c>
      <c r="I20" s="8" t="s">
        <v>68</v>
      </c>
      <c r="J20" s="8" t="s">
        <v>69</v>
      </c>
      <c r="K20" s="8" t="s">
        <v>70</v>
      </c>
      <c r="L20" s="8" t="s">
        <v>72</v>
      </c>
      <c r="M20" s="8"/>
      <c r="N20" s="8"/>
      <c r="O20" s="8"/>
      <c r="P20" s="8"/>
      <c r="Q20" s="8"/>
      <c r="R20" s="8"/>
      <c r="S20" s="8"/>
      <c r="T20" s="8"/>
      <c r="U20" s="8" t="e">
        <f>SUM(HLOOKUP(Sheet1!C20,#REF!,2)+HLOOKUP(Sheet1!D20,#REF!,2)+HLOOKUP(Sheet1!E20,#REF!,2)+HLOOKUP(Sheet1!F20,#REF!,2)+HLOOKUP(Sheet1!G20,#REF!,2)+HLOOKUP(Sheet1!H20,#REF!,2)+HLOOKUP(Sheet1!I20,#REF!,2)+HLOOKUP(Sheet1!J20,#REF!,2)+HLOOKUP(Sheet1!K20,#REF!,2)+HLOOKUP(Sheet1!L20,#REF!,2))</f>
        <v>#REF!</v>
      </c>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row>
    <row r="21" spans="1:55" ht="14.4">
      <c r="A21" s="3">
        <v>20</v>
      </c>
      <c r="B21" s="4" t="s">
        <v>280</v>
      </c>
      <c r="C21" s="8" t="s">
        <v>33</v>
      </c>
      <c r="D21" s="8" t="s">
        <v>34</v>
      </c>
      <c r="E21" s="8" t="s">
        <v>36</v>
      </c>
      <c r="F21" s="8" t="s">
        <v>50</v>
      </c>
      <c r="G21" s="8" t="s">
        <v>57</v>
      </c>
      <c r="H21" s="8" t="s">
        <v>62</v>
      </c>
      <c r="I21" s="8" t="s">
        <v>67</v>
      </c>
      <c r="J21" s="8" t="s">
        <v>71</v>
      </c>
      <c r="K21" s="8" t="s">
        <v>72</v>
      </c>
      <c r="L21" s="8"/>
      <c r="M21" s="8"/>
      <c r="N21" s="8"/>
      <c r="O21" s="8"/>
      <c r="P21" s="8"/>
      <c r="Q21" s="8"/>
      <c r="R21" s="8"/>
      <c r="S21" s="8"/>
      <c r="T21" s="8"/>
      <c r="U21" s="8" t="e">
        <f>SUM(HLOOKUP(Sheet1!C21,#REF!,2)+HLOOKUP(Sheet1!D21,#REF!,2)+HLOOKUP(Sheet1!E21,#REF!,2)+HLOOKUP(Sheet1!F21,#REF!,2)+HLOOKUP(Sheet1!G21,#REF!,2)+HLOOKUP(Sheet1!H21,#REF!,2)+HLOOKUP(Sheet1!I21,#REF!,2)+HLOOKUP(Sheet1!J21,#REF!,2)+HLOOKUP(Sheet1!K21,#REF!,2))</f>
        <v>#REF!</v>
      </c>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row>
    <row r="22" spans="1:55" ht="14.4">
      <c r="A22" s="3">
        <v>21</v>
      </c>
      <c r="B22" s="4" t="s">
        <v>281</v>
      </c>
      <c r="C22" s="8" t="s">
        <v>33</v>
      </c>
      <c r="D22" s="8" t="s">
        <v>34</v>
      </c>
      <c r="E22" s="8" t="s">
        <v>36</v>
      </c>
      <c r="F22" s="8" t="s">
        <v>50</v>
      </c>
      <c r="G22" s="8" t="s">
        <v>57</v>
      </c>
      <c r="H22" s="8" t="s">
        <v>62</v>
      </c>
      <c r="I22" s="8" t="s">
        <v>67</v>
      </c>
      <c r="J22" s="8" t="s">
        <v>89</v>
      </c>
      <c r="K22" s="8" t="s">
        <v>73</v>
      </c>
      <c r="L22" s="8" t="s">
        <v>74</v>
      </c>
      <c r="M22" s="8" t="s">
        <v>72</v>
      </c>
      <c r="N22" s="8"/>
      <c r="O22" s="8"/>
      <c r="P22" s="8"/>
      <c r="Q22" s="8"/>
      <c r="R22" s="8"/>
      <c r="S22" s="8"/>
      <c r="T22" s="8"/>
      <c r="U22" s="8" t="e">
        <f>SUM(HLOOKUP(Sheet1!C22,#REF!,2)+HLOOKUP(Sheet1!D22,#REF!,2)+HLOOKUP(Sheet1!E22,#REF!,2)+HLOOKUP(Sheet1!F22,#REF!,2)+HLOOKUP(Sheet1!G22,#REF!,2)+HLOOKUP(Sheet1!H22,#REF!,2)+HLOOKUP(Sheet1!I22,#REF!,2)+HLOOKUP(Sheet1!J22,#REF!,2)+HLOOKUP(Sheet1!K22,#REF!,2)+HLOOKUP(Sheet1!L22,#REF!,2)+HLOOKUP(Sheet1!M22,#REF!,2))</f>
        <v>#REF!</v>
      </c>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row>
    <row r="23" spans="1:55" ht="14.4">
      <c r="A23" s="3" t="s">
        <v>107</v>
      </c>
      <c r="B23" s="4" t="s">
        <v>282</v>
      </c>
      <c r="C23" s="8" t="s">
        <v>33</v>
      </c>
      <c r="D23" s="8" t="s">
        <v>34</v>
      </c>
      <c r="E23" s="8" t="s">
        <v>36</v>
      </c>
      <c r="F23" s="8" t="s">
        <v>50</v>
      </c>
      <c r="G23" s="8" t="s">
        <v>58</v>
      </c>
      <c r="H23" s="8" t="s">
        <v>59</v>
      </c>
      <c r="I23" s="8" t="s">
        <v>64</v>
      </c>
      <c r="J23" s="8" t="s">
        <v>65</v>
      </c>
      <c r="K23" s="8" t="s">
        <v>71</v>
      </c>
      <c r="L23" s="8" t="s">
        <v>72</v>
      </c>
      <c r="M23" s="8"/>
      <c r="N23" s="8"/>
      <c r="O23" s="8"/>
      <c r="P23" s="8"/>
      <c r="Q23" s="8"/>
      <c r="R23" s="8"/>
      <c r="S23" s="8"/>
      <c r="T23" s="8"/>
      <c r="U23" s="8" t="e">
        <f>SUM(HLOOKUP(Sheet1!C23,#REF!,2)+HLOOKUP(Sheet1!D23,#REF!,2)+HLOOKUP(Sheet1!E23,#REF!,2)+HLOOKUP(Sheet1!F23,#REF!,2)+HLOOKUP(Sheet1!G23,#REF!,2)+HLOOKUP(Sheet1!H23,#REF!,2)+HLOOKUP(Sheet1!I23,#REF!,2)+HLOOKUP(Sheet1!J23,#REF!,2)+HLOOKUP(Sheet1!K23,#REF!,2)+HLOOKUP(Sheet1!L23,#REF!,2))</f>
        <v>#REF!</v>
      </c>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row>
    <row r="24" spans="1:55" ht="14.4">
      <c r="A24" s="3" t="s">
        <v>108</v>
      </c>
      <c r="B24" s="4" t="s">
        <v>283</v>
      </c>
      <c r="C24" s="8" t="s">
        <v>33</v>
      </c>
      <c r="D24" s="8" t="s">
        <v>34</v>
      </c>
      <c r="E24" s="8" t="s">
        <v>36</v>
      </c>
      <c r="F24" s="8" t="s">
        <v>50</v>
      </c>
      <c r="G24" s="8" t="s">
        <v>58</v>
      </c>
      <c r="H24" s="8" t="s">
        <v>59</v>
      </c>
      <c r="I24" s="8" t="s">
        <v>64</v>
      </c>
      <c r="J24" s="8" t="s">
        <v>65</v>
      </c>
      <c r="K24" s="8" t="s">
        <v>67</v>
      </c>
      <c r="L24" s="8" t="s">
        <v>89</v>
      </c>
      <c r="M24" s="8" t="s">
        <v>73</v>
      </c>
      <c r="N24" s="8" t="s">
        <v>74</v>
      </c>
      <c r="O24" s="8" t="s">
        <v>72</v>
      </c>
      <c r="P24" s="8"/>
      <c r="Q24" s="8"/>
      <c r="R24" s="8"/>
      <c r="S24" s="8"/>
      <c r="T24" s="8"/>
      <c r="U24" s="8" t="e">
        <f>SUM(HLOOKUP(Sheet1!C24,#REF!,2)+HLOOKUP(Sheet1!D24,#REF!,2)+HLOOKUP(Sheet1!E24,#REF!,2)+HLOOKUP(Sheet1!F24,#REF!,2)+HLOOKUP(Sheet1!G24,#REF!,2)+HLOOKUP(Sheet1!H24,#REF!,2)+HLOOKUP(Sheet1!I24,#REF!,2)+HLOOKUP(Sheet1!J24,#REF!,2)+HLOOKUP(Sheet1!K24,#REF!,2)+HLOOKUP(Sheet1!L24,#REF!,2)+HLOOKUP(Sheet1!M24,#REF!,2)+HLOOKUP(Sheet1!N24,#REF!,2)+HLOOKUP(Sheet1!O24,#REF!,2))</f>
        <v>#REF!</v>
      </c>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row>
    <row r="25" spans="1:55" ht="14.4">
      <c r="A25" s="3" t="s">
        <v>109</v>
      </c>
      <c r="B25" s="4" t="s">
        <v>284</v>
      </c>
      <c r="C25" s="8" t="s">
        <v>33</v>
      </c>
      <c r="D25" s="8" t="s">
        <v>34</v>
      </c>
      <c r="E25" s="8" t="s">
        <v>36</v>
      </c>
      <c r="F25" s="8" t="s">
        <v>50</v>
      </c>
      <c r="G25" s="8" t="s">
        <v>58</v>
      </c>
      <c r="H25" s="8" t="s">
        <v>59</v>
      </c>
      <c r="I25" s="8" t="s">
        <v>64</v>
      </c>
      <c r="J25" s="8" t="s">
        <v>66</v>
      </c>
      <c r="K25" s="8" t="s">
        <v>80</v>
      </c>
      <c r="L25" s="8" t="s">
        <v>79</v>
      </c>
      <c r="M25" s="8" t="s">
        <v>73</v>
      </c>
      <c r="N25" s="8" t="s">
        <v>74</v>
      </c>
      <c r="O25" s="8" t="s">
        <v>72</v>
      </c>
      <c r="P25" s="8"/>
      <c r="Q25" s="8"/>
      <c r="R25" s="8"/>
      <c r="S25" s="8"/>
      <c r="T25" s="8"/>
      <c r="U25" s="8" t="e">
        <f>SUM(HLOOKUP(Sheet1!C25,#REF!,2)+HLOOKUP(Sheet1!D25,#REF!,2)+HLOOKUP(Sheet1!E25,#REF!,2)+HLOOKUP(Sheet1!F25,#REF!,2)+HLOOKUP(Sheet1!G25,#REF!,2)+HLOOKUP(Sheet1!H25,#REF!,2)+HLOOKUP(Sheet1!I25,#REF!,2)+HLOOKUP(Sheet1!J25,#REF!,2)+HLOOKUP(Sheet1!K25,#REF!,2)+HLOOKUP(Sheet1!L25,#REF!,2)+HLOOKUP(Sheet1!M25,#REF!,2)+HLOOKUP(Sheet1!N25,#REF!,2)+HLOOKUP(Sheet1!O25,#REF!,2))</f>
        <v>#REF!</v>
      </c>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row>
    <row r="26" spans="1:55" ht="14.4">
      <c r="A26" s="3" t="s">
        <v>110</v>
      </c>
      <c r="B26" s="4" t="s">
        <v>285</v>
      </c>
      <c r="C26" s="8" t="s">
        <v>33</v>
      </c>
      <c r="D26" s="8" t="s">
        <v>34</v>
      </c>
      <c r="E26" s="8" t="s">
        <v>36</v>
      </c>
      <c r="F26" s="8" t="s">
        <v>50</v>
      </c>
      <c r="G26" s="8" t="s">
        <v>58</v>
      </c>
      <c r="H26" s="8" t="s">
        <v>59</v>
      </c>
      <c r="I26" s="8" t="s">
        <v>64</v>
      </c>
      <c r="J26" s="8" t="s">
        <v>66</v>
      </c>
      <c r="K26" s="8" t="s">
        <v>80</v>
      </c>
      <c r="L26" s="8" t="s">
        <v>78</v>
      </c>
      <c r="M26" s="8" t="s">
        <v>77</v>
      </c>
      <c r="N26" s="8" t="s">
        <v>74</v>
      </c>
      <c r="O26" s="8" t="s">
        <v>72</v>
      </c>
      <c r="P26" s="8"/>
      <c r="Q26" s="8"/>
      <c r="R26" s="8"/>
      <c r="S26" s="8"/>
      <c r="T26" s="8"/>
      <c r="U26" s="8" t="e">
        <f>SUM(HLOOKUP(Sheet1!C26,#REF!,2)+HLOOKUP(Sheet1!D26,#REF!,2)+HLOOKUP(Sheet1!E26,#REF!,2)+HLOOKUP(Sheet1!F26,#REF!,2)+HLOOKUP(Sheet1!G26,#REF!,2)+HLOOKUP(Sheet1!H26,#REF!,2)+HLOOKUP(Sheet1!I26,#REF!,2)+HLOOKUP(Sheet1!J26,#REF!,2)+HLOOKUP(Sheet1!K26,#REF!,2)+HLOOKUP(Sheet1!L26,#REF!,2)+HLOOKUP(Sheet1!M26,#REF!,2)+HLOOKUP(Sheet1!N26,#REF!,2)+HLOOKUP(Sheet1!O26,#REF!,2))</f>
        <v>#REF!</v>
      </c>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row>
    <row r="27" spans="1:55" ht="14.4">
      <c r="A27" s="3" t="s">
        <v>111</v>
      </c>
      <c r="B27" s="4" t="s">
        <v>286</v>
      </c>
      <c r="C27" s="8" t="s">
        <v>33</v>
      </c>
      <c r="D27" s="8" t="s">
        <v>34</v>
      </c>
      <c r="E27" s="8" t="s">
        <v>36</v>
      </c>
      <c r="F27" s="8" t="s">
        <v>50</v>
      </c>
      <c r="G27" s="8" t="s">
        <v>58</v>
      </c>
      <c r="H27" s="8" t="s">
        <v>59</v>
      </c>
      <c r="I27" s="8" t="s">
        <v>64</v>
      </c>
      <c r="J27" s="8" t="s">
        <v>66</v>
      </c>
      <c r="K27" s="8" t="s">
        <v>80</v>
      </c>
      <c r="L27" s="8" t="s">
        <v>78</v>
      </c>
      <c r="M27" s="8" t="s">
        <v>76</v>
      </c>
      <c r="N27" s="8" t="s">
        <v>75</v>
      </c>
      <c r="O27" s="8" t="s">
        <v>72</v>
      </c>
      <c r="P27" s="8"/>
      <c r="Q27" s="8"/>
      <c r="R27" s="8"/>
      <c r="S27" s="8"/>
      <c r="T27" s="8"/>
      <c r="U27" s="8" t="e">
        <f>SUM(HLOOKUP(Sheet1!C27,#REF!,2)+HLOOKUP(Sheet1!D27,#REF!,2)+HLOOKUP(Sheet1!E27,#REF!,2)+HLOOKUP(Sheet1!F27,#REF!,2)+HLOOKUP(Sheet1!G27,#REF!,2)+HLOOKUP(Sheet1!H27,#REF!,2)+HLOOKUP(Sheet1!I27,#REF!,2)+HLOOKUP(Sheet1!J27,#REF!,2)+HLOOKUP(Sheet1!K27,#REF!,2)+HLOOKUP(Sheet1!L27,#REF!,2)+HLOOKUP(Sheet1!M27,#REF!,2)+HLOOKUP(Sheet1!N27,#REF!,2)+HLOOKUP(Sheet1!O27,#REF!,2))</f>
        <v>#REF!</v>
      </c>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row>
    <row r="28" spans="1:55" ht="14.4">
      <c r="A28" s="3" t="s">
        <v>112</v>
      </c>
      <c r="B28" s="4" t="s">
        <v>287</v>
      </c>
      <c r="C28" s="8" t="s">
        <v>33</v>
      </c>
      <c r="D28" s="8" t="s">
        <v>34</v>
      </c>
      <c r="E28" s="8" t="s">
        <v>36</v>
      </c>
      <c r="F28" s="8" t="s">
        <v>50</v>
      </c>
      <c r="G28" s="8" t="s">
        <v>58</v>
      </c>
      <c r="H28" s="8" t="s">
        <v>60</v>
      </c>
      <c r="I28" s="8" t="s">
        <v>81</v>
      </c>
      <c r="J28" s="8" t="s">
        <v>80</v>
      </c>
      <c r="K28" s="8" t="s">
        <v>79</v>
      </c>
      <c r="L28" s="8" t="s">
        <v>73</v>
      </c>
      <c r="M28" s="8" t="s">
        <v>74</v>
      </c>
      <c r="N28" s="8" t="s">
        <v>72</v>
      </c>
      <c r="O28" s="8"/>
      <c r="P28" s="8"/>
      <c r="Q28" s="8"/>
      <c r="R28" s="8"/>
      <c r="S28" s="8"/>
      <c r="T28" s="8"/>
      <c r="U28" s="8" t="e">
        <f>SUM(HLOOKUP(Sheet1!C28,#REF!,2)+HLOOKUP(Sheet1!D28,#REF!,2)+HLOOKUP(Sheet1!E28,#REF!,2)+HLOOKUP(Sheet1!F28,#REF!,2)+HLOOKUP(Sheet1!G28,#REF!,2)+HLOOKUP(Sheet1!H28,#REF!,2)+HLOOKUP(Sheet1!I28,#REF!,2)+HLOOKUP(Sheet1!J28,#REF!,2)+HLOOKUP(Sheet1!K28,#REF!,2)+HLOOKUP(Sheet1!L28,#REF!,2)+HLOOKUP(Sheet1!M28,#REF!,2)+HLOOKUP(Sheet1!N28,#REF!,2))</f>
        <v>#REF!</v>
      </c>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row>
    <row r="29" spans="1:55" ht="14.4">
      <c r="A29" s="3" t="s">
        <v>113</v>
      </c>
      <c r="B29" s="4" t="s">
        <v>288</v>
      </c>
      <c r="C29" s="8" t="s">
        <v>33</v>
      </c>
      <c r="D29" s="8" t="s">
        <v>34</v>
      </c>
      <c r="E29" s="8" t="s">
        <v>36</v>
      </c>
      <c r="F29" s="8" t="s">
        <v>50</v>
      </c>
      <c r="G29" s="8" t="s">
        <v>58</v>
      </c>
      <c r="H29" s="8" t="s">
        <v>60</v>
      </c>
      <c r="I29" s="8" t="s">
        <v>81</v>
      </c>
      <c r="J29" s="8" t="s">
        <v>80</v>
      </c>
      <c r="K29" s="8" t="s">
        <v>78</v>
      </c>
      <c r="L29" s="8" t="s">
        <v>77</v>
      </c>
      <c r="M29" s="8" t="s">
        <v>74</v>
      </c>
      <c r="N29" s="8" t="s">
        <v>72</v>
      </c>
      <c r="O29" s="8"/>
      <c r="P29" s="8"/>
      <c r="Q29" s="8"/>
      <c r="R29" s="8"/>
      <c r="S29" s="8"/>
      <c r="T29" s="8"/>
      <c r="U29" s="8" t="e">
        <f>SUM(HLOOKUP(Sheet1!C29,#REF!,2)+HLOOKUP(Sheet1!D29,#REF!,2)+HLOOKUP(Sheet1!E29,#REF!,2)+HLOOKUP(Sheet1!F29,#REF!,2)+HLOOKUP(Sheet1!G29,#REF!,2)+HLOOKUP(Sheet1!H29,#REF!,2)+HLOOKUP(Sheet1!I29,#REF!,2)+HLOOKUP(Sheet1!J29,#REF!,2)+HLOOKUP(Sheet1!K29,#REF!,2)+HLOOKUP(Sheet1!L29,#REF!,2)+HLOOKUP(Sheet1!M29,#REF!,2)+HLOOKUP(Sheet1!N29,#REF!,2))</f>
        <v>#REF!</v>
      </c>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row>
    <row r="30" spans="1:55" ht="14.4">
      <c r="A30" s="3" t="s">
        <v>114</v>
      </c>
      <c r="B30" s="4" t="s">
        <v>289</v>
      </c>
      <c r="C30" s="8" t="s">
        <v>33</v>
      </c>
      <c r="D30" s="8" t="s">
        <v>34</v>
      </c>
      <c r="E30" s="8" t="s">
        <v>36</v>
      </c>
      <c r="F30" s="8" t="s">
        <v>50</v>
      </c>
      <c r="G30" s="8" t="s">
        <v>58</v>
      </c>
      <c r="H30" s="8" t="s">
        <v>60</v>
      </c>
      <c r="I30" s="8" t="s">
        <v>81</v>
      </c>
      <c r="J30" s="8" t="s">
        <v>80</v>
      </c>
      <c r="K30" s="8" t="s">
        <v>78</v>
      </c>
      <c r="L30" s="8" t="s">
        <v>76</v>
      </c>
      <c r="M30" s="8" t="s">
        <v>75</v>
      </c>
      <c r="N30" s="8" t="s">
        <v>72</v>
      </c>
      <c r="O30" s="8"/>
      <c r="P30" s="8"/>
      <c r="Q30" s="8"/>
      <c r="R30" s="8"/>
      <c r="S30" s="8"/>
      <c r="T30" s="8"/>
      <c r="U30" s="8" t="e">
        <f>SUM(HLOOKUP(Sheet1!C30,#REF!,2)+HLOOKUP(Sheet1!D30,#REF!,2)+HLOOKUP(Sheet1!E30,#REF!,2)+HLOOKUP(Sheet1!F30,#REF!,2)+HLOOKUP(Sheet1!G30,#REF!,2)+HLOOKUP(Sheet1!H30,#REF!,2)+HLOOKUP(Sheet1!I30,#REF!,2)+HLOOKUP(Sheet1!J30,#REF!,2)+HLOOKUP(Sheet1!K30,#REF!,2)+HLOOKUP(Sheet1!L30,#REF!,2)+HLOOKUP(Sheet1!M30,#REF!,2)+HLOOKUP(Sheet1!N30,#REF!,2))</f>
        <v>#REF!</v>
      </c>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row>
    <row r="31" spans="1:55" ht="14.4">
      <c r="A31" s="3" t="s">
        <v>115</v>
      </c>
      <c r="B31" s="4" t="s">
        <v>290</v>
      </c>
      <c r="C31" s="8" t="s">
        <v>33</v>
      </c>
      <c r="D31" s="8" t="s">
        <v>34</v>
      </c>
      <c r="E31" s="8" t="s">
        <v>36</v>
      </c>
      <c r="F31" s="8" t="s">
        <v>50</v>
      </c>
      <c r="G31" s="8" t="s">
        <v>58</v>
      </c>
      <c r="H31" s="8" t="s">
        <v>60</v>
      </c>
      <c r="I31" s="8" t="s">
        <v>82</v>
      </c>
      <c r="J31" s="8" t="s">
        <v>83</v>
      </c>
      <c r="K31" s="8" t="s">
        <v>75</v>
      </c>
      <c r="L31" s="8" t="s">
        <v>72</v>
      </c>
      <c r="M31" s="8"/>
      <c r="N31" s="8"/>
      <c r="O31" s="8"/>
      <c r="P31" s="8"/>
      <c r="Q31" s="8"/>
      <c r="R31" s="8"/>
      <c r="S31" s="8"/>
      <c r="T31" s="8"/>
      <c r="U31" s="8" t="e">
        <f>SUM(HLOOKUP(Sheet1!C31,#REF!,2)+HLOOKUP(Sheet1!D31,#REF!,2)+HLOOKUP(Sheet1!E31,#REF!,2)+HLOOKUP(Sheet1!F31,#REF!,2)+HLOOKUP(Sheet1!G31,#REF!,2)+HLOOKUP(Sheet1!H31,#REF!,2)+HLOOKUP(Sheet1!I31,#REF!,2)+HLOOKUP(Sheet1!J31,#REF!,2)+HLOOKUP(Sheet1!K31,#REF!,2)+HLOOKUP(Sheet1!L31,#REF!,2))</f>
        <v>#REF!</v>
      </c>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row>
    <row r="32" spans="1:55" ht="14.4">
      <c r="A32" s="3" t="s">
        <v>116</v>
      </c>
      <c r="B32" s="4" t="s">
        <v>291</v>
      </c>
      <c r="C32" s="8" t="s">
        <v>33</v>
      </c>
      <c r="D32" s="8" t="s">
        <v>34</v>
      </c>
      <c r="E32" s="8" t="s">
        <v>36</v>
      </c>
      <c r="F32" s="8" t="s">
        <v>50</v>
      </c>
      <c r="G32" s="8" t="s">
        <v>58</v>
      </c>
      <c r="H32" s="8" t="s">
        <v>60</v>
      </c>
      <c r="I32" s="8" t="s">
        <v>82</v>
      </c>
      <c r="J32" s="8" t="s">
        <v>83</v>
      </c>
      <c r="K32" s="8" t="s">
        <v>76</v>
      </c>
      <c r="L32" s="8" t="s">
        <v>77</v>
      </c>
      <c r="M32" s="8" t="s">
        <v>74</v>
      </c>
      <c r="N32" s="8" t="s">
        <v>72</v>
      </c>
      <c r="O32" s="8"/>
      <c r="P32" s="8"/>
      <c r="Q32" s="8"/>
      <c r="R32" s="8"/>
      <c r="S32" s="8"/>
      <c r="T32" s="8"/>
      <c r="U32" s="8" t="e">
        <f>SUM(HLOOKUP(Sheet1!C32,#REF!,2)+HLOOKUP(Sheet1!D32,#REF!,2)+HLOOKUP(Sheet1!E32,#REF!,2)+HLOOKUP(Sheet1!F32,#REF!,2)+HLOOKUP(Sheet1!G32,#REF!,2)+HLOOKUP(Sheet1!H32,#REF!,2)+HLOOKUP(Sheet1!I32,#REF!,2)+HLOOKUP(Sheet1!J32,#REF!,2)+HLOOKUP(Sheet1!K32,#REF!,2)+HLOOKUP(Sheet1!L32,#REF!,2)+HLOOKUP(Sheet1!M32,#REF!,2)+HLOOKUP(Sheet1!N32,#REF!,2))</f>
        <v>#REF!</v>
      </c>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row>
    <row r="33" spans="1:55" ht="14.4">
      <c r="A33" s="3" t="s">
        <v>117</v>
      </c>
      <c r="B33" s="4" t="s">
        <v>292</v>
      </c>
      <c r="C33" s="8" t="s">
        <v>33</v>
      </c>
      <c r="D33" s="8" t="s">
        <v>51</v>
      </c>
      <c r="E33" s="8" t="s">
        <v>52</v>
      </c>
      <c r="F33" s="8" t="s">
        <v>53</v>
      </c>
      <c r="G33" s="8" t="s">
        <v>55</v>
      </c>
      <c r="H33" s="8" t="s">
        <v>56</v>
      </c>
      <c r="I33" s="8" t="s">
        <v>57</v>
      </c>
      <c r="J33" s="8" t="s">
        <v>61</v>
      </c>
      <c r="K33" s="8" t="s">
        <v>48</v>
      </c>
      <c r="L33" s="8" t="s">
        <v>45</v>
      </c>
      <c r="M33" s="8" t="s">
        <v>44</v>
      </c>
      <c r="N33" s="8" t="s">
        <v>46</v>
      </c>
      <c r="O33" s="8" t="s">
        <v>70</v>
      </c>
      <c r="P33" s="8" t="s">
        <v>72</v>
      </c>
      <c r="Q33" s="8"/>
      <c r="R33" s="8"/>
      <c r="S33" s="8"/>
      <c r="T33" s="8"/>
      <c r="U33" s="8" t="e">
        <f>SUM(HLOOKUP(Sheet1!C33,#REF!,2)+HLOOKUP(Sheet1!D33,#REF!,2)+HLOOKUP(Sheet1!E33,#REF!,2)+HLOOKUP(Sheet1!F33,#REF!,2)+HLOOKUP(Sheet1!G33,#REF!,2)+HLOOKUP(Sheet1!H33,#REF!,2)+HLOOKUP(Sheet1!I33,#REF!,2)+HLOOKUP(Sheet1!J33,#REF!,2)+HLOOKUP(Sheet1!K33,#REF!,2)+HLOOKUP(Sheet1!L33,#REF!,2)+HLOOKUP(Sheet1!M33,#REF!,2)+HLOOKUP(Sheet1!N33,#REF!,2)+HLOOKUP(Sheet1!O33,#REF!,2)+HLOOKUP(Sheet1!P33,#REF!,2))</f>
        <v>#REF!</v>
      </c>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row>
    <row r="34" spans="1:55" ht="14.4">
      <c r="A34" s="3" t="s">
        <v>118</v>
      </c>
      <c r="B34" s="4" t="s">
        <v>293</v>
      </c>
      <c r="C34" s="8" t="s">
        <v>33</v>
      </c>
      <c r="D34" s="8" t="s">
        <v>51</v>
      </c>
      <c r="E34" s="8" t="s">
        <v>52</v>
      </c>
      <c r="F34" s="8" t="s">
        <v>53</v>
      </c>
      <c r="G34" s="8" t="s">
        <v>55</v>
      </c>
      <c r="H34" s="8" t="s">
        <v>56</v>
      </c>
      <c r="I34" s="8" t="s">
        <v>57</v>
      </c>
      <c r="J34" s="8" t="s">
        <v>61</v>
      </c>
      <c r="K34" s="8" t="s">
        <v>48</v>
      </c>
      <c r="L34" s="8" t="s">
        <v>45</v>
      </c>
      <c r="M34" s="8" t="s">
        <v>47</v>
      </c>
      <c r="N34" s="8" t="s">
        <v>69</v>
      </c>
      <c r="O34" s="8" t="s">
        <v>70</v>
      </c>
      <c r="P34" s="8" t="s">
        <v>72</v>
      </c>
      <c r="Q34" s="8"/>
      <c r="R34" s="8"/>
      <c r="S34" s="8"/>
      <c r="T34" s="8"/>
      <c r="U34" s="8" t="e">
        <f>SUM(HLOOKUP(Sheet1!C34,#REF!,2)+HLOOKUP(Sheet1!D34,#REF!,2)+HLOOKUP(Sheet1!E34,#REF!,2)+HLOOKUP(Sheet1!F34,#REF!,2)+HLOOKUP(Sheet1!G34,#REF!,2)+HLOOKUP(Sheet1!H34,#REF!,2)+HLOOKUP(Sheet1!I34,#REF!,2)+HLOOKUP(Sheet1!J34,#REF!,2)+HLOOKUP(Sheet1!K34,#REF!,2)+HLOOKUP(Sheet1!L34,#REF!,2)+HLOOKUP(Sheet1!M34,#REF!,2)+HLOOKUP(Sheet1!N34,#REF!,2)+HLOOKUP(Sheet1!O34,#REF!,2)+HLOOKUP(Sheet1!P34,#REF!,2))</f>
        <v>#REF!</v>
      </c>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row>
    <row r="35" spans="1:55" ht="14.4">
      <c r="A35" s="3" t="s">
        <v>119</v>
      </c>
      <c r="B35" s="4" t="s">
        <v>294</v>
      </c>
      <c r="C35" s="8" t="s">
        <v>33</v>
      </c>
      <c r="D35" s="8" t="s">
        <v>51</v>
      </c>
      <c r="E35" s="8" t="s">
        <v>52</v>
      </c>
      <c r="F35" s="8" t="s">
        <v>53</v>
      </c>
      <c r="G35" s="8" t="s">
        <v>55</v>
      </c>
      <c r="H35" s="8" t="s">
        <v>56</v>
      </c>
      <c r="I35" s="8" t="s">
        <v>57</v>
      </c>
      <c r="J35" s="8" t="s">
        <v>61</v>
      </c>
      <c r="K35" s="8" t="s">
        <v>63</v>
      </c>
      <c r="L35" s="8" t="s">
        <v>68</v>
      </c>
      <c r="M35" s="8" t="s">
        <v>69</v>
      </c>
      <c r="N35" s="8" t="s">
        <v>70</v>
      </c>
      <c r="O35" s="8" t="s">
        <v>72</v>
      </c>
      <c r="P35" s="8"/>
      <c r="Q35" s="8"/>
      <c r="R35" s="8"/>
      <c r="S35" s="8"/>
      <c r="T35" s="8"/>
      <c r="U35" s="8" t="e">
        <f>SUM(HLOOKUP(Sheet1!C35,#REF!,2)+HLOOKUP(Sheet1!D35,#REF!,2)+HLOOKUP(Sheet1!E35,#REF!,2)+HLOOKUP(Sheet1!F35,#REF!,2)+HLOOKUP(Sheet1!G35,#REF!,2)+HLOOKUP(Sheet1!H35,#REF!,2)+HLOOKUP(Sheet1!I35,#REF!,2)+HLOOKUP(Sheet1!J35,#REF!,2)+HLOOKUP(Sheet1!K35,#REF!,2)+HLOOKUP(Sheet1!L35,#REF!,2)+HLOOKUP(Sheet1!M35,#REF!,2)+HLOOKUP(Sheet1!N35,#REF!,2)+HLOOKUP(Sheet1!O35,#REF!,2))</f>
        <v>#REF!</v>
      </c>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row>
    <row r="36" spans="1:55" ht="14.4">
      <c r="A36" s="3" t="s">
        <v>120</v>
      </c>
      <c r="B36" s="4" t="s">
        <v>295</v>
      </c>
      <c r="C36" s="8" t="s">
        <v>33</v>
      </c>
      <c r="D36" s="8" t="s">
        <v>51</v>
      </c>
      <c r="E36" s="8" t="s">
        <v>52</v>
      </c>
      <c r="F36" s="8" t="s">
        <v>53</v>
      </c>
      <c r="G36" s="8" t="s">
        <v>55</v>
      </c>
      <c r="H36" s="8" t="s">
        <v>56</v>
      </c>
      <c r="I36" s="8" t="s">
        <v>57</v>
      </c>
      <c r="J36" s="8" t="s">
        <v>61</v>
      </c>
      <c r="K36" s="8" t="s">
        <v>63</v>
      </c>
      <c r="L36" s="8" t="s">
        <v>67</v>
      </c>
      <c r="M36" s="8" t="s">
        <v>71</v>
      </c>
      <c r="N36" s="8" t="s">
        <v>72</v>
      </c>
      <c r="O36" s="8"/>
      <c r="P36" s="8"/>
      <c r="Q36" s="8"/>
      <c r="R36" s="8"/>
      <c r="S36" s="8"/>
      <c r="T36" s="8"/>
      <c r="U36" s="8" t="e">
        <f>SUM(HLOOKUP(Sheet1!C36,#REF!,2)+HLOOKUP(Sheet1!D36,#REF!,2)+HLOOKUP(Sheet1!E36,#REF!,2)+HLOOKUP(Sheet1!F36,#REF!,2)+HLOOKUP(Sheet1!G36,#REF!,2)+HLOOKUP(Sheet1!H36,#REF!,2)+HLOOKUP(Sheet1!I36,#REF!,2)+HLOOKUP(Sheet1!J36,#REF!,2)+HLOOKUP(Sheet1!K36,#REF!,2)+HLOOKUP(Sheet1!L36,#REF!,2)+HLOOKUP(Sheet1!M36,#REF!,2)+HLOOKUP(Sheet1!N36,#REF!,2))</f>
        <v>#REF!</v>
      </c>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row>
    <row r="37" spans="1:55" ht="14.4">
      <c r="A37" s="3" t="s">
        <v>121</v>
      </c>
      <c r="B37" s="4" t="s">
        <v>296</v>
      </c>
      <c r="C37" s="8" t="s">
        <v>33</v>
      </c>
      <c r="D37" s="8" t="s">
        <v>51</v>
      </c>
      <c r="E37" s="8" t="s">
        <v>52</v>
      </c>
      <c r="F37" s="8" t="s">
        <v>53</v>
      </c>
      <c r="G37" s="8" t="s">
        <v>55</v>
      </c>
      <c r="H37" s="8" t="s">
        <v>56</v>
      </c>
      <c r="I37" s="8" t="s">
        <v>57</v>
      </c>
      <c r="J37" s="8" t="s">
        <v>61</v>
      </c>
      <c r="K37" s="8" t="s">
        <v>63</v>
      </c>
      <c r="L37" s="8" t="s">
        <v>67</v>
      </c>
      <c r="M37" s="8" t="s">
        <v>89</v>
      </c>
      <c r="N37" s="8" t="s">
        <v>73</v>
      </c>
      <c r="O37" s="8" t="s">
        <v>74</v>
      </c>
      <c r="P37" s="8" t="s">
        <v>72</v>
      </c>
      <c r="Q37" s="8"/>
      <c r="R37" s="8"/>
      <c r="S37" s="8"/>
      <c r="T37" s="8"/>
      <c r="U37" s="8" t="e">
        <f>SUM(HLOOKUP(Sheet1!C37,#REF!,2)+HLOOKUP(Sheet1!D37,#REF!,2)+HLOOKUP(Sheet1!E37,#REF!,2)+HLOOKUP(Sheet1!F37,#REF!,2)+HLOOKUP(Sheet1!G37,#REF!,2)+HLOOKUP(Sheet1!H37,#REF!,2)+HLOOKUP(Sheet1!I37,#REF!,2)+HLOOKUP(Sheet1!J37,#REF!,2)+HLOOKUP(Sheet1!K37,#REF!,2)+HLOOKUP(Sheet1!L37,#REF!,2)+HLOOKUP(Sheet1!M37,#REF!,2)+HLOOKUP(Sheet1!N37,#REF!,2)+HLOOKUP(Sheet1!O37,#REF!,2)+HLOOKUP(Sheet1!P37,#REF!,2))</f>
        <v>#REF!</v>
      </c>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row>
    <row r="38" spans="1:55" ht="14.4">
      <c r="A38" s="3" t="s">
        <v>122</v>
      </c>
      <c r="B38" s="4" t="s">
        <v>297</v>
      </c>
      <c r="C38" s="8" t="s">
        <v>33</v>
      </c>
      <c r="D38" s="8" t="s">
        <v>51</v>
      </c>
      <c r="E38" s="8" t="s">
        <v>52</v>
      </c>
      <c r="F38" s="8" t="s">
        <v>53</v>
      </c>
      <c r="G38" s="8" t="s">
        <v>55</v>
      </c>
      <c r="H38" s="8" t="s">
        <v>56</v>
      </c>
      <c r="I38" s="8" t="s">
        <v>57</v>
      </c>
      <c r="J38" s="8" t="s">
        <v>62</v>
      </c>
      <c r="K38" s="8" t="s">
        <v>68</v>
      </c>
      <c r="L38" s="8" t="s">
        <v>69</v>
      </c>
      <c r="M38" s="8" t="s">
        <v>70</v>
      </c>
      <c r="N38" s="8" t="s">
        <v>72</v>
      </c>
      <c r="O38" s="8"/>
      <c r="P38" s="8"/>
      <c r="Q38" s="8"/>
      <c r="R38" s="8"/>
      <c r="S38" s="8"/>
      <c r="T38" s="8"/>
      <c r="U38" s="8" t="e">
        <f>SUM(HLOOKUP(Sheet1!C38,#REF!,2)+HLOOKUP(Sheet1!D38,#REF!,2)+HLOOKUP(Sheet1!E38,#REF!,2)+HLOOKUP(Sheet1!F38,#REF!,2)+HLOOKUP(Sheet1!G38,#REF!,2)+HLOOKUP(Sheet1!H38,#REF!,2)+HLOOKUP(Sheet1!I38,#REF!,2)+HLOOKUP(Sheet1!J38,#REF!,2)+HLOOKUP(Sheet1!K38,#REF!,2)+HLOOKUP(Sheet1!L38,#REF!,2)+HLOOKUP(Sheet1!M38,#REF!,2)+HLOOKUP(Sheet1!N38,#REF!,2))</f>
        <v>#REF!</v>
      </c>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row>
    <row r="39" spans="1:55" ht="14.4">
      <c r="A39" s="3" t="s">
        <v>123</v>
      </c>
      <c r="B39" s="4" t="s">
        <v>298</v>
      </c>
      <c r="C39" s="8" t="s">
        <v>33</v>
      </c>
      <c r="D39" s="8" t="s">
        <v>51</v>
      </c>
      <c r="E39" s="8" t="s">
        <v>52</v>
      </c>
      <c r="F39" s="8" t="s">
        <v>53</v>
      </c>
      <c r="G39" s="8" t="s">
        <v>55</v>
      </c>
      <c r="H39" s="8" t="s">
        <v>56</v>
      </c>
      <c r="I39" s="8" t="s">
        <v>57</v>
      </c>
      <c r="J39" s="8" t="s">
        <v>62</v>
      </c>
      <c r="K39" s="8" t="s">
        <v>67</v>
      </c>
      <c r="L39" s="8" t="s">
        <v>71</v>
      </c>
      <c r="M39" s="8" t="s">
        <v>72</v>
      </c>
      <c r="N39" s="8"/>
      <c r="O39" s="8"/>
      <c r="P39" s="8"/>
      <c r="Q39" s="8"/>
      <c r="R39" s="8"/>
      <c r="S39" s="8"/>
      <c r="T39" s="8"/>
      <c r="U39" s="8" t="e">
        <f>SUM(HLOOKUP(Sheet1!C39,#REF!,2)+HLOOKUP(Sheet1!D39,#REF!,2)+HLOOKUP(Sheet1!E39,#REF!,2)+HLOOKUP(Sheet1!F39,#REF!,2)+HLOOKUP(Sheet1!G39,#REF!,2)+HLOOKUP(Sheet1!H39,#REF!,2)+HLOOKUP(Sheet1!I39,#REF!,2)+HLOOKUP(Sheet1!J39,#REF!,2)+HLOOKUP(Sheet1!K39,#REF!,2)+HLOOKUP(Sheet1!L39,#REF!,2)+HLOOKUP(Sheet1!M39,#REF!,2))</f>
        <v>#REF!</v>
      </c>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row>
    <row r="40" spans="1:55" ht="14.4">
      <c r="A40" s="3" t="s">
        <v>124</v>
      </c>
      <c r="B40" s="4" t="s">
        <v>299</v>
      </c>
      <c r="C40" s="8" t="s">
        <v>33</v>
      </c>
      <c r="D40" s="8" t="s">
        <v>51</v>
      </c>
      <c r="E40" s="8" t="s">
        <v>52</v>
      </c>
      <c r="F40" s="8" t="s">
        <v>53</v>
      </c>
      <c r="G40" s="8" t="s">
        <v>55</v>
      </c>
      <c r="H40" s="8" t="s">
        <v>56</v>
      </c>
      <c r="I40" s="8" t="s">
        <v>57</v>
      </c>
      <c r="J40" s="8" t="s">
        <v>62</v>
      </c>
      <c r="K40" s="8" t="s">
        <v>67</v>
      </c>
      <c r="L40" s="8" t="s">
        <v>89</v>
      </c>
      <c r="M40" s="8" t="s">
        <v>73</v>
      </c>
      <c r="N40" s="8" t="s">
        <v>74</v>
      </c>
      <c r="O40" s="8" t="s">
        <v>72</v>
      </c>
      <c r="P40" s="8"/>
      <c r="Q40" s="8"/>
      <c r="R40" s="8"/>
      <c r="S40" s="8"/>
      <c r="T40" s="8"/>
      <c r="U40" s="8" t="e">
        <f>SUM(HLOOKUP(Sheet1!C40,#REF!,2)+HLOOKUP(Sheet1!D40,#REF!,2)+HLOOKUP(Sheet1!E40,#REF!,2)+HLOOKUP(Sheet1!F40,#REF!,2)+HLOOKUP(Sheet1!G40,#REF!,2)+HLOOKUP(Sheet1!H40,#REF!,2)+HLOOKUP(Sheet1!I40,#REF!,2)+HLOOKUP(Sheet1!J40,#REF!,2)+HLOOKUP(Sheet1!K40,#REF!,2)+HLOOKUP(Sheet1!L40,#REF!,2)+HLOOKUP(Sheet1!M40,#REF!,2)+HLOOKUP(Sheet1!N40,#REF!,2)+HLOOKUP(Sheet1!O40,#REF!,2))</f>
        <v>#REF!</v>
      </c>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row>
    <row r="41" spans="1:55" ht="14.4">
      <c r="A41" s="3" t="s">
        <v>125</v>
      </c>
      <c r="B41" s="4" t="s">
        <v>300</v>
      </c>
      <c r="C41" s="8" t="s">
        <v>33</v>
      </c>
      <c r="D41" s="8" t="s">
        <v>51</v>
      </c>
      <c r="E41" s="8" t="s">
        <v>52</v>
      </c>
      <c r="F41" s="8" t="s">
        <v>53</v>
      </c>
      <c r="G41" s="8" t="s">
        <v>55</v>
      </c>
      <c r="H41" s="8" t="s">
        <v>56</v>
      </c>
      <c r="I41" s="8" t="s">
        <v>58</v>
      </c>
      <c r="J41" s="8" t="s">
        <v>59</v>
      </c>
      <c r="K41" s="8" t="s">
        <v>64</v>
      </c>
      <c r="L41" s="8" t="s">
        <v>65</v>
      </c>
      <c r="M41" s="8" t="s">
        <v>71</v>
      </c>
      <c r="N41" s="8" t="s">
        <v>72</v>
      </c>
      <c r="O41" s="8"/>
      <c r="P41" s="8"/>
      <c r="Q41" s="8"/>
      <c r="R41" s="8"/>
      <c r="S41" s="8"/>
      <c r="T41" s="8"/>
      <c r="U41" s="8" t="e">
        <f>SUM(HLOOKUP(Sheet1!C41,#REF!,2)+HLOOKUP(Sheet1!D41,#REF!,2)+HLOOKUP(Sheet1!E41,#REF!,2)+HLOOKUP(Sheet1!F41,#REF!,2)+HLOOKUP(Sheet1!G41,#REF!,2)+HLOOKUP(Sheet1!H41,#REF!,2)+HLOOKUP(Sheet1!I41,#REF!,2)+HLOOKUP(Sheet1!J41,#REF!,2)+HLOOKUP(Sheet1!K41,#REF!,2)+HLOOKUP(Sheet1!L41,#REF!,2)+HLOOKUP(Sheet1!M41,#REF!,2)+HLOOKUP(Sheet1!N41,#REF!,2))</f>
        <v>#REF!</v>
      </c>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row>
    <row r="42" spans="1:55" ht="14.4">
      <c r="A42" s="3" t="s">
        <v>126</v>
      </c>
      <c r="B42" s="4" t="s">
        <v>301</v>
      </c>
      <c r="C42" s="8" t="s">
        <v>33</v>
      </c>
      <c r="D42" s="8" t="s">
        <v>51</v>
      </c>
      <c r="E42" s="8" t="s">
        <v>52</v>
      </c>
      <c r="F42" s="8" t="s">
        <v>53</v>
      </c>
      <c r="G42" s="8" t="s">
        <v>55</v>
      </c>
      <c r="H42" s="8" t="s">
        <v>56</v>
      </c>
      <c r="I42" s="8" t="s">
        <v>58</v>
      </c>
      <c r="J42" s="8" t="s">
        <v>59</v>
      </c>
      <c r="K42" s="8" t="s">
        <v>64</v>
      </c>
      <c r="L42" s="8" t="s">
        <v>65</v>
      </c>
      <c r="M42" s="8" t="s">
        <v>89</v>
      </c>
      <c r="N42" s="8" t="s">
        <v>73</v>
      </c>
      <c r="O42" s="8" t="s">
        <v>74</v>
      </c>
      <c r="P42" s="8" t="s">
        <v>72</v>
      </c>
      <c r="Q42" s="8"/>
      <c r="R42" s="8"/>
      <c r="S42" s="8"/>
      <c r="T42" s="8"/>
      <c r="U42" s="8" t="e">
        <f>SUM(HLOOKUP(Sheet1!C42,#REF!,2)+HLOOKUP(Sheet1!D42,#REF!,2)+HLOOKUP(Sheet1!E42,#REF!,2)+HLOOKUP(Sheet1!F42,#REF!,2)+HLOOKUP(Sheet1!G42,#REF!,2)+HLOOKUP(Sheet1!H42,#REF!,2)+HLOOKUP(Sheet1!I42,#REF!,2)+HLOOKUP(Sheet1!J42,#REF!,2)+HLOOKUP(Sheet1!K42,#REF!,2)+HLOOKUP(Sheet1!L42,#REF!,2)+HLOOKUP(Sheet1!M42,#REF!,2)+HLOOKUP(Sheet1!N42,#REF!,2)+HLOOKUP(Sheet1!O42,#REF!,2)+HLOOKUP(Sheet1!P42,#REF!,2))</f>
        <v>#REF!</v>
      </c>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row>
    <row r="43" spans="1:55" ht="14.4">
      <c r="A43" s="3" t="s">
        <v>127</v>
      </c>
      <c r="B43" s="4" t="s">
        <v>302</v>
      </c>
      <c r="C43" s="8" t="s">
        <v>33</v>
      </c>
      <c r="D43" s="8" t="s">
        <v>51</v>
      </c>
      <c r="E43" s="8" t="s">
        <v>52</v>
      </c>
      <c r="F43" s="8" t="s">
        <v>53</v>
      </c>
      <c r="G43" s="8" t="s">
        <v>55</v>
      </c>
      <c r="H43" s="8" t="s">
        <v>56</v>
      </c>
      <c r="I43" s="8" t="s">
        <v>58</v>
      </c>
      <c r="J43" s="8" t="s">
        <v>59</v>
      </c>
      <c r="K43" s="8" t="s">
        <v>64</v>
      </c>
      <c r="L43" s="8" t="s">
        <v>66</v>
      </c>
      <c r="M43" s="8" t="s">
        <v>80</v>
      </c>
      <c r="N43" s="8" t="s">
        <v>79</v>
      </c>
      <c r="O43" s="8" t="s">
        <v>73</v>
      </c>
      <c r="P43" s="8" t="s">
        <v>74</v>
      </c>
      <c r="Q43" s="8" t="s">
        <v>72</v>
      </c>
      <c r="R43" s="8"/>
      <c r="S43" s="8"/>
      <c r="T43" s="8"/>
      <c r="U43" s="8" t="e">
        <f>SUM(HLOOKUP(Sheet1!C43,#REF!,2)+HLOOKUP(Sheet1!D43,#REF!,2)+HLOOKUP(Sheet1!E43,#REF!,2)+HLOOKUP(Sheet1!F43,#REF!,2)+HLOOKUP(Sheet1!G43,#REF!,2)+HLOOKUP(Sheet1!H43,#REF!,2)+HLOOKUP(Sheet1!I43,#REF!,2)+HLOOKUP(Sheet1!J43,#REF!,2)+HLOOKUP(Sheet1!K43,#REF!,2)+HLOOKUP(Sheet1!L43,#REF!,2)+HLOOKUP(Sheet1!M43,#REF!,2)+HLOOKUP(Sheet1!N43,#REF!,2)+HLOOKUP(Sheet1!O43,#REF!,2)+HLOOKUP(Sheet1!P43,#REF!,2)+HLOOKUP(Sheet1!Q43,#REF!,2))</f>
        <v>#REF!</v>
      </c>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row>
    <row r="44" spans="1:55" ht="14.4">
      <c r="A44" s="3" t="s">
        <v>128</v>
      </c>
      <c r="B44" s="4" t="s">
        <v>303</v>
      </c>
      <c r="C44" s="8" t="s">
        <v>33</v>
      </c>
      <c r="D44" s="8" t="s">
        <v>51</v>
      </c>
      <c r="E44" s="8" t="s">
        <v>52</v>
      </c>
      <c r="F44" s="8" t="s">
        <v>53</v>
      </c>
      <c r="G44" s="8" t="s">
        <v>55</v>
      </c>
      <c r="H44" s="8" t="s">
        <v>56</v>
      </c>
      <c r="I44" s="8" t="s">
        <v>58</v>
      </c>
      <c r="J44" s="8" t="s">
        <v>59</v>
      </c>
      <c r="K44" s="8" t="s">
        <v>64</v>
      </c>
      <c r="L44" s="8" t="s">
        <v>66</v>
      </c>
      <c r="M44" s="8" t="s">
        <v>80</v>
      </c>
      <c r="N44" s="8" t="s">
        <v>78</v>
      </c>
      <c r="O44" s="8" t="s">
        <v>77</v>
      </c>
      <c r="P44" s="8" t="s">
        <v>74</v>
      </c>
      <c r="Q44" s="8" t="s">
        <v>72</v>
      </c>
      <c r="R44" s="8"/>
      <c r="S44" s="8"/>
      <c r="T44" s="8"/>
      <c r="U44" s="8" t="e">
        <f>SUM(HLOOKUP(Sheet1!C44,#REF!,2)+HLOOKUP(Sheet1!D44,#REF!,2)+HLOOKUP(Sheet1!E44,#REF!,2)+HLOOKUP(Sheet1!F44,#REF!,2)+HLOOKUP(Sheet1!G44,#REF!,2)+HLOOKUP(Sheet1!H44,#REF!,2)+HLOOKUP(Sheet1!I44,#REF!,2)+HLOOKUP(Sheet1!J44,#REF!,2)+HLOOKUP(Sheet1!K44,#REF!,2)+HLOOKUP(Sheet1!L44,#REF!,2)+HLOOKUP(Sheet1!M44,#REF!,2)+HLOOKUP(Sheet1!N44,#REF!,2)+HLOOKUP(Sheet1!O44,#REF!,2)+HLOOKUP(Sheet1!P44,#REF!,2)+HLOOKUP(Sheet1!Q44,#REF!,2))</f>
        <v>#REF!</v>
      </c>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row>
    <row r="45" spans="1:55" ht="14.4">
      <c r="A45" s="3" t="s">
        <v>129</v>
      </c>
      <c r="B45" s="4" t="s">
        <v>304</v>
      </c>
      <c r="C45" s="8" t="s">
        <v>33</v>
      </c>
      <c r="D45" s="8" t="s">
        <v>51</v>
      </c>
      <c r="E45" s="8" t="s">
        <v>52</v>
      </c>
      <c r="F45" s="8" t="s">
        <v>53</v>
      </c>
      <c r="G45" s="8" t="s">
        <v>55</v>
      </c>
      <c r="H45" s="8" t="s">
        <v>56</v>
      </c>
      <c r="I45" s="8" t="s">
        <v>58</v>
      </c>
      <c r="J45" s="8" t="s">
        <v>59</v>
      </c>
      <c r="K45" s="8" t="s">
        <v>64</v>
      </c>
      <c r="L45" s="8" t="s">
        <v>66</v>
      </c>
      <c r="M45" s="8" t="s">
        <v>80</v>
      </c>
      <c r="N45" s="8" t="s">
        <v>78</v>
      </c>
      <c r="O45" s="8" t="s">
        <v>76</v>
      </c>
      <c r="P45" s="8" t="s">
        <v>75</v>
      </c>
      <c r="Q45" s="8" t="s">
        <v>72</v>
      </c>
      <c r="R45" s="8"/>
      <c r="S45" s="8"/>
      <c r="T45" s="8"/>
      <c r="U45" s="8" t="e">
        <f>SUM(HLOOKUP(Sheet1!C45,#REF!,2)+HLOOKUP(Sheet1!D45,#REF!,2)+HLOOKUP(Sheet1!E45,#REF!,2)+HLOOKUP(Sheet1!F45,#REF!,2)+HLOOKUP(Sheet1!G45,#REF!,2)+HLOOKUP(Sheet1!H45,#REF!,2)+HLOOKUP(Sheet1!I45,#REF!,2)+HLOOKUP(Sheet1!J45,#REF!,2)+HLOOKUP(Sheet1!K45,#REF!,2)+HLOOKUP(Sheet1!L45,#REF!,2)+HLOOKUP(Sheet1!M45,#REF!,2)+HLOOKUP(Sheet1!N45,#REF!,2)+HLOOKUP(Sheet1!O45,#REF!,2)+HLOOKUP(Sheet1!P45,#REF!,2)+HLOOKUP(Sheet1!Q45,#REF!,2))</f>
        <v>#REF!</v>
      </c>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row>
    <row r="46" spans="1:55" ht="14.4">
      <c r="A46" s="3" t="s">
        <v>130</v>
      </c>
      <c r="B46" s="4" t="s">
        <v>305</v>
      </c>
      <c r="C46" s="8" t="s">
        <v>33</v>
      </c>
      <c r="D46" s="8" t="s">
        <v>51</v>
      </c>
      <c r="E46" s="8" t="s">
        <v>52</v>
      </c>
      <c r="F46" s="8" t="s">
        <v>53</v>
      </c>
      <c r="G46" s="8" t="s">
        <v>55</v>
      </c>
      <c r="H46" s="8" t="s">
        <v>56</v>
      </c>
      <c r="I46" s="8" t="s">
        <v>58</v>
      </c>
      <c r="J46" s="8" t="s">
        <v>60</v>
      </c>
      <c r="K46" s="8" t="s">
        <v>81</v>
      </c>
      <c r="L46" s="8" t="s">
        <v>80</v>
      </c>
      <c r="M46" s="8" t="s">
        <v>79</v>
      </c>
      <c r="N46" s="8" t="s">
        <v>73</v>
      </c>
      <c r="O46" s="8" t="s">
        <v>74</v>
      </c>
      <c r="P46" s="8" t="s">
        <v>72</v>
      </c>
      <c r="Q46" s="8"/>
      <c r="R46" s="8"/>
      <c r="S46" s="8"/>
      <c r="T46" s="8"/>
      <c r="U46" s="8" t="e">
        <f>SUM(HLOOKUP(Sheet1!C46,#REF!,2)+HLOOKUP(Sheet1!D46,#REF!,2)+HLOOKUP(Sheet1!E46,#REF!,2)+HLOOKUP(Sheet1!F46,#REF!,2)+HLOOKUP(Sheet1!G46,#REF!,2)+HLOOKUP(Sheet1!H46,#REF!,2)+HLOOKUP(Sheet1!I46,#REF!,2)+HLOOKUP(Sheet1!J46,#REF!,2)+HLOOKUP(Sheet1!K46,#REF!,2)+HLOOKUP(Sheet1!L46,#REF!,2)+HLOOKUP(Sheet1!M46,#REF!,2)+HLOOKUP(Sheet1!N46,#REF!,2)+HLOOKUP(Sheet1!O46,#REF!,2)+HLOOKUP(Sheet1!P46,#REF!,2))</f>
        <v>#REF!</v>
      </c>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row>
    <row r="47" spans="1:55" ht="14.4">
      <c r="A47" s="3" t="s">
        <v>131</v>
      </c>
      <c r="B47" s="4" t="s">
        <v>306</v>
      </c>
      <c r="C47" s="8" t="s">
        <v>33</v>
      </c>
      <c r="D47" s="8" t="s">
        <v>51</v>
      </c>
      <c r="E47" s="8" t="s">
        <v>52</v>
      </c>
      <c r="F47" s="8" t="s">
        <v>53</v>
      </c>
      <c r="G47" s="8" t="s">
        <v>55</v>
      </c>
      <c r="H47" s="8" t="s">
        <v>56</v>
      </c>
      <c r="I47" s="8" t="s">
        <v>58</v>
      </c>
      <c r="J47" s="8" t="s">
        <v>60</v>
      </c>
      <c r="K47" s="8" t="s">
        <v>81</v>
      </c>
      <c r="L47" s="8" t="s">
        <v>80</v>
      </c>
      <c r="M47" s="8" t="s">
        <v>78</v>
      </c>
      <c r="N47" s="8" t="s">
        <v>77</v>
      </c>
      <c r="O47" s="8" t="s">
        <v>74</v>
      </c>
      <c r="P47" s="8" t="s">
        <v>72</v>
      </c>
      <c r="Q47" s="8"/>
      <c r="R47" s="8"/>
      <c r="S47" s="8"/>
      <c r="T47" s="8"/>
      <c r="U47" s="8" t="e">
        <f>SUM(HLOOKUP(Sheet1!C47,#REF!,2)+HLOOKUP(Sheet1!D47,#REF!,2)+HLOOKUP(Sheet1!E47,#REF!,2)+HLOOKUP(Sheet1!F47,#REF!,2)+HLOOKUP(Sheet1!G47,#REF!,2)+HLOOKUP(Sheet1!H47,#REF!,2)+HLOOKUP(Sheet1!I47,#REF!,2)+HLOOKUP(Sheet1!J47,#REF!,2)+HLOOKUP(Sheet1!K47,#REF!,2)+HLOOKUP(Sheet1!L47,#REF!,2)+HLOOKUP(Sheet1!M47,#REF!,2)+HLOOKUP(Sheet1!N47,#REF!,2)+HLOOKUP(Sheet1!O47,#REF!,2)+HLOOKUP(Sheet1!P47,#REF!,2))</f>
        <v>#REF!</v>
      </c>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row>
    <row r="48" spans="1:55" ht="14.4">
      <c r="A48" s="3" t="s">
        <v>132</v>
      </c>
      <c r="B48" s="4" t="s">
        <v>307</v>
      </c>
      <c r="C48" s="8" t="s">
        <v>33</v>
      </c>
      <c r="D48" s="8" t="s">
        <v>51</v>
      </c>
      <c r="E48" s="8" t="s">
        <v>52</v>
      </c>
      <c r="F48" s="8" t="s">
        <v>53</v>
      </c>
      <c r="G48" s="8" t="s">
        <v>55</v>
      </c>
      <c r="H48" s="8" t="s">
        <v>56</v>
      </c>
      <c r="I48" s="8" t="s">
        <v>58</v>
      </c>
      <c r="J48" s="8" t="s">
        <v>60</v>
      </c>
      <c r="K48" s="8" t="s">
        <v>81</v>
      </c>
      <c r="L48" s="8" t="s">
        <v>80</v>
      </c>
      <c r="M48" s="8" t="s">
        <v>78</v>
      </c>
      <c r="N48" s="8" t="s">
        <v>76</v>
      </c>
      <c r="O48" s="8" t="s">
        <v>75</v>
      </c>
      <c r="P48" s="8" t="s">
        <v>72</v>
      </c>
      <c r="Q48" s="8"/>
      <c r="R48" s="8"/>
      <c r="S48" s="8"/>
      <c r="T48" s="8"/>
      <c r="U48" s="8" t="e">
        <f>SUM(HLOOKUP(Sheet1!C48,#REF!,2)+HLOOKUP(Sheet1!D48,#REF!,2)+HLOOKUP(Sheet1!E48,#REF!,2)+HLOOKUP(Sheet1!F48,#REF!,2)+HLOOKUP(Sheet1!G48,#REF!,2)+HLOOKUP(Sheet1!H48,#REF!,2)+HLOOKUP(Sheet1!I48,#REF!,2)+HLOOKUP(Sheet1!J48,#REF!,2)+HLOOKUP(Sheet1!K48,#REF!,2)+HLOOKUP(Sheet1!L48,#REF!,2)+HLOOKUP(Sheet1!M48,#REF!,2)+HLOOKUP(Sheet1!N48,#REF!,2)+HLOOKUP(Sheet1!O48,#REF!,2)+HLOOKUP(Sheet1!P48,#REF!,2))</f>
        <v>#REF!</v>
      </c>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row>
    <row r="49" spans="1:55" ht="14.4">
      <c r="A49" s="3" t="s">
        <v>133</v>
      </c>
      <c r="B49" s="4" t="s">
        <v>308</v>
      </c>
      <c r="C49" s="8" t="s">
        <v>33</v>
      </c>
      <c r="D49" s="8" t="s">
        <v>51</v>
      </c>
      <c r="E49" s="8" t="s">
        <v>52</v>
      </c>
      <c r="F49" s="8" t="s">
        <v>53</v>
      </c>
      <c r="G49" s="8" t="s">
        <v>55</v>
      </c>
      <c r="H49" s="8" t="s">
        <v>56</v>
      </c>
      <c r="I49" s="8" t="s">
        <v>58</v>
      </c>
      <c r="J49" s="8" t="s">
        <v>60</v>
      </c>
      <c r="K49" s="8" t="s">
        <v>82</v>
      </c>
      <c r="L49" s="8" t="s">
        <v>83</v>
      </c>
      <c r="M49" s="8" t="s">
        <v>75</v>
      </c>
      <c r="N49" s="8" t="s">
        <v>72</v>
      </c>
      <c r="O49" s="8"/>
      <c r="P49" s="8"/>
      <c r="Q49" s="8"/>
      <c r="R49" s="8"/>
      <c r="S49" s="8"/>
      <c r="T49" s="8"/>
      <c r="U49" s="8" t="e">
        <f>SUM(HLOOKUP(Sheet1!C49,#REF!,2)+HLOOKUP(Sheet1!D49,#REF!,2)+HLOOKUP(Sheet1!E49,#REF!,2)+HLOOKUP(Sheet1!F49,#REF!,2)+HLOOKUP(Sheet1!G49,#REF!,2)+HLOOKUP(Sheet1!H49,#REF!,2)+HLOOKUP(Sheet1!I49,#REF!,2)+HLOOKUP(Sheet1!J49,#REF!,2)+HLOOKUP(Sheet1!K49,#REF!,2)+HLOOKUP(Sheet1!L49,#REF!,2)+HLOOKUP(Sheet1!M49,#REF!,2)+HLOOKUP(Sheet1!N49,#REF!,2))</f>
        <v>#REF!</v>
      </c>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row>
    <row r="50" spans="1:55" ht="14.4">
      <c r="A50" s="3" t="s">
        <v>134</v>
      </c>
      <c r="B50" s="4" t="s">
        <v>309</v>
      </c>
      <c r="C50" s="8" t="s">
        <v>33</v>
      </c>
      <c r="D50" s="8" t="s">
        <v>51</v>
      </c>
      <c r="E50" s="8" t="s">
        <v>52</v>
      </c>
      <c r="F50" s="8" t="s">
        <v>53</v>
      </c>
      <c r="G50" s="8" t="s">
        <v>55</v>
      </c>
      <c r="H50" s="8" t="s">
        <v>56</v>
      </c>
      <c r="I50" s="8" t="s">
        <v>58</v>
      </c>
      <c r="J50" s="8" t="s">
        <v>60</v>
      </c>
      <c r="K50" s="8" t="s">
        <v>82</v>
      </c>
      <c r="L50" s="8" t="s">
        <v>83</v>
      </c>
      <c r="M50" s="8" t="s">
        <v>76</v>
      </c>
      <c r="N50" s="8" t="s">
        <v>77</v>
      </c>
      <c r="O50" s="8" t="s">
        <v>74</v>
      </c>
      <c r="P50" s="8" t="s">
        <v>72</v>
      </c>
      <c r="Q50" s="8"/>
      <c r="R50" s="8"/>
      <c r="S50" s="8"/>
      <c r="T50" s="8"/>
      <c r="U50" s="8" t="e">
        <f>SUM(HLOOKUP(Sheet1!C50,#REF!,2)+HLOOKUP(Sheet1!D50,#REF!,2)+HLOOKUP(Sheet1!E50,#REF!,2)+HLOOKUP(Sheet1!F50,#REF!,2)+HLOOKUP(Sheet1!G50,#REF!,2)+HLOOKUP(Sheet1!H50,#REF!,2)+HLOOKUP(Sheet1!I50,#REF!,2)+HLOOKUP(Sheet1!J50,#REF!,2)+HLOOKUP(Sheet1!K50,#REF!,2)+HLOOKUP(Sheet1!L50,#REF!,2)+HLOOKUP(Sheet1!M50,#REF!,2)+HLOOKUP(Sheet1!N50,#REF!,2)+HLOOKUP(Sheet1!O50,#REF!,2)+HLOOKUP(Sheet1!P50,#REF!,2))</f>
        <v>#REF!</v>
      </c>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row>
    <row r="51" spans="1:55" ht="14.4">
      <c r="A51" s="3" t="s">
        <v>135</v>
      </c>
      <c r="B51" s="4" t="s">
        <v>310</v>
      </c>
      <c r="C51" s="8" t="s">
        <v>33</v>
      </c>
      <c r="D51" s="8" t="s">
        <v>51</v>
      </c>
      <c r="E51" s="8" t="s">
        <v>52</v>
      </c>
      <c r="F51" s="8" t="s">
        <v>53</v>
      </c>
      <c r="G51" s="8" t="s">
        <v>55</v>
      </c>
      <c r="H51" s="8" t="s">
        <v>56</v>
      </c>
      <c r="I51" s="8" t="s">
        <v>50</v>
      </c>
      <c r="J51" s="8" t="s">
        <v>38</v>
      </c>
      <c r="K51" s="8" t="s">
        <v>39</v>
      </c>
      <c r="L51" s="8" t="s">
        <v>41</v>
      </c>
      <c r="M51" s="8" t="s">
        <v>43</v>
      </c>
      <c r="N51" s="8" t="s">
        <v>46</v>
      </c>
      <c r="O51" s="8" t="s">
        <v>70</v>
      </c>
      <c r="P51" s="8" t="s">
        <v>72</v>
      </c>
      <c r="Q51" s="8"/>
      <c r="R51" s="8"/>
      <c r="S51" s="8"/>
      <c r="T51" s="8"/>
      <c r="U51" s="8" t="e">
        <f>SUM(HLOOKUP(Sheet1!C51,#REF!,2)+HLOOKUP(Sheet1!D51,#REF!,2)+HLOOKUP(Sheet1!E51,#REF!,2)+HLOOKUP(Sheet1!F51,#REF!,2)+HLOOKUP(Sheet1!G51,#REF!,2)+HLOOKUP(Sheet1!H51,#REF!,2)+HLOOKUP(Sheet1!I51,#REF!,2)+HLOOKUP(Sheet1!J51,#REF!,2)+HLOOKUP(Sheet1!K51,#REF!,2)+HLOOKUP(Sheet1!L51,#REF!,2)+HLOOKUP(Sheet1!M51,#REF!,2)+HLOOKUP(Sheet1!N51,#REF!,2)+HLOOKUP(Sheet1!O51,#REF!,2)+HLOOKUP(Sheet1!P51,#REF!,2))</f>
        <v>#REF!</v>
      </c>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row>
    <row r="52" spans="1:55" ht="14.4">
      <c r="A52" s="3" t="s">
        <v>136</v>
      </c>
      <c r="B52" s="4" t="s">
        <v>311</v>
      </c>
      <c r="C52" s="8" t="s">
        <v>33</v>
      </c>
      <c r="D52" s="8" t="s">
        <v>51</v>
      </c>
      <c r="E52" s="8" t="s">
        <v>52</v>
      </c>
      <c r="F52" s="8" t="s">
        <v>53</v>
      </c>
      <c r="G52" s="8" t="s">
        <v>55</v>
      </c>
      <c r="H52" s="8" t="s">
        <v>56</v>
      </c>
      <c r="I52" s="8" t="s">
        <v>50</v>
      </c>
      <c r="J52" s="8" t="s">
        <v>38</v>
      </c>
      <c r="K52" s="8" t="s">
        <v>39</v>
      </c>
      <c r="L52" s="8" t="s">
        <v>41</v>
      </c>
      <c r="M52" s="8" t="s">
        <v>42</v>
      </c>
      <c r="N52" s="8" t="s">
        <v>44</v>
      </c>
      <c r="O52" s="8" t="s">
        <v>46</v>
      </c>
      <c r="P52" s="8" t="s">
        <v>70</v>
      </c>
      <c r="Q52" s="8" t="s">
        <v>72</v>
      </c>
      <c r="R52" s="8"/>
      <c r="S52" s="8"/>
      <c r="T52" s="8"/>
      <c r="U52" s="8" t="e">
        <f>SUM(HLOOKUP(Sheet1!C52,#REF!,2)+HLOOKUP(Sheet1!D52,#REF!,2)+HLOOKUP(Sheet1!E52,#REF!,2)+HLOOKUP(Sheet1!F52,#REF!,2)+HLOOKUP(Sheet1!G52,#REF!,2)+HLOOKUP(Sheet1!H52,#REF!,2)+HLOOKUP(Sheet1!I52,#REF!,2)+HLOOKUP(Sheet1!J52,#REF!,2)+HLOOKUP(Sheet1!K52,#REF!,2)+HLOOKUP(Sheet1!L52,#REF!,2)+HLOOKUP(Sheet1!M52,#REF!,2)+HLOOKUP(Sheet1!N52,#REF!,2)+HLOOKUP(Sheet1!O52,#REF!,2)+HLOOKUP(Sheet1!P52,#REF!,2)+HLOOKUP(Sheet1!Q52,#REF!,2))</f>
        <v>#REF!</v>
      </c>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row>
    <row r="53" spans="1:55" ht="14.4">
      <c r="A53" s="3" t="s">
        <v>137</v>
      </c>
      <c r="B53" s="4" t="s">
        <v>312</v>
      </c>
      <c r="C53" s="8" t="s">
        <v>33</v>
      </c>
      <c r="D53" s="8" t="s">
        <v>51</v>
      </c>
      <c r="E53" s="8" t="s">
        <v>52</v>
      </c>
      <c r="F53" s="8" t="s">
        <v>53</v>
      </c>
      <c r="G53" s="8" t="s">
        <v>55</v>
      </c>
      <c r="H53" s="8" t="s">
        <v>56</v>
      </c>
      <c r="I53" s="8" t="s">
        <v>50</v>
      </c>
      <c r="J53" s="8" t="s">
        <v>38</v>
      </c>
      <c r="K53" s="8" t="s">
        <v>39</v>
      </c>
      <c r="L53" s="8" t="s">
        <v>41</v>
      </c>
      <c r="M53" s="8" t="s">
        <v>42</v>
      </c>
      <c r="N53" s="8" t="s">
        <v>47</v>
      </c>
      <c r="O53" s="8" t="s">
        <v>69</v>
      </c>
      <c r="P53" s="8" t="s">
        <v>70</v>
      </c>
      <c r="Q53" s="8" t="s">
        <v>72</v>
      </c>
      <c r="R53" s="8"/>
      <c r="S53" s="8"/>
      <c r="T53" s="8"/>
      <c r="U53" s="8" t="e">
        <f>SUM(HLOOKUP(Sheet1!C53,#REF!,2)+HLOOKUP(Sheet1!D53,#REF!,2)+HLOOKUP(Sheet1!E53,#REF!,2)+HLOOKUP(Sheet1!F53,#REF!,2)+HLOOKUP(Sheet1!G53,#REF!,2)+HLOOKUP(Sheet1!H53,#REF!,2)+HLOOKUP(Sheet1!I53,#REF!,2)+HLOOKUP(Sheet1!J53,#REF!,2)+HLOOKUP(Sheet1!K53,#REF!,2)+HLOOKUP(Sheet1!L53,#REF!,2)+HLOOKUP(Sheet1!M53,#REF!,2)+HLOOKUP(Sheet1!N53,#REF!,2)+HLOOKUP(Sheet1!O53,#REF!,2)+HLOOKUP(Sheet1!P53,#REF!,2)+HLOOKUP(Sheet1!Q53,#REF!,2))</f>
        <v>#REF!</v>
      </c>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row>
    <row r="54" spans="1:55" ht="14.4">
      <c r="A54" s="3" t="s">
        <v>138</v>
      </c>
      <c r="B54" s="4" t="s">
        <v>313</v>
      </c>
      <c r="C54" s="8" t="s">
        <v>33</v>
      </c>
      <c r="D54" s="8" t="s">
        <v>51</v>
      </c>
      <c r="E54" s="8" t="s">
        <v>52</v>
      </c>
      <c r="F54" s="8" t="s">
        <v>53</v>
      </c>
      <c r="G54" s="8" t="s">
        <v>55</v>
      </c>
      <c r="H54" s="8" t="s">
        <v>56</v>
      </c>
      <c r="I54" s="8" t="s">
        <v>50</v>
      </c>
      <c r="J54" s="8" t="s">
        <v>38</v>
      </c>
      <c r="K54" s="8" t="s">
        <v>39</v>
      </c>
      <c r="L54" s="8" t="s">
        <v>40</v>
      </c>
      <c r="M54" s="8" t="s">
        <v>45</v>
      </c>
      <c r="N54" s="8" t="s">
        <v>44</v>
      </c>
      <c r="O54" s="8" t="s">
        <v>46</v>
      </c>
      <c r="P54" s="8" t="s">
        <v>70</v>
      </c>
      <c r="Q54" s="8" t="s">
        <v>72</v>
      </c>
      <c r="R54" s="8"/>
      <c r="S54" s="8"/>
      <c r="T54" s="8"/>
      <c r="U54" s="8" t="e">
        <f>SUM(HLOOKUP(Sheet1!C54,#REF!,2)+HLOOKUP(Sheet1!D54,#REF!,2)+HLOOKUP(Sheet1!E54,#REF!,2)+HLOOKUP(Sheet1!F54,#REF!,2)+HLOOKUP(Sheet1!G54,#REF!,2)+HLOOKUP(Sheet1!H54,#REF!,2)+HLOOKUP(Sheet1!I54,#REF!,2)+HLOOKUP(Sheet1!J54,#REF!,2)+HLOOKUP(Sheet1!K54,#REF!,2)+HLOOKUP(Sheet1!L54,#REF!,2)+HLOOKUP(Sheet1!M54,#REF!,2)+HLOOKUP(Sheet1!N54,#REF!,2)+HLOOKUP(Sheet1!O54,#REF!,2)+HLOOKUP(Sheet1!P54,#REF!,2)+HLOOKUP(Sheet1!Q54,#REF!,2))</f>
        <v>#REF!</v>
      </c>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row>
    <row r="55" spans="1:55" ht="14.4">
      <c r="A55" s="3" t="s">
        <v>139</v>
      </c>
      <c r="B55" s="4" t="s">
        <v>314</v>
      </c>
      <c r="C55" s="8" t="s">
        <v>33</v>
      </c>
      <c r="D55" s="8" t="s">
        <v>51</v>
      </c>
      <c r="E55" s="8" t="s">
        <v>52</v>
      </c>
      <c r="F55" s="8" t="s">
        <v>53</v>
      </c>
      <c r="G55" s="8" t="s">
        <v>55</v>
      </c>
      <c r="H55" s="8" t="s">
        <v>56</v>
      </c>
      <c r="I55" s="8" t="s">
        <v>50</v>
      </c>
      <c r="J55" s="8" t="s">
        <v>38</v>
      </c>
      <c r="K55" s="8" t="s">
        <v>39</v>
      </c>
      <c r="L55" s="8" t="s">
        <v>40</v>
      </c>
      <c r="M55" s="8" t="s">
        <v>45</v>
      </c>
      <c r="N55" s="8" t="s">
        <v>47</v>
      </c>
      <c r="O55" s="8" t="s">
        <v>69</v>
      </c>
      <c r="P55" s="8" t="s">
        <v>70</v>
      </c>
      <c r="Q55" s="8" t="s">
        <v>72</v>
      </c>
      <c r="R55" s="8"/>
      <c r="S55" s="8"/>
      <c r="T55" s="8"/>
      <c r="U55" s="8" t="e">
        <f>SUM(HLOOKUP(Sheet1!C55,#REF!,2)+HLOOKUP(Sheet1!D55,#REF!,2)+HLOOKUP(Sheet1!E55,#REF!,2)+HLOOKUP(Sheet1!F55,#REF!,2)+HLOOKUP(Sheet1!G55,#REF!,2)+HLOOKUP(Sheet1!H55,#REF!,2)+HLOOKUP(Sheet1!I55,#REF!,2)+HLOOKUP(Sheet1!J55,#REF!,2)+HLOOKUP(Sheet1!K55,#REF!,2)+HLOOKUP(Sheet1!L55,#REF!,2)+HLOOKUP(Sheet1!M55,#REF!,2)+HLOOKUP(Sheet1!N55,#REF!,2)+HLOOKUP(Sheet1!O55,#REF!,2)+HLOOKUP(Sheet1!P55,#REF!,2)+HLOOKUP(Sheet1!Q55,#REF!,2))</f>
        <v>#REF!</v>
      </c>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row>
    <row r="56" spans="1:55" ht="14.4">
      <c r="A56" s="3" t="s">
        <v>140</v>
      </c>
      <c r="B56" s="4" t="s">
        <v>315</v>
      </c>
      <c r="C56" s="8" t="s">
        <v>33</v>
      </c>
      <c r="D56" s="8" t="s">
        <v>51</v>
      </c>
      <c r="E56" s="8" t="s">
        <v>52</v>
      </c>
      <c r="F56" s="8" t="s">
        <v>53</v>
      </c>
      <c r="G56" s="8" t="s">
        <v>55</v>
      </c>
      <c r="H56" s="8" t="s">
        <v>56</v>
      </c>
      <c r="I56" s="8" t="s">
        <v>50</v>
      </c>
      <c r="J56" s="8" t="s">
        <v>38</v>
      </c>
      <c r="K56" s="8" t="s">
        <v>39</v>
      </c>
      <c r="L56" s="8" t="s">
        <v>40</v>
      </c>
      <c r="M56" s="8" t="s">
        <v>48</v>
      </c>
      <c r="N56" s="8" t="s">
        <v>63</v>
      </c>
      <c r="O56" s="8" t="s">
        <v>68</v>
      </c>
      <c r="P56" s="8" t="s">
        <v>69</v>
      </c>
      <c r="Q56" s="8" t="s">
        <v>70</v>
      </c>
      <c r="R56" s="8" t="s">
        <v>72</v>
      </c>
      <c r="S56" s="8"/>
      <c r="T56" s="8"/>
      <c r="U56" s="8" t="e">
        <f>SUM(HLOOKUP(Sheet1!C56,#REF!,2)+HLOOKUP(Sheet1!D56,#REF!,2)+HLOOKUP(Sheet1!E56,#REF!,2)+HLOOKUP(Sheet1!F56,#REF!,2)+HLOOKUP(Sheet1!G56,#REF!,2)+HLOOKUP(Sheet1!H56,#REF!,2)+HLOOKUP(Sheet1!I56,#REF!,2)+HLOOKUP(Sheet1!J56,#REF!,2)+HLOOKUP(Sheet1!K56,#REF!,2)+HLOOKUP(Sheet1!L56,#REF!,2)+HLOOKUP(Sheet1!M56,#REF!,2)+HLOOKUP(Sheet1!N56,#REF!,2)+HLOOKUP(Sheet1!O56,#REF!,2)+HLOOKUP(Sheet1!P56,#REF!,2)+HLOOKUP(Sheet1!Q56,#REF!,2)+HLOOKUP(Sheet1!R56,#REF!,2))</f>
        <v>#REF!</v>
      </c>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row>
    <row r="57" spans="1:55" ht="14.4">
      <c r="A57" s="3" t="s">
        <v>141</v>
      </c>
      <c r="B57" s="4" t="s">
        <v>316</v>
      </c>
      <c r="C57" s="8" t="s">
        <v>33</v>
      </c>
      <c r="D57" s="8" t="s">
        <v>51</v>
      </c>
      <c r="E57" s="8" t="s">
        <v>52</v>
      </c>
      <c r="F57" s="8" t="s">
        <v>53</v>
      </c>
      <c r="G57" s="8" t="s">
        <v>55</v>
      </c>
      <c r="H57" s="8" t="s">
        <v>56</v>
      </c>
      <c r="I57" s="8" t="s">
        <v>50</v>
      </c>
      <c r="J57" s="8" t="s">
        <v>38</v>
      </c>
      <c r="K57" s="8" t="s">
        <v>39</v>
      </c>
      <c r="L57" s="8" t="s">
        <v>40</v>
      </c>
      <c r="M57" s="8" t="s">
        <v>48</v>
      </c>
      <c r="N57" s="8" t="s">
        <v>63</v>
      </c>
      <c r="O57" s="8" t="s">
        <v>67</v>
      </c>
      <c r="P57" s="8" t="s">
        <v>71</v>
      </c>
      <c r="Q57" s="8" t="s">
        <v>72</v>
      </c>
      <c r="R57" s="8"/>
      <c r="S57" s="8"/>
      <c r="T57" s="8"/>
      <c r="U57" s="8" t="e">
        <f>SUM(HLOOKUP(Sheet1!C57,#REF!,2)+HLOOKUP(Sheet1!D57,#REF!,2)+HLOOKUP(Sheet1!E57,#REF!,2)+HLOOKUP(Sheet1!F57,#REF!,2)+HLOOKUP(Sheet1!G57,#REF!,2)+HLOOKUP(Sheet1!H57,#REF!,2)+HLOOKUP(Sheet1!I57,#REF!,2)+HLOOKUP(Sheet1!J57,#REF!,2)+HLOOKUP(Sheet1!K57,#REF!,2)+HLOOKUP(Sheet1!L57,#REF!,2)+HLOOKUP(Sheet1!M57,#REF!,2)+HLOOKUP(Sheet1!N57,#REF!,2)+HLOOKUP(Sheet1!O57,#REF!,2)+HLOOKUP(Sheet1!P57,#REF!,2)+HLOOKUP(Sheet1!Q57,#REF!,2))</f>
        <v>#REF!</v>
      </c>
      <c r="V57" s="8"/>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row>
    <row r="58" spans="1:55" ht="14.4">
      <c r="A58" s="3" t="s">
        <v>142</v>
      </c>
      <c r="B58" s="4" t="s">
        <v>317</v>
      </c>
      <c r="C58" s="8" t="s">
        <v>33</v>
      </c>
      <c r="D58" s="8" t="s">
        <v>51</v>
      </c>
      <c r="E58" s="8" t="s">
        <v>52</v>
      </c>
      <c r="F58" s="8" t="s">
        <v>53</v>
      </c>
      <c r="G58" s="8" t="s">
        <v>55</v>
      </c>
      <c r="H58" s="8" t="s">
        <v>56</v>
      </c>
      <c r="I58" s="8" t="s">
        <v>50</v>
      </c>
      <c r="J58" s="8" t="s">
        <v>38</v>
      </c>
      <c r="K58" s="8" t="s">
        <v>39</v>
      </c>
      <c r="L58" s="8" t="s">
        <v>40</v>
      </c>
      <c r="M58" s="8" t="s">
        <v>48</v>
      </c>
      <c r="N58" s="8" t="s">
        <v>63</v>
      </c>
      <c r="O58" s="8" t="s">
        <v>67</v>
      </c>
      <c r="P58" s="8" t="s">
        <v>89</v>
      </c>
      <c r="Q58" s="8" t="s">
        <v>73</v>
      </c>
      <c r="R58" s="8" t="s">
        <v>74</v>
      </c>
      <c r="S58" s="8" t="s">
        <v>72</v>
      </c>
      <c r="T58" s="8"/>
      <c r="U58" s="8" t="e">
        <f>SUM(HLOOKUP(Sheet1!C58,#REF!,2)+HLOOKUP(Sheet1!D58,#REF!,2)+HLOOKUP(Sheet1!E58,#REF!,2)+HLOOKUP(Sheet1!F58,#REF!,2)+HLOOKUP(Sheet1!G58,#REF!,2)+HLOOKUP(Sheet1!H58,#REF!,2)+HLOOKUP(Sheet1!I58,#REF!,2)+HLOOKUP(Sheet1!J58,#REF!,2)+HLOOKUP(Sheet1!K58,#REF!,2)+HLOOKUP(Sheet1!L58,#REF!,2)+HLOOKUP(Sheet1!M58,#REF!,2)+HLOOKUP(Sheet1!N58,#REF!,2)+HLOOKUP(Sheet1!O58,#REF!,2)+HLOOKUP(Sheet1!P58,#REF!,2)+HLOOKUP(Sheet1!Q58,#REF!,2)+HLOOKUP(Sheet1!R58,#REF!,2)+HLOOKUP(Sheet1!S58,#REF!,2))</f>
        <v>#REF!</v>
      </c>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row>
    <row r="59" spans="1:55" ht="14.4">
      <c r="A59" s="3" t="s">
        <v>143</v>
      </c>
      <c r="B59" s="4" t="s">
        <v>318</v>
      </c>
      <c r="C59" s="8" t="s">
        <v>33</v>
      </c>
      <c r="D59" s="8" t="s">
        <v>51</v>
      </c>
      <c r="E59" s="8" t="s">
        <v>91</v>
      </c>
      <c r="F59" s="8" t="s">
        <v>92</v>
      </c>
      <c r="G59" s="8" t="s">
        <v>93</v>
      </c>
      <c r="H59" s="8" t="s">
        <v>56</v>
      </c>
      <c r="I59" s="8" t="s">
        <v>57</v>
      </c>
      <c r="J59" s="8" t="s">
        <v>61</v>
      </c>
      <c r="K59" s="8" t="s">
        <v>48</v>
      </c>
      <c r="L59" s="8" t="s">
        <v>45</v>
      </c>
      <c r="M59" s="8" t="s">
        <v>44</v>
      </c>
      <c r="N59" s="8" t="s">
        <v>46</v>
      </c>
      <c r="O59" s="8" t="s">
        <v>70</v>
      </c>
      <c r="P59" s="8" t="s">
        <v>72</v>
      </c>
      <c r="Q59" s="8"/>
      <c r="R59" s="8"/>
      <c r="S59" s="8"/>
      <c r="T59" s="8"/>
      <c r="U59" s="8" t="e">
        <f>SUM(HLOOKUP(Sheet1!C59,#REF!,2)+HLOOKUP(Sheet1!D59,#REF!,2)+HLOOKUP(Sheet1!E59,#REF!,2)+HLOOKUP(Sheet1!F59,#REF!,2)+HLOOKUP(Sheet1!G59,#REF!,2)+HLOOKUP(Sheet1!H59,#REF!,2)+HLOOKUP(Sheet1!I59,#REF!,2)+HLOOKUP(Sheet1!J59,#REF!,2)+HLOOKUP(Sheet1!K59,#REF!,2)+HLOOKUP(Sheet1!L59,#REF!,2)+HLOOKUP(Sheet1!M59,#REF!,2)+HLOOKUP(Sheet1!N59,#REF!,2)+HLOOKUP(Sheet1!O59,#REF!,2)+HLOOKUP(Sheet1!P59,#REF!,2))</f>
        <v>#REF!</v>
      </c>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row>
    <row r="60" spans="1:55" ht="14.4">
      <c r="A60" s="3" t="s">
        <v>144</v>
      </c>
      <c r="B60" s="4" t="s">
        <v>319</v>
      </c>
      <c r="C60" s="8" t="s">
        <v>33</v>
      </c>
      <c r="D60" s="8" t="s">
        <v>51</v>
      </c>
      <c r="E60" s="8" t="s">
        <v>91</v>
      </c>
      <c r="F60" s="8" t="s">
        <v>92</v>
      </c>
      <c r="G60" s="8" t="s">
        <v>93</v>
      </c>
      <c r="H60" s="8" t="s">
        <v>56</v>
      </c>
      <c r="I60" s="8" t="s">
        <v>57</v>
      </c>
      <c r="J60" s="8" t="s">
        <v>61</v>
      </c>
      <c r="K60" s="8" t="s">
        <v>48</v>
      </c>
      <c r="L60" s="8" t="s">
        <v>45</v>
      </c>
      <c r="M60" s="8" t="s">
        <v>47</v>
      </c>
      <c r="N60" s="8" t="s">
        <v>69</v>
      </c>
      <c r="O60" s="8" t="s">
        <v>70</v>
      </c>
      <c r="P60" s="8" t="s">
        <v>72</v>
      </c>
      <c r="Q60" s="8"/>
      <c r="R60" s="8"/>
      <c r="S60" s="8"/>
      <c r="T60" s="8"/>
      <c r="U60" s="8" t="e">
        <f>SUM(HLOOKUP(Sheet1!C60,#REF!,2)+HLOOKUP(Sheet1!D60,#REF!,2)+HLOOKUP(Sheet1!E60,#REF!,2)+HLOOKUP(Sheet1!F60,#REF!,2)+HLOOKUP(Sheet1!G60,#REF!,2)+HLOOKUP(Sheet1!H60,#REF!,2)+HLOOKUP(Sheet1!I60,#REF!,2)+HLOOKUP(Sheet1!J60,#REF!,2)+HLOOKUP(Sheet1!K60,#REF!,2)+HLOOKUP(Sheet1!L60,#REF!,2)+HLOOKUP(Sheet1!M60,#REF!,2)+HLOOKUP(Sheet1!N60,#REF!,2)+HLOOKUP(Sheet1!O60,#REF!,2)+HLOOKUP(Sheet1!P60,#REF!,2))</f>
        <v>#REF!</v>
      </c>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row>
    <row r="61" spans="1:55" ht="14.4">
      <c r="A61" s="3" t="s">
        <v>145</v>
      </c>
      <c r="B61" s="4" t="s">
        <v>320</v>
      </c>
      <c r="C61" s="8" t="s">
        <v>33</v>
      </c>
      <c r="D61" s="8" t="s">
        <v>51</v>
      </c>
      <c r="E61" s="8" t="s">
        <v>91</v>
      </c>
      <c r="F61" s="8" t="s">
        <v>92</v>
      </c>
      <c r="G61" s="8" t="s">
        <v>93</v>
      </c>
      <c r="H61" s="8" t="s">
        <v>56</v>
      </c>
      <c r="I61" s="8" t="s">
        <v>57</v>
      </c>
      <c r="J61" s="8" t="s">
        <v>61</v>
      </c>
      <c r="K61" s="8" t="s">
        <v>63</v>
      </c>
      <c r="L61" s="8" t="s">
        <v>68</v>
      </c>
      <c r="M61" s="8" t="s">
        <v>69</v>
      </c>
      <c r="N61" s="8" t="s">
        <v>70</v>
      </c>
      <c r="O61" s="8" t="s">
        <v>72</v>
      </c>
      <c r="P61" s="8"/>
      <c r="Q61" s="8"/>
      <c r="R61" s="8"/>
      <c r="S61" s="8"/>
      <c r="T61" s="8"/>
      <c r="U61" s="8" t="e">
        <f>SUM(HLOOKUP(Sheet1!C61,#REF!,2)+HLOOKUP(Sheet1!D61,#REF!,2)+HLOOKUP(Sheet1!E61,#REF!,2)+HLOOKUP(Sheet1!F61,#REF!,2)+HLOOKUP(Sheet1!G61,#REF!,2)+HLOOKUP(Sheet1!H61,#REF!,2)+HLOOKUP(Sheet1!I61,#REF!,2)+HLOOKUP(Sheet1!J61,#REF!,2)+HLOOKUP(Sheet1!K61,#REF!,2)+HLOOKUP(Sheet1!L61,#REF!,2)+HLOOKUP(Sheet1!M61,#REF!,2)+HLOOKUP(Sheet1!N61,#REF!,2)+HLOOKUP(Sheet1!O61,#REF!,2))</f>
        <v>#REF!</v>
      </c>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row>
    <row r="62" spans="1:55" ht="14.4">
      <c r="A62" s="3" t="s">
        <v>146</v>
      </c>
      <c r="B62" s="4" t="s">
        <v>321</v>
      </c>
      <c r="C62" s="8" t="s">
        <v>33</v>
      </c>
      <c r="D62" s="8" t="s">
        <v>51</v>
      </c>
      <c r="E62" s="8" t="s">
        <v>91</v>
      </c>
      <c r="F62" s="8" t="s">
        <v>92</v>
      </c>
      <c r="G62" s="8" t="s">
        <v>93</v>
      </c>
      <c r="H62" s="8" t="s">
        <v>56</v>
      </c>
      <c r="I62" s="8" t="s">
        <v>57</v>
      </c>
      <c r="J62" s="8" t="s">
        <v>61</v>
      </c>
      <c r="K62" s="8" t="s">
        <v>63</v>
      </c>
      <c r="L62" s="8" t="s">
        <v>67</v>
      </c>
      <c r="M62" s="8" t="s">
        <v>71</v>
      </c>
      <c r="N62" s="8" t="s">
        <v>72</v>
      </c>
      <c r="O62" s="8"/>
      <c r="P62" s="8"/>
      <c r="Q62" s="8"/>
      <c r="R62" s="8"/>
      <c r="S62" s="8"/>
      <c r="T62" s="8"/>
      <c r="U62" s="8" t="e">
        <f>SUM(HLOOKUP(Sheet1!C62,#REF!,2)+HLOOKUP(Sheet1!D62,#REF!,2)+HLOOKUP(Sheet1!E62,#REF!,2)+HLOOKUP(Sheet1!F62,#REF!,2)+HLOOKUP(Sheet1!G62,#REF!,2)+HLOOKUP(Sheet1!H62,#REF!,2)+HLOOKUP(Sheet1!I62,#REF!,2)+HLOOKUP(Sheet1!J62,#REF!,2)+HLOOKUP(Sheet1!K62,#REF!,2)+HLOOKUP(Sheet1!L62,#REF!,2)+HLOOKUP(Sheet1!M62,#REF!,2)+HLOOKUP(Sheet1!N62,#REF!,2))</f>
        <v>#REF!</v>
      </c>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row>
    <row r="63" spans="1:55" ht="14.4">
      <c r="A63" s="3" t="s">
        <v>147</v>
      </c>
      <c r="B63" s="4" t="s">
        <v>322</v>
      </c>
      <c r="C63" s="8" t="s">
        <v>33</v>
      </c>
      <c r="D63" s="8" t="s">
        <v>51</v>
      </c>
      <c r="E63" s="8" t="s">
        <v>91</v>
      </c>
      <c r="F63" s="8" t="s">
        <v>92</v>
      </c>
      <c r="G63" s="8" t="s">
        <v>93</v>
      </c>
      <c r="H63" s="8" t="s">
        <v>56</v>
      </c>
      <c r="I63" s="8" t="s">
        <v>57</v>
      </c>
      <c r="J63" s="8" t="s">
        <v>61</v>
      </c>
      <c r="K63" s="8" t="s">
        <v>63</v>
      </c>
      <c r="L63" s="8" t="s">
        <v>67</v>
      </c>
      <c r="M63" s="8" t="s">
        <v>89</v>
      </c>
      <c r="N63" s="8" t="s">
        <v>73</v>
      </c>
      <c r="O63" s="8" t="s">
        <v>74</v>
      </c>
      <c r="P63" s="8" t="s">
        <v>72</v>
      </c>
      <c r="Q63" s="8"/>
      <c r="R63" s="8"/>
      <c r="S63" s="8"/>
      <c r="T63" s="8"/>
      <c r="U63" s="8" t="e">
        <f>SUM(HLOOKUP(Sheet1!C63,#REF!,2)+HLOOKUP(Sheet1!D63,#REF!,2)+HLOOKUP(Sheet1!E63,#REF!,2)+HLOOKUP(Sheet1!F63,#REF!,2)+HLOOKUP(Sheet1!G63,#REF!,2)+HLOOKUP(Sheet1!H63,#REF!,2)+HLOOKUP(Sheet1!I63,#REF!,2)+HLOOKUP(Sheet1!J63,#REF!,2)+HLOOKUP(Sheet1!K63,#REF!,2)+HLOOKUP(Sheet1!L63,#REF!,2)+HLOOKUP(Sheet1!M63,#REF!,2)+HLOOKUP(Sheet1!N63,#REF!,2)+HLOOKUP(Sheet1!O63,#REF!,2)+HLOOKUP(Sheet1!P63,#REF!,2))</f>
        <v>#REF!</v>
      </c>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row>
    <row r="64" spans="1:55" ht="14.4">
      <c r="A64" s="3" t="s">
        <v>148</v>
      </c>
      <c r="B64" s="4" t="s">
        <v>323</v>
      </c>
      <c r="C64" s="8" t="s">
        <v>33</v>
      </c>
      <c r="D64" s="8" t="s">
        <v>51</v>
      </c>
      <c r="E64" s="8" t="s">
        <v>91</v>
      </c>
      <c r="F64" s="8" t="s">
        <v>92</v>
      </c>
      <c r="G64" s="8" t="s">
        <v>93</v>
      </c>
      <c r="H64" s="8" t="s">
        <v>56</v>
      </c>
      <c r="I64" s="8" t="s">
        <v>57</v>
      </c>
      <c r="J64" s="8" t="s">
        <v>62</v>
      </c>
      <c r="K64" s="8" t="s">
        <v>68</v>
      </c>
      <c r="L64" s="8" t="s">
        <v>69</v>
      </c>
      <c r="M64" s="8" t="s">
        <v>70</v>
      </c>
      <c r="N64" s="8" t="s">
        <v>72</v>
      </c>
      <c r="O64" s="8"/>
      <c r="P64" s="8"/>
      <c r="Q64" s="8"/>
      <c r="R64" s="8"/>
      <c r="S64" s="8"/>
      <c r="T64" s="8"/>
      <c r="U64" s="8" t="e">
        <f>SUM(HLOOKUP(Sheet1!C64,#REF!,2)+HLOOKUP(Sheet1!D64,#REF!,2)+HLOOKUP(Sheet1!E64,#REF!,2)+HLOOKUP(Sheet1!F64,#REF!,2)+HLOOKUP(Sheet1!G64,#REF!,2)+HLOOKUP(Sheet1!H64,#REF!,2)+HLOOKUP(Sheet1!I64,#REF!,2)+HLOOKUP(Sheet1!J64,#REF!,2)+HLOOKUP(Sheet1!K64,#REF!,2)+HLOOKUP(Sheet1!L64,#REF!,2)+HLOOKUP(Sheet1!M64,#REF!,2)+HLOOKUP(Sheet1!N64,#REF!,2))</f>
        <v>#REF!</v>
      </c>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row>
    <row r="65" spans="1:55" ht="14.4">
      <c r="A65" s="3" t="s">
        <v>149</v>
      </c>
      <c r="B65" s="4" t="s">
        <v>324</v>
      </c>
      <c r="C65" s="8" t="s">
        <v>33</v>
      </c>
      <c r="D65" s="8" t="s">
        <v>51</v>
      </c>
      <c r="E65" s="8" t="s">
        <v>91</v>
      </c>
      <c r="F65" s="8" t="s">
        <v>92</v>
      </c>
      <c r="G65" s="8" t="s">
        <v>93</v>
      </c>
      <c r="H65" s="8" t="s">
        <v>56</v>
      </c>
      <c r="I65" s="8" t="s">
        <v>57</v>
      </c>
      <c r="J65" s="8" t="s">
        <v>62</v>
      </c>
      <c r="K65" s="8" t="s">
        <v>67</v>
      </c>
      <c r="L65" s="8" t="s">
        <v>71</v>
      </c>
      <c r="M65" s="8" t="s">
        <v>72</v>
      </c>
      <c r="N65" s="8"/>
      <c r="O65" s="8"/>
      <c r="P65" s="8"/>
      <c r="Q65" s="8"/>
      <c r="R65" s="8"/>
      <c r="S65" s="8"/>
      <c r="T65" s="8"/>
      <c r="U65" s="8" t="e">
        <f>SUM(HLOOKUP(Sheet1!C65,#REF!,2)+HLOOKUP(Sheet1!D65,#REF!,2)+HLOOKUP(Sheet1!E65,#REF!,2)+HLOOKUP(Sheet1!F65,#REF!,2)+HLOOKUP(Sheet1!G65,#REF!,2)+HLOOKUP(Sheet1!H65,#REF!,2)+HLOOKUP(Sheet1!I65,#REF!,2)+HLOOKUP(Sheet1!J65,#REF!,2)+HLOOKUP(Sheet1!K65,#REF!,2)+HLOOKUP(Sheet1!L65,#REF!,2)+HLOOKUP(Sheet1!M65,#REF!,2))</f>
        <v>#REF!</v>
      </c>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row>
    <row r="66" spans="1:55" ht="14.4">
      <c r="A66" s="3" t="s">
        <v>150</v>
      </c>
      <c r="B66" s="4" t="s">
        <v>325</v>
      </c>
      <c r="C66" s="8" t="s">
        <v>33</v>
      </c>
      <c r="D66" s="8" t="s">
        <v>51</v>
      </c>
      <c r="E66" s="8" t="s">
        <v>91</v>
      </c>
      <c r="F66" s="8" t="s">
        <v>92</v>
      </c>
      <c r="G66" s="8" t="s">
        <v>93</v>
      </c>
      <c r="H66" s="8" t="s">
        <v>56</v>
      </c>
      <c r="I66" s="8" t="s">
        <v>57</v>
      </c>
      <c r="J66" s="8" t="s">
        <v>62</v>
      </c>
      <c r="K66" s="8" t="s">
        <v>67</v>
      </c>
      <c r="L66" s="8" t="s">
        <v>89</v>
      </c>
      <c r="M66" s="8" t="s">
        <v>73</v>
      </c>
      <c r="N66" s="8" t="s">
        <v>74</v>
      </c>
      <c r="O66" s="8" t="s">
        <v>72</v>
      </c>
      <c r="P66" s="8"/>
      <c r="Q66" s="8"/>
      <c r="R66" s="8"/>
      <c r="S66" s="8"/>
      <c r="T66" s="8"/>
      <c r="U66" s="8" t="e">
        <f>SUM(HLOOKUP(Sheet1!C66,#REF!,2)+HLOOKUP(Sheet1!D66,#REF!,2)+HLOOKUP(Sheet1!E66,#REF!,2)+HLOOKUP(Sheet1!F66,#REF!,2)+HLOOKUP(Sheet1!G66,#REF!,2)+HLOOKUP(Sheet1!H66,#REF!,2)+HLOOKUP(Sheet1!I66,#REF!,2)+HLOOKUP(Sheet1!J66,#REF!,2)+HLOOKUP(Sheet1!K66,#REF!,2)+HLOOKUP(Sheet1!L66,#REF!,2)+HLOOKUP(Sheet1!M66,#REF!,2)+HLOOKUP(Sheet1!N66,#REF!,2)+HLOOKUP(Sheet1!O66,#REF!,2))</f>
        <v>#REF!</v>
      </c>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row>
    <row r="67" spans="1:55" ht="14.4">
      <c r="A67" s="3" t="s">
        <v>151</v>
      </c>
      <c r="B67" s="4" t="s">
        <v>326</v>
      </c>
      <c r="C67" s="8" t="s">
        <v>33</v>
      </c>
      <c r="D67" s="8" t="s">
        <v>51</v>
      </c>
      <c r="E67" s="8" t="s">
        <v>91</v>
      </c>
      <c r="F67" s="8" t="s">
        <v>92</v>
      </c>
      <c r="G67" s="8" t="s">
        <v>93</v>
      </c>
      <c r="H67" s="8" t="s">
        <v>56</v>
      </c>
      <c r="I67" s="8" t="s">
        <v>58</v>
      </c>
      <c r="J67" s="8" t="s">
        <v>59</v>
      </c>
      <c r="K67" s="8" t="s">
        <v>64</v>
      </c>
      <c r="L67" s="8" t="s">
        <v>65</v>
      </c>
      <c r="M67" s="8" t="s">
        <v>71</v>
      </c>
      <c r="N67" s="8" t="s">
        <v>72</v>
      </c>
      <c r="O67" s="8"/>
      <c r="P67" s="8"/>
      <c r="Q67" s="8"/>
      <c r="R67" s="8"/>
      <c r="S67" s="8"/>
      <c r="T67" s="8"/>
      <c r="U67" s="8" t="e">
        <f>SUM(HLOOKUP(Sheet1!C67,#REF!,2)+HLOOKUP(Sheet1!D67,#REF!,2)+HLOOKUP(Sheet1!E67,#REF!,2)+HLOOKUP(Sheet1!F67,#REF!,2)+HLOOKUP(Sheet1!G67,#REF!,2)+HLOOKUP(Sheet1!H67,#REF!,2)+HLOOKUP(Sheet1!I67,#REF!,2)+HLOOKUP(Sheet1!J67,#REF!,2)+HLOOKUP(Sheet1!K67,#REF!,2)+HLOOKUP(Sheet1!L67,#REF!,2)+HLOOKUP(Sheet1!M67,#REF!,2)+HLOOKUP(Sheet1!N67,#REF!,2))</f>
        <v>#REF!</v>
      </c>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row>
    <row r="68" spans="1:55" ht="14.4">
      <c r="A68" s="3" t="s">
        <v>152</v>
      </c>
      <c r="B68" s="4" t="s">
        <v>327</v>
      </c>
      <c r="C68" s="8" t="s">
        <v>33</v>
      </c>
      <c r="D68" s="8" t="s">
        <v>51</v>
      </c>
      <c r="E68" s="8" t="s">
        <v>91</v>
      </c>
      <c r="F68" s="8" t="s">
        <v>92</v>
      </c>
      <c r="G68" s="8" t="s">
        <v>93</v>
      </c>
      <c r="H68" s="8" t="s">
        <v>56</v>
      </c>
      <c r="I68" s="8" t="s">
        <v>58</v>
      </c>
      <c r="J68" s="8" t="s">
        <v>59</v>
      </c>
      <c r="K68" s="8" t="s">
        <v>64</v>
      </c>
      <c r="L68" s="8" t="s">
        <v>65</v>
      </c>
      <c r="M68" s="8" t="s">
        <v>89</v>
      </c>
      <c r="N68" s="8" t="s">
        <v>73</v>
      </c>
      <c r="O68" s="8" t="s">
        <v>74</v>
      </c>
      <c r="P68" s="8" t="s">
        <v>72</v>
      </c>
      <c r="Q68" s="8"/>
      <c r="R68" s="8"/>
      <c r="S68" s="8"/>
      <c r="T68" s="8"/>
      <c r="U68" s="8" t="e">
        <f>SUM(HLOOKUP(Sheet1!C68,#REF!,2)+HLOOKUP(Sheet1!D68,#REF!,2)+HLOOKUP(Sheet1!E68,#REF!,2)+HLOOKUP(Sheet1!F68,#REF!,2)+HLOOKUP(Sheet1!G68,#REF!,2)+HLOOKUP(Sheet1!H68,#REF!,2)+HLOOKUP(Sheet1!I68,#REF!,2)+HLOOKUP(Sheet1!J68,#REF!,2)+HLOOKUP(Sheet1!K68,#REF!,2)+HLOOKUP(Sheet1!L68,#REF!,2)+HLOOKUP(Sheet1!M68,#REF!,2)+HLOOKUP(Sheet1!N68,#REF!,2)+HLOOKUP(Sheet1!O68,#REF!,2)+HLOOKUP(Sheet1!P68,#REF!,2))</f>
        <v>#REF!</v>
      </c>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row>
    <row r="69" spans="1:55" ht="14.4">
      <c r="A69" s="3" t="s">
        <v>153</v>
      </c>
      <c r="B69" s="4" t="s">
        <v>328</v>
      </c>
      <c r="C69" s="8" t="s">
        <v>33</v>
      </c>
      <c r="D69" s="8" t="s">
        <v>51</v>
      </c>
      <c r="E69" s="8" t="s">
        <v>91</v>
      </c>
      <c r="F69" s="8" t="s">
        <v>92</v>
      </c>
      <c r="G69" s="8" t="s">
        <v>93</v>
      </c>
      <c r="H69" s="8" t="s">
        <v>56</v>
      </c>
      <c r="I69" s="8" t="s">
        <v>58</v>
      </c>
      <c r="J69" s="8" t="s">
        <v>59</v>
      </c>
      <c r="K69" s="8" t="s">
        <v>64</v>
      </c>
      <c r="L69" s="8" t="s">
        <v>66</v>
      </c>
      <c r="M69" s="8" t="s">
        <v>80</v>
      </c>
      <c r="N69" s="8" t="s">
        <v>79</v>
      </c>
      <c r="O69" s="8" t="s">
        <v>73</v>
      </c>
      <c r="P69" s="8" t="s">
        <v>74</v>
      </c>
      <c r="Q69" s="8" t="s">
        <v>72</v>
      </c>
      <c r="R69" s="8"/>
      <c r="S69" s="8"/>
      <c r="T69" s="8"/>
      <c r="U69" s="8" t="e">
        <f>SUM(HLOOKUP(Sheet1!C69,#REF!,2)+HLOOKUP(Sheet1!D69,#REF!,2)+HLOOKUP(Sheet1!E69,#REF!,2)+HLOOKUP(Sheet1!F69,#REF!,2)+HLOOKUP(Sheet1!G69,#REF!,2)+HLOOKUP(Sheet1!H69,#REF!,2)+HLOOKUP(Sheet1!I69,#REF!,2)+HLOOKUP(Sheet1!J69,#REF!,2)+HLOOKUP(Sheet1!K69,#REF!,2)+HLOOKUP(Sheet1!L69,#REF!,2)+HLOOKUP(Sheet1!M69,#REF!,2)+HLOOKUP(Sheet1!N69,#REF!,2)+HLOOKUP(Sheet1!O69,#REF!,2)+HLOOKUP(Sheet1!P69,#REF!,2)+HLOOKUP(Sheet1!Q69,#REF!,2))</f>
        <v>#REF!</v>
      </c>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row>
    <row r="70" spans="1:55" ht="28.8">
      <c r="A70" s="3" t="s">
        <v>154</v>
      </c>
      <c r="B70" s="4" t="s">
        <v>329</v>
      </c>
      <c r="C70" s="8" t="s">
        <v>33</v>
      </c>
      <c r="D70" s="8" t="s">
        <v>51</v>
      </c>
      <c r="E70" s="8" t="s">
        <v>91</v>
      </c>
      <c r="F70" s="8" t="s">
        <v>92</v>
      </c>
      <c r="G70" s="8" t="s">
        <v>93</v>
      </c>
      <c r="H70" s="8" t="s">
        <v>56</v>
      </c>
      <c r="I70" s="8" t="s">
        <v>58</v>
      </c>
      <c r="J70" s="8" t="s">
        <v>59</v>
      </c>
      <c r="K70" s="8" t="s">
        <v>64</v>
      </c>
      <c r="L70" s="8" t="s">
        <v>66</v>
      </c>
      <c r="M70" s="8" t="s">
        <v>80</v>
      </c>
      <c r="N70" s="8" t="s">
        <v>78</v>
      </c>
      <c r="O70" s="8" t="s">
        <v>77</v>
      </c>
      <c r="P70" s="8" t="s">
        <v>74</v>
      </c>
      <c r="Q70" s="8" t="s">
        <v>72</v>
      </c>
      <c r="R70" s="8"/>
      <c r="S70" s="8"/>
      <c r="T70" s="8"/>
      <c r="U70" s="8" t="e">
        <f>SUM(HLOOKUP(Sheet1!C70,#REF!,2)+HLOOKUP(Sheet1!D70,#REF!,2)+HLOOKUP(Sheet1!E70,#REF!,2)+HLOOKUP(Sheet1!F70,#REF!,2)+HLOOKUP(Sheet1!G70,#REF!,2)+HLOOKUP(Sheet1!H70,#REF!,2)+HLOOKUP(Sheet1!I70,#REF!,2)+HLOOKUP(Sheet1!J70,#REF!,2)+HLOOKUP(Sheet1!K70,#REF!,2)+HLOOKUP(Sheet1!L70,#REF!,2)+HLOOKUP(Sheet1!M70,#REF!,2)+HLOOKUP(Sheet1!N70,#REF!,2)+HLOOKUP(Sheet1!O70,#REF!,2)+HLOOKUP(Sheet1!P70,#REF!,2)+HLOOKUP(Sheet1!Q70,#REF!,2))</f>
        <v>#REF!</v>
      </c>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row>
    <row r="71" spans="1:55" ht="14.4">
      <c r="A71" s="3" t="s">
        <v>155</v>
      </c>
      <c r="B71" s="4" t="s">
        <v>330</v>
      </c>
      <c r="C71" s="8" t="s">
        <v>33</v>
      </c>
      <c r="D71" s="8" t="s">
        <v>51</v>
      </c>
      <c r="E71" s="8" t="s">
        <v>91</v>
      </c>
      <c r="F71" s="8" t="s">
        <v>92</v>
      </c>
      <c r="G71" s="8" t="s">
        <v>93</v>
      </c>
      <c r="H71" s="8" t="s">
        <v>56</v>
      </c>
      <c r="I71" s="8" t="s">
        <v>58</v>
      </c>
      <c r="J71" s="8" t="s">
        <v>59</v>
      </c>
      <c r="K71" s="8" t="s">
        <v>64</v>
      </c>
      <c r="L71" s="8" t="s">
        <v>66</v>
      </c>
      <c r="M71" s="8" t="s">
        <v>80</v>
      </c>
      <c r="N71" s="8" t="s">
        <v>78</v>
      </c>
      <c r="O71" s="8" t="s">
        <v>76</v>
      </c>
      <c r="P71" s="8" t="s">
        <v>75</v>
      </c>
      <c r="Q71" s="8" t="s">
        <v>72</v>
      </c>
      <c r="R71" s="8"/>
      <c r="S71" s="8"/>
      <c r="T71" s="8"/>
      <c r="U71" s="8" t="e">
        <f>SUM(HLOOKUP(Sheet1!C71,#REF!,2)+HLOOKUP(Sheet1!D71,#REF!,2)+HLOOKUP(Sheet1!E71,#REF!,2)+HLOOKUP(Sheet1!F71,#REF!,2)+HLOOKUP(Sheet1!G71,#REF!,2)+HLOOKUP(Sheet1!H71,#REF!,2)+HLOOKUP(Sheet1!I71,#REF!,2)+HLOOKUP(Sheet1!J71,#REF!,2)+HLOOKUP(Sheet1!K71,#REF!,2)+HLOOKUP(Sheet1!L71,#REF!,2)+HLOOKUP(Sheet1!M71,#REF!,2)+HLOOKUP(Sheet1!N71,#REF!,2)+HLOOKUP(Sheet1!O71,#REF!,2)+HLOOKUP(Sheet1!P71,#REF!,2)+HLOOKUP(Sheet1!Q71,#REF!,2))</f>
        <v>#REF!</v>
      </c>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row>
    <row r="72" spans="1:55" ht="14.4">
      <c r="A72" s="3" t="s">
        <v>156</v>
      </c>
      <c r="B72" s="4" t="s">
        <v>331</v>
      </c>
      <c r="C72" s="8" t="s">
        <v>33</v>
      </c>
      <c r="D72" s="8" t="s">
        <v>51</v>
      </c>
      <c r="E72" s="8" t="s">
        <v>91</v>
      </c>
      <c r="F72" s="8" t="s">
        <v>92</v>
      </c>
      <c r="G72" s="8" t="s">
        <v>93</v>
      </c>
      <c r="H72" s="8" t="s">
        <v>56</v>
      </c>
      <c r="I72" s="8" t="s">
        <v>58</v>
      </c>
      <c r="J72" s="8" t="s">
        <v>60</v>
      </c>
      <c r="K72" s="8" t="s">
        <v>81</v>
      </c>
      <c r="L72" s="8" t="s">
        <v>80</v>
      </c>
      <c r="M72" s="8" t="s">
        <v>79</v>
      </c>
      <c r="N72" s="8" t="s">
        <v>73</v>
      </c>
      <c r="O72" s="8" t="s">
        <v>74</v>
      </c>
      <c r="P72" s="8" t="s">
        <v>72</v>
      </c>
      <c r="Q72" s="8"/>
      <c r="R72" s="8"/>
      <c r="S72" s="8"/>
      <c r="T72" s="8"/>
      <c r="U72" s="8" t="e">
        <f>SUM(HLOOKUP(Sheet1!C72,#REF!,2)+HLOOKUP(Sheet1!D72,#REF!,2)+HLOOKUP(Sheet1!E72,#REF!,2)+HLOOKUP(Sheet1!F72,#REF!,2)+HLOOKUP(Sheet1!G72,#REF!,2)+HLOOKUP(Sheet1!H72,#REF!,2)+HLOOKUP(Sheet1!I72,#REF!,2)+HLOOKUP(Sheet1!J72,#REF!,2)+HLOOKUP(Sheet1!K72,#REF!,2)+HLOOKUP(Sheet1!L72,#REF!,2)+HLOOKUP(Sheet1!M72,#REF!,2)+HLOOKUP(Sheet1!N72,#REF!,2)+HLOOKUP(Sheet1!O72,#REF!,2)+HLOOKUP(Sheet1!P72,#REF!,2))</f>
        <v>#REF!</v>
      </c>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row>
    <row r="73" spans="1:55" ht="14.4">
      <c r="A73" s="3" t="s">
        <v>157</v>
      </c>
      <c r="B73" s="4" t="s">
        <v>332</v>
      </c>
      <c r="C73" s="8" t="s">
        <v>33</v>
      </c>
      <c r="D73" s="8" t="s">
        <v>51</v>
      </c>
      <c r="E73" s="8" t="s">
        <v>91</v>
      </c>
      <c r="F73" s="8" t="s">
        <v>92</v>
      </c>
      <c r="G73" s="8" t="s">
        <v>93</v>
      </c>
      <c r="H73" s="8" t="s">
        <v>56</v>
      </c>
      <c r="I73" s="8" t="s">
        <v>58</v>
      </c>
      <c r="J73" s="8" t="s">
        <v>60</v>
      </c>
      <c r="K73" s="8" t="s">
        <v>81</v>
      </c>
      <c r="L73" s="8" t="s">
        <v>80</v>
      </c>
      <c r="M73" s="8" t="s">
        <v>78</v>
      </c>
      <c r="N73" s="8" t="s">
        <v>77</v>
      </c>
      <c r="O73" s="8" t="s">
        <v>74</v>
      </c>
      <c r="P73" s="8" t="s">
        <v>72</v>
      </c>
      <c r="Q73" s="8"/>
      <c r="R73" s="8"/>
      <c r="S73" s="8"/>
      <c r="T73" s="8"/>
      <c r="U73" s="8" t="e">
        <f>SUM(HLOOKUP(Sheet1!C73,#REF!,2)+HLOOKUP(Sheet1!D73,#REF!,2)+HLOOKUP(Sheet1!E73,#REF!,2)+HLOOKUP(Sheet1!F73,#REF!,2)+HLOOKUP(Sheet1!G73,#REF!,2)+HLOOKUP(Sheet1!H73,#REF!,2)+HLOOKUP(Sheet1!I73,#REF!,2)+HLOOKUP(Sheet1!J73,#REF!,2)+HLOOKUP(Sheet1!K73,#REF!,2)+HLOOKUP(Sheet1!L73,#REF!,2)+HLOOKUP(Sheet1!M73,#REF!,2)+HLOOKUP(Sheet1!N73,#REF!,2)+HLOOKUP(Sheet1!O73,#REF!,2)+HLOOKUP(Sheet1!P73,#REF!,2))</f>
        <v>#REF!</v>
      </c>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row>
    <row r="74" spans="1:55" ht="14.4">
      <c r="A74" s="3" t="s">
        <v>158</v>
      </c>
      <c r="B74" s="4" t="s">
        <v>333</v>
      </c>
      <c r="C74" s="8" t="s">
        <v>33</v>
      </c>
      <c r="D74" s="8" t="s">
        <v>51</v>
      </c>
      <c r="E74" s="8" t="s">
        <v>91</v>
      </c>
      <c r="F74" s="8" t="s">
        <v>92</v>
      </c>
      <c r="G74" s="8" t="s">
        <v>93</v>
      </c>
      <c r="H74" s="8" t="s">
        <v>56</v>
      </c>
      <c r="I74" s="8" t="s">
        <v>58</v>
      </c>
      <c r="J74" s="8" t="s">
        <v>60</v>
      </c>
      <c r="K74" s="8" t="s">
        <v>81</v>
      </c>
      <c r="L74" s="8" t="s">
        <v>80</v>
      </c>
      <c r="M74" s="8" t="s">
        <v>78</v>
      </c>
      <c r="N74" s="8" t="s">
        <v>76</v>
      </c>
      <c r="O74" s="8" t="s">
        <v>75</v>
      </c>
      <c r="P74" s="8" t="s">
        <v>72</v>
      </c>
      <c r="Q74" s="8"/>
      <c r="R74" s="8"/>
      <c r="S74" s="8"/>
      <c r="T74" s="8"/>
      <c r="U74" s="8" t="e">
        <f>SUM(HLOOKUP(Sheet1!C74,#REF!,2)+HLOOKUP(Sheet1!D74,#REF!,2)+HLOOKUP(Sheet1!E74,#REF!,2)+HLOOKUP(Sheet1!F74,#REF!,2)+HLOOKUP(Sheet1!G74,#REF!,2)+HLOOKUP(Sheet1!H74,#REF!,2)+HLOOKUP(Sheet1!I74,#REF!,2)+HLOOKUP(Sheet1!J74,#REF!,2)+HLOOKUP(Sheet1!K74,#REF!,2)+HLOOKUP(Sheet1!L74,#REF!,2)+HLOOKUP(Sheet1!M74,#REF!,2)+HLOOKUP(Sheet1!N74,#REF!,2)+HLOOKUP(Sheet1!O74,#REF!,2)+HLOOKUP(Sheet1!P74,#REF!,2))</f>
        <v>#REF!</v>
      </c>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row>
    <row r="75" spans="1:55" ht="14.4">
      <c r="A75" s="3" t="s">
        <v>159</v>
      </c>
      <c r="B75" s="4" t="s">
        <v>334</v>
      </c>
      <c r="C75" s="8" t="s">
        <v>33</v>
      </c>
      <c r="D75" s="8" t="s">
        <v>51</v>
      </c>
      <c r="E75" s="8" t="s">
        <v>91</v>
      </c>
      <c r="F75" s="8" t="s">
        <v>92</v>
      </c>
      <c r="G75" s="8" t="s">
        <v>93</v>
      </c>
      <c r="H75" s="8" t="s">
        <v>56</v>
      </c>
      <c r="I75" s="8" t="s">
        <v>58</v>
      </c>
      <c r="J75" s="8" t="s">
        <v>60</v>
      </c>
      <c r="K75" s="8" t="s">
        <v>82</v>
      </c>
      <c r="L75" s="8" t="s">
        <v>83</v>
      </c>
      <c r="M75" s="8" t="s">
        <v>75</v>
      </c>
      <c r="N75" s="8" t="s">
        <v>72</v>
      </c>
      <c r="O75" s="8"/>
      <c r="P75" s="8"/>
      <c r="Q75" s="8"/>
      <c r="R75" s="8"/>
      <c r="S75" s="8"/>
      <c r="T75" s="8"/>
      <c r="U75" s="8" t="e">
        <f>SUM(HLOOKUP(Sheet1!C75,#REF!,2)+HLOOKUP(Sheet1!D75,#REF!,2)+HLOOKUP(Sheet1!E75,#REF!,2)+HLOOKUP(Sheet1!F75,#REF!,2)+HLOOKUP(Sheet1!G75,#REF!,2)+HLOOKUP(Sheet1!H75,#REF!,2)+HLOOKUP(Sheet1!I75,#REF!,2)+HLOOKUP(Sheet1!J75,#REF!,2)+HLOOKUP(Sheet1!K75,#REF!,2)+HLOOKUP(Sheet1!L75,#REF!,2)+HLOOKUP(Sheet1!M75,#REF!,2)+HLOOKUP(Sheet1!N75,#REF!,2))</f>
        <v>#REF!</v>
      </c>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row>
    <row r="76" spans="1:55" ht="14.4">
      <c r="A76" s="3" t="s">
        <v>160</v>
      </c>
      <c r="B76" s="4" t="s">
        <v>335</v>
      </c>
      <c r="C76" s="8" t="s">
        <v>33</v>
      </c>
      <c r="D76" s="8" t="s">
        <v>51</v>
      </c>
      <c r="E76" s="8" t="s">
        <v>91</v>
      </c>
      <c r="F76" s="8" t="s">
        <v>92</v>
      </c>
      <c r="G76" s="8" t="s">
        <v>93</v>
      </c>
      <c r="H76" s="8" t="s">
        <v>56</v>
      </c>
      <c r="I76" s="8" t="s">
        <v>58</v>
      </c>
      <c r="J76" s="8" t="s">
        <v>60</v>
      </c>
      <c r="K76" s="8" t="s">
        <v>82</v>
      </c>
      <c r="L76" s="8" t="s">
        <v>83</v>
      </c>
      <c r="M76" s="8" t="s">
        <v>76</v>
      </c>
      <c r="N76" s="8" t="s">
        <v>77</v>
      </c>
      <c r="O76" s="8" t="s">
        <v>74</v>
      </c>
      <c r="P76" s="8" t="s">
        <v>72</v>
      </c>
      <c r="Q76" s="8"/>
      <c r="R76" s="8"/>
      <c r="S76" s="8"/>
      <c r="T76" s="8"/>
      <c r="U76" s="8" t="e">
        <f>SUM(HLOOKUP(Sheet1!C76,#REF!,2)+HLOOKUP(Sheet1!D76,#REF!,2)+HLOOKUP(Sheet1!E76,#REF!,2)+HLOOKUP(Sheet1!F76,#REF!,2)+HLOOKUP(Sheet1!G76,#REF!,2)+HLOOKUP(Sheet1!H76,#REF!,2)+HLOOKUP(Sheet1!I76,#REF!,2)+HLOOKUP(Sheet1!J76,#REF!,2)+HLOOKUP(Sheet1!K76,#REF!,2)+HLOOKUP(Sheet1!L76,#REF!,2)+HLOOKUP(Sheet1!M76,#REF!,2)+HLOOKUP(Sheet1!N76,#REF!,2)+HLOOKUP(Sheet1!O76,#REF!,2)+HLOOKUP(Sheet1!P76,#REF!,2))</f>
        <v>#REF!</v>
      </c>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row>
    <row r="77" spans="1:55" ht="14.4">
      <c r="A77" s="3" t="s">
        <v>161</v>
      </c>
      <c r="B77" s="4" t="s">
        <v>336</v>
      </c>
      <c r="C77" s="8" t="s">
        <v>33</v>
      </c>
      <c r="D77" s="8" t="s">
        <v>51</v>
      </c>
      <c r="E77" s="8" t="s">
        <v>91</v>
      </c>
      <c r="F77" s="8" t="s">
        <v>92</v>
      </c>
      <c r="G77" s="8" t="s">
        <v>93</v>
      </c>
      <c r="H77" s="8" t="s">
        <v>56</v>
      </c>
      <c r="I77" s="8" t="s">
        <v>50</v>
      </c>
      <c r="J77" s="8" t="s">
        <v>38</v>
      </c>
      <c r="K77" s="8" t="s">
        <v>39</v>
      </c>
      <c r="L77" s="8" t="s">
        <v>41</v>
      </c>
      <c r="M77" s="8" t="s">
        <v>43</v>
      </c>
      <c r="N77" s="8" t="s">
        <v>46</v>
      </c>
      <c r="O77" s="8" t="s">
        <v>70</v>
      </c>
      <c r="P77" s="8" t="s">
        <v>72</v>
      </c>
      <c r="Q77" s="8"/>
      <c r="R77" s="8"/>
      <c r="S77" s="8"/>
      <c r="T77" s="8"/>
      <c r="U77" s="8" t="e">
        <f>SUM(HLOOKUP(Sheet1!C77,#REF!,2)+HLOOKUP(Sheet1!D77,#REF!,2)+HLOOKUP(Sheet1!E77,#REF!,2)+HLOOKUP(Sheet1!F77,#REF!,2)+HLOOKUP(Sheet1!G77,#REF!,2)+HLOOKUP(Sheet1!H77,#REF!,2)+HLOOKUP(Sheet1!I77,#REF!,2)+HLOOKUP(Sheet1!J77,#REF!,2)+HLOOKUP(Sheet1!K77,#REF!,2)+HLOOKUP(Sheet1!L77,#REF!,2)+HLOOKUP(Sheet1!M77,#REF!,2)+HLOOKUP(Sheet1!N77,#REF!,2)+HLOOKUP(Sheet1!O77,#REF!,2)+HLOOKUP(Sheet1!P77,#REF!,2))</f>
        <v>#REF!</v>
      </c>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row>
    <row r="78" spans="1:55" ht="14.4">
      <c r="A78" s="3" t="s">
        <v>162</v>
      </c>
      <c r="B78" s="4" t="s">
        <v>337</v>
      </c>
      <c r="C78" s="8" t="s">
        <v>33</v>
      </c>
      <c r="D78" s="8" t="s">
        <v>51</v>
      </c>
      <c r="E78" s="8" t="s">
        <v>91</v>
      </c>
      <c r="F78" s="8" t="s">
        <v>92</v>
      </c>
      <c r="G78" s="8" t="s">
        <v>93</v>
      </c>
      <c r="H78" s="8" t="s">
        <v>56</v>
      </c>
      <c r="I78" s="8" t="s">
        <v>50</v>
      </c>
      <c r="J78" s="8" t="s">
        <v>38</v>
      </c>
      <c r="K78" s="8" t="s">
        <v>39</v>
      </c>
      <c r="L78" s="8" t="s">
        <v>41</v>
      </c>
      <c r="M78" s="8" t="s">
        <v>42</v>
      </c>
      <c r="N78" s="8" t="s">
        <v>44</v>
      </c>
      <c r="O78" s="8" t="s">
        <v>46</v>
      </c>
      <c r="P78" s="8" t="s">
        <v>70</v>
      </c>
      <c r="Q78" s="8" t="s">
        <v>72</v>
      </c>
      <c r="R78" s="8"/>
      <c r="S78" s="8"/>
      <c r="T78" s="8"/>
      <c r="U78" s="8" t="e">
        <f>SUM(HLOOKUP(Sheet1!C78,#REF!,2)+HLOOKUP(Sheet1!D78,#REF!,2)+HLOOKUP(Sheet1!E78,#REF!,2)+HLOOKUP(Sheet1!F78,#REF!,2)+HLOOKUP(Sheet1!G78,#REF!,2)+HLOOKUP(Sheet1!H78,#REF!,2)+HLOOKUP(Sheet1!I78,#REF!,2)+HLOOKUP(Sheet1!J78,#REF!,2)+HLOOKUP(Sheet1!K78,#REF!,2)+HLOOKUP(Sheet1!L78,#REF!,2)+HLOOKUP(Sheet1!M78,#REF!,2)+HLOOKUP(Sheet1!N78,#REF!,2)+HLOOKUP(Sheet1!O78,#REF!,2)+HLOOKUP(Sheet1!P78,#REF!,2)+HLOOKUP(Sheet1!Q78,#REF!,2))</f>
        <v>#REF!</v>
      </c>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row>
    <row r="79" spans="1:55" ht="14.4">
      <c r="A79" s="3" t="s">
        <v>163</v>
      </c>
      <c r="B79" s="4" t="s">
        <v>338</v>
      </c>
      <c r="C79" s="8" t="s">
        <v>33</v>
      </c>
      <c r="D79" s="8" t="s">
        <v>51</v>
      </c>
      <c r="E79" s="8" t="s">
        <v>91</v>
      </c>
      <c r="F79" s="8" t="s">
        <v>92</v>
      </c>
      <c r="G79" s="8" t="s">
        <v>93</v>
      </c>
      <c r="H79" s="8" t="s">
        <v>56</v>
      </c>
      <c r="I79" s="8" t="s">
        <v>50</v>
      </c>
      <c r="J79" s="8" t="s">
        <v>38</v>
      </c>
      <c r="K79" s="8" t="s">
        <v>39</v>
      </c>
      <c r="L79" s="8" t="s">
        <v>41</v>
      </c>
      <c r="M79" s="8" t="s">
        <v>42</v>
      </c>
      <c r="N79" s="8" t="s">
        <v>47</v>
      </c>
      <c r="O79" s="8" t="s">
        <v>69</v>
      </c>
      <c r="P79" s="8" t="s">
        <v>70</v>
      </c>
      <c r="Q79" s="8" t="s">
        <v>72</v>
      </c>
      <c r="R79" s="8"/>
      <c r="S79" s="8"/>
      <c r="T79" s="8"/>
      <c r="U79" s="8" t="e">
        <f>SUM(HLOOKUP(Sheet1!C79,#REF!,2)+HLOOKUP(Sheet1!D79,#REF!,2)+HLOOKUP(Sheet1!E79,#REF!,2)+HLOOKUP(Sheet1!F79,#REF!,2)+HLOOKUP(Sheet1!G79,#REF!,2)+HLOOKUP(Sheet1!H79,#REF!,2)+HLOOKUP(Sheet1!I79,#REF!,2)+HLOOKUP(Sheet1!J79,#REF!,2)+HLOOKUP(Sheet1!K79,#REF!,2)+HLOOKUP(Sheet1!L79,#REF!,2)+HLOOKUP(Sheet1!M79,#REF!,2)+HLOOKUP(Sheet1!N79,#REF!,2)+HLOOKUP(Sheet1!O79,#REF!,2)+HLOOKUP(Sheet1!P79,#REF!,2)+HLOOKUP(Sheet1!Q79,#REF!,2))</f>
        <v>#REF!</v>
      </c>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row>
    <row r="80" spans="1:55" ht="14.4">
      <c r="A80" s="3" t="s">
        <v>164</v>
      </c>
      <c r="B80" s="4" t="s">
        <v>339</v>
      </c>
      <c r="C80" s="8" t="s">
        <v>33</v>
      </c>
      <c r="D80" s="8" t="s">
        <v>51</v>
      </c>
      <c r="E80" s="8" t="s">
        <v>91</v>
      </c>
      <c r="F80" s="8" t="s">
        <v>92</v>
      </c>
      <c r="G80" s="8" t="s">
        <v>93</v>
      </c>
      <c r="H80" s="8" t="s">
        <v>56</v>
      </c>
      <c r="I80" s="8" t="s">
        <v>50</v>
      </c>
      <c r="J80" s="8" t="s">
        <v>38</v>
      </c>
      <c r="K80" s="8" t="s">
        <v>39</v>
      </c>
      <c r="L80" s="8" t="s">
        <v>40</v>
      </c>
      <c r="M80" s="8" t="s">
        <v>45</v>
      </c>
      <c r="N80" s="8" t="s">
        <v>44</v>
      </c>
      <c r="O80" s="8" t="s">
        <v>46</v>
      </c>
      <c r="P80" s="8" t="s">
        <v>70</v>
      </c>
      <c r="Q80" s="8" t="s">
        <v>72</v>
      </c>
      <c r="R80" s="8"/>
      <c r="S80" s="8"/>
      <c r="T80" s="8"/>
      <c r="U80" s="8" t="e">
        <f>SUM(HLOOKUP(Sheet1!C80,#REF!,2)+HLOOKUP(Sheet1!D80,#REF!,2)+HLOOKUP(Sheet1!E80,#REF!,2)+HLOOKUP(Sheet1!F80,#REF!,2)+HLOOKUP(Sheet1!G80,#REF!,2)+HLOOKUP(Sheet1!H80,#REF!,2)+HLOOKUP(Sheet1!I80,#REF!,2)+HLOOKUP(Sheet1!J80,#REF!,2)+HLOOKUP(Sheet1!K80,#REF!,2)+HLOOKUP(Sheet1!L80,#REF!,2)+HLOOKUP(Sheet1!M80,#REF!,2)+HLOOKUP(Sheet1!N80,#REF!,2)+HLOOKUP(Sheet1!O80,#REF!,2)+HLOOKUP(Sheet1!P80,#REF!,2)+HLOOKUP(Sheet1!Q80,#REF!,2))</f>
        <v>#REF!</v>
      </c>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row>
    <row r="81" spans="1:55" ht="14.4">
      <c r="A81" s="3" t="s">
        <v>165</v>
      </c>
      <c r="B81" s="4" t="s">
        <v>340</v>
      </c>
      <c r="C81" s="8" t="s">
        <v>33</v>
      </c>
      <c r="D81" s="8" t="s">
        <v>51</v>
      </c>
      <c r="E81" s="8" t="s">
        <v>91</v>
      </c>
      <c r="F81" s="8" t="s">
        <v>92</v>
      </c>
      <c r="G81" s="8" t="s">
        <v>93</v>
      </c>
      <c r="H81" s="8" t="s">
        <v>56</v>
      </c>
      <c r="I81" s="8" t="s">
        <v>50</v>
      </c>
      <c r="J81" s="8" t="s">
        <v>38</v>
      </c>
      <c r="K81" s="8" t="s">
        <v>39</v>
      </c>
      <c r="L81" s="8" t="s">
        <v>40</v>
      </c>
      <c r="M81" s="8" t="s">
        <v>45</v>
      </c>
      <c r="N81" s="8" t="s">
        <v>47</v>
      </c>
      <c r="O81" s="8" t="s">
        <v>69</v>
      </c>
      <c r="P81" s="8" t="s">
        <v>70</v>
      </c>
      <c r="Q81" s="8" t="s">
        <v>72</v>
      </c>
      <c r="R81" s="8"/>
      <c r="S81" s="8"/>
      <c r="T81" s="8"/>
      <c r="U81" s="8" t="e">
        <f>SUM(HLOOKUP(Sheet1!C81,#REF!,2)+HLOOKUP(Sheet1!D81,#REF!,2)+HLOOKUP(Sheet1!E81,#REF!,2)+HLOOKUP(Sheet1!F81,#REF!,2)+HLOOKUP(Sheet1!G81,#REF!,2)+HLOOKUP(Sheet1!H81,#REF!,2)+HLOOKUP(Sheet1!I81,#REF!,2)+HLOOKUP(Sheet1!J81,#REF!,2)+HLOOKUP(Sheet1!K81,#REF!,2)+HLOOKUP(Sheet1!L81,#REF!,2)+HLOOKUP(Sheet1!M81,#REF!,2)+HLOOKUP(Sheet1!N81,#REF!,2)+HLOOKUP(Sheet1!O81,#REF!,2)+HLOOKUP(Sheet1!P81,#REF!,2)+HLOOKUP(Sheet1!Q81,#REF!,2))</f>
        <v>#REF!</v>
      </c>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row>
    <row r="82" spans="1:55" ht="14.4">
      <c r="A82" s="3" t="s">
        <v>166</v>
      </c>
      <c r="B82" s="4" t="s">
        <v>341</v>
      </c>
      <c r="C82" s="8" t="s">
        <v>33</v>
      </c>
      <c r="D82" s="8" t="s">
        <v>51</v>
      </c>
      <c r="E82" s="8" t="s">
        <v>91</v>
      </c>
      <c r="F82" s="8" t="s">
        <v>92</v>
      </c>
      <c r="G82" s="8" t="s">
        <v>93</v>
      </c>
      <c r="H82" s="8" t="s">
        <v>56</v>
      </c>
      <c r="I82" s="8" t="s">
        <v>50</v>
      </c>
      <c r="J82" s="8" t="s">
        <v>38</v>
      </c>
      <c r="K82" s="8" t="s">
        <v>39</v>
      </c>
      <c r="L82" s="8" t="s">
        <v>40</v>
      </c>
      <c r="M82" s="8" t="s">
        <v>48</v>
      </c>
      <c r="N82" s="8" t="s">
        <v>63</v>
      </c>
      <c r="O82" s="8" t="s">
        <v>68</v>
      </c>
      <c r="P82" s="8" t="s">
        <v>69</v>
      </c>
      <c r="Q82" s="8" t="s">
        <v>70</v>
      </c>
      <c r="R82" s="8" t="s">
        <v>72</v>
      </c>
      <c r="S82" s="8"/>
      <c r="T82" s="8"/>
      <c r="U82" s="8" t="e">
        <f>SUM(HLOOKUP(Sheet1!C82,#REF!,2)+HLOOKUP(Sheet1!D82,#REF!,2)+HLOOKUP(Sheet1!E82,#REF!,2)+HLOOKUP(Sheet1!F82,#REF!,2)+HLOOKUP(Sheet1!G82,#REF!,2)+HLOOKUP(Sheet1!H82,#REF!,2)+HLOOKUP(Sheet1!I82,#REF!,2)+HLOOKUP(Sheet1!J82,#REF!,2)+HLOOKUP(Sheet1!K82,#REF!,2)+HLOOKUP(Sheet1!L82,#REF!,2)+HLOOKUP(Sheet1!M82,#REF!,2)+HLOOKUP(Sheet1!N82,#REF!,2)+HLOOKUP(Sheet1!O82,#REF!,2)+HLOOKUP(Sheet1!P82,#REF!,2)+HLOOKUP(Sheet1!Q82,#REF!,2)+HLOOKUP(Sheet1!R82,#REF!,2))</f>
        <v>#REF!</v>
      </c>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row>
    <row r="83" spans="1:55" ht="14.4">
      <c r="A83" s="3" t="s">
        <v>167</v>
      </c>
      <c r="B83" s="4" t="s">
        <v>342</v>
      </c>
      <c r="C83" s="8" t="s">
        <v>33</v>
      </c>
      <c r="D83" s="8" t="s">
        <v>51</v>
      </c>
      <c r="E83" s="8" t="s">
        <v>91</v>
      </c>
      <c r="F83" s="8" t="s">
        <v>92</v>
      </c>
      <c r="G83" s="8" t="s">
        <v>93</v>
      </c>
      <c r="H83" s="8" t="s">
        <v>56</v>
      </c>
      <c r="I83" s="8" t="s">
        <v>50</v>
      </c>
      <c r="J83" s="8" t="s">
        <v>38</v>
      </c>
      <c r="K83" s="8" t="s">
        <v>39</v>
      </c>
      <c r="L83" s="8" t="s">
        <v>40</v>
      </c>
      <c r="M83" s="8" t="s">
        <v>48</v>
      </c>
      <c r="N83" s="8" t="s">
        <v>63</v>
      </c>
      <c r="O83" s="8" t="s">
        <v>67</v>
      </c>
      <c r="P83" s="8" t="s">
        <v>71</v>
      </c>
      <c r="Q83" s="8" t="s">
        <v>72</v>
      </c>
      <c r="R83" s="8"/>
      <c r="S83" s="8"/>
      <c r="T83" s="8"/>
      <c r="U83" s="8" t="e">
        <f>SUM(HLOOKUP(Sheet1!C83,#REF!,2)+HLOOKUP(Sheet1!D83,#REF!,2)+HLOOKUP(Sheet1!E83,#REF!,2)+HLOOKUP(Sheet1!F83,#REF!,2)+HLOOKUP(Sheet1!G83,#REF!,2)+HLOOKUP(Sheet1!H83,#REF!,2)+HLOOKUP(Sheet1!I83,#REF!,2)+HLOOKUP(Sheet1!J83,#REF!,2)+HLOOKUP(Sheet1!K83,#REF!,2)+HLOOKUP(Sheet1!L83,#REF!,2)+HLOOKUP(Sheet1!M83,#REF!,2)+HLOOKUP(Sheet1!N83,#REF!,2)+HLOOKUP(Sheet1!O83,#REF!,2)+HLOOKUP(Sheet1!P83,#REF!,2)+HLOOKUP(Sheet1!Q83,#REF!,2))</f>
        <v>#REF!</v>
      </c>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row>
    <row r="84" spans="1:55" ht="14.4">
      <c r="A84" s="3" t="s">
        <v>168</v>
      </c>
      <c r="B84" s="4" t="s">
        <v>343</v>
      </c>
      <c r="C84" s="8" t="s">
        <v>33</v>
      </c>
      <c r="D84" s="8" t="s">
        <v>51</v>
      </c>
      <c r="E84" s="8" t="s">
        <v>91</v>
      </c>
      <c r="F84" s="8" t="s">
        <v>92</v>
      </c>
      <c r="G84" s="8" t="s">
        <v>93</v>
      </c>
      <c r="H84" s="8" t="s">
        <v>56</v>
      </c>
      <c r="I84" s="8" t="s">
        <v>50</v>
      </c>
      <c r="J84" s="8" t="s">
        <v>38</v>
      </c>
      <c r="K84" s="8" t="s">
        <v>39</v>
      </c>
      <c r="L84" s="8" t="s">
        <v>40</v>
      </c>
      <c r="M84" s="8" t="s">
        <v>48</v>
      </c>
      <c r="N84" s="8" t="s">
        <v>63</v>
      </c>
      <c r="O84" s="8" t="s">
        <v>67</v>
      </c>
      <c r="P84" s="8" t="s">
        <v>89</v>
      </c>
      <c r="Q84" s="8" t="s">
        <v>73</v>
      </c>
      <c r="R84" s="8" t="s">
        <v>74</v>
      </c>
      <c r="S84" s="8" t="s">
        <v>72</v>
      </c>
      <c r="T84" s="8"/>
      <c r="U84" s="8" t="e">
        <f>SUM(HLOOKUP(Sheet1!C84,#REF!,2)+HLOOKUP(Sheet1!D84,#REF!,2)+HLOOKUP(Sheet1!E84,#REF!,2)+HLOOKUP(Sheet1!F84,#REF!,2)+HLOOKUP(Sheet1!G84,#REF!,2)+HLOOKUP(Sheet1!H84,#REF!,2)+HLOOKUP(Sheet1!I84,#REF!,2)+HLOOKUP(Sheet1!J84,#REF!,2)+HLOOKUP(Sheet1!K84,#REF!,2)+HLOOKUP(Sheet1!L84,#REF!,2)+HLOOKUP(Sheet1!M84,#REF!,2)+HLOOKUP(Sheet1!N84,#REF!,2)+HLOOKUP(Sheet1!O84,#REF!,2)+HLOOKUP(Sheet1!P84,#REF!,2)+HLOOKUP(Sheet1!Q84,#REF!,2)+HLOOKUP(Sheet1!R84,#REF!,2)+HLOOKUP(Sheet1!S84,#REF!,2))</f>
        <v>#REF!</v>
      </c>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row>
    <row r="85" spans="1:55" ht="14.4">
      <c r="A85" s="3" t="s">
        <v>169</v>
      </c>
      <c r="B85" s="4" t="s">
        <v>344</v>
      </c>
      <c r="C85" s="8" t="s">
        <v>33</v>
      </c>
      <c r="D85" s="8" t="s">
        <v>51</v>
      </c>
      <c r="E85" s="8" t="s">
        <v>52</v>
      </c>
      <c r="F85" s="8" t="s">
        <v>53</v>
      </c>
      <c r="G85" s="8" t="s">
        <v>54</v>
      </c>
      <c r="H85" s="8" t="s">
        <v>94</v>
      </c>
      <c r="I85" s="8" t="s">
        <v>56</v>
      </c>
      <c r="J85" s="8" t="s">
        <v>57</v>
      </c>
      <c r="K85" s="8" t="s">
        <v>61</v>
      </c>
      <c r="L85" s="8" t="s">
        <v>48</v>
      </c>
      <c r="M85" s="8" t="s">
        <v>45</v>
      </c>
      <c r="N85" s="8" t="s">
        <v>44</v>
      </c>
      <c r="O85" s="8" t="s">
        <v>46</v>
      </c>
      <c r="P85" s="8" t="s">
        <v>70</v>
      </c>
      <c r="Q85" s="8" t="s">
        <v>72</v>
      </c>
      <c r="R85" s="8"/>
      <c r="S85" s="8"/>
      <c r="T85" s="8"/>
      <c r="U85" s="8" t="e">
        <f>SUM(HLOOKUP(Sheet1!C85,#REF!,2)+HLOOKUP(Sheet1!D85,#REF!,2)+HLOOKUP(Sheet1!E85,#REF!,2)+HLOOKUP(Sheet1!F85,#REF!,2)+HLOOKUP(Sheet1!G85,#REF!,2)+HLOOKUP(Sheet1!H85,#REF!,2)+HLOOKUP(Sheet1!I85,#REF!,2)+HLOOKUP(Sheet1!J85,#REF!,2)+HLOOKUP(Sheet1!K85,#REF!,2)+HLOOKUP(Sheet1!L85,#REF!,2)+HLOOKUP(Sheet1!M85,#REF!,2)+HLOOKUP(Sheet1!N85,#REF!,2)+HLOOKUP(Sheet1!O85,#REF!,2)+HLOOKUP(Sheet1!P85,#REF!,2)+HLOOKUP(Sheet1!Q85,#REF!,2))</f>
        <v>#REF!</v>
      </c>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row>
    <row r="86" spans="1:55" ht="14.4">
      <c r="A86" s="3" t="s">
        <v>170</v>
      </c>
      <c r="B86" s="4" t="s">
        <v>345</v>
      </c>
      <c r="C86" s="8" t="s">
        <v>33</v>
      </c>
      <c r="D86" s="8" t="s">
        <v>51</v>
      </c>
      <c r="E86" s="8" t="s">
        <v>52</v>
      </c>
      <c r="F86" s="8" t="s">
        <v>53</v>
      </c>
      <c r="G86" s="8" t="s">
        <v>54</v>
      </c>
      <c r="H86" s="8" t="s">
        <v>94</v>
      </c>
      <c r="I86" s="8" t="s">
        <v>56</v>
      </c>
      <c r="J86" s="8" t="s">
        <v>57</v>
      </c>
      <c r="K86" s="8" t="s">
        <v>61</v>
      </c>
      <c r="L86" s="8" t="s">
        <v>48</v>
      </c>
      <c r="M86" s="8" t="s">
        <v>45</v>
      </c>
      <c r="N86" s="8" t="s">
        <v>47</v>
      </c>
      <c r="O86" s="8" t="s">
        <v>69</v>
      </c>
      <c r="P86" s="8" t="s">
        <v>70</v>
      </c>
      <c r="Q86" s="8" t="s">
        <v>72</v>
      </c>
      <c r="R86" s="8"/>
      <c r="S86" s="8"/>
      <c r="T86" s="8"/>
      <c r="U86" s="8" t="e">
        <f>SUM(HLOOKUP(Sheet1!C86,#REF!,2)+HLOOKUP(Sheet1!D86,#REF!,2)+HLOOKUP(Sheet1!E86,#REF!,2)+HLOOKUP(Sheet1!F86,#REF!,2)+HLOOKUP(Sheet1!G86,#REF!,2)+HLOOKUP(Sheet1!H86,#REF!,2)+HLOOKUP(Sheet1!I86,#REF!,2)+HLOOKUP(Sheet1!J86,#REF!,2)+HLOOKUP(Sheet1!K86,#REF!,2)+HLOOKUP(Sheet1!L86,#REF!,2)+HLOOKUP(Sheet1!M86,#REF!,2)+HLOOKUP(Sheet1!N86,#REF!,2)+HLOOKUP(Sheet1!O86,#REF!,2)+HLOOKUP(Sheet1!P86,#REF!,2)+HLOOKUP(Sheet1!Q86,#REF!,2))</f>
        <v>#REF!</v>
      </c>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row>
    <row r="87" spans="1:55" ht="14.4">
      <c r="A87" s="3" t="s">
        <v>171</v>
      </c>
      <c r="B87" s="4" t="s">
        <v>346</v>
      </c>
      <c r="C87" s="8" t="s">
        <v>33</v>
      </c>
      <c r="D87" s="8" t="s">
        <v>51</v>
      </c>
      <c r="E87" s="8" t="s">
        <v>52</v>
      </c>
      <c r="F87" s="8" t="s">
        <v>53</v>
      </c>
      <c r="G87" s="8" t="s">
        <v>54</v>
      </c>
      <c r="H87" s="8" t="s">
        <v>94</v>
      </c>
      <c r="I87" s="8" t="s">
        <v>56</v>
      </c>
      <c r="J87" s="8" t="s">
        <v>57</v>
      </c>
      <c r="K87" s="8" t="s">
        <v>61</v>
      </c>
      <c r="L87" s="8" t="s">
        <v>63</v>
      </c>
      <c r="M87" s="8" t="s">
        <v>68</v>
      </c>
      <c r="N87" s="8" t="s">
        <v>69</v>
      </c>
      <c r="O87" s="8" t="s">
        <v>70</v>
      </c>
      <c r="P87" s="8" t="s">
        <v>72</v>
      </c>
      <c r="Q87" s="8"/>
      <c r="R87" s="8"/>
      <c r="S87" s="8"/>
      <c r="T87" s="8"/>
      <c r="U87" s="8" t="e">
        <f>SUM(HLOOKUP(Sheet1!C87,#REF!,2)+HLOOKUP(Sheet1!D87,#REF!,2)+HLOOKUP(Sheet1!E87,#REF!,2)+HLOOKUP(Sheet1!F87,#REF!,2)+HLOOKUP(Sheet1!G87,#REF!,2)+HLOOKUP(Sheet1!H87,#REF!,2)+HLOOKUP(Sheet1!I87,#REF!,2)+HLOOKUP(Sheet1!J87,#REF!,2)+HLOOKUP(Sheet1!K87,#REF!,2)+HLOOKUP(Sheet1!L87,#REF!,2)+HLOOKUP(Sheet1!M87,#REF!,2)+HLOOKUP(Sheet1!N87,#REF!,2)+HLOOKUP(Sheet1!O87,#REF!,2)+HLOOKUP(Sheet1!P87,#REF!,2))</f>
        <v>#REF!</v>
      </c>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row>
    <row r="88" spans="1:55" ht="14.4">
      <c r="A88" s="3" t="s">
        <v>172</v>
      </c>
      <c r="B88" s="4" t="s">
        <v>347</v>
      </c>
      <c r="C88" s="8" t="s">
        <v>33</v>
      </c>
      <c r="D88" s="8" t="s">
        <v>51</v>
      </c>
      <c r="E88" s="8" t="s">
        <v>52</v>
      </c>
      <c r="F88" s="8" t="s">
        <v>53</v>
      </c>
      <c r="G88" s="8" t="s">
        <v>54</v>
      </c>
      <c r="H88" s="8" t="s">
        <v>94</v>
      </c>
      <c r="I88" s="8" t="s">
        <v>56</v>
      </c>
      <c r="J88" s="8" t="s">
        <v>57</v>
      </c>
      <c r="K88" s="8" t="s">
        <v>61</v>
      </c>
      <c r="L88" s="8" t="s">
        <v>63</v>
      </c>
      <c r="M88" s="8" t="s">
        <v>67</v>
      </c>
      <c r="N88" s="8" t="s">
        <v>71</v>
      </c>
      <c r="O88" s="8" t="s">
        <v>72</v>
      </c>
      <c r="P88" s="8"/>
      <c r="Q88" s="8"/>
      <c r="R88" s="8"/>
      <c r="S88" s="8"/>
      <c r="T88" s="8"/>
      <c r="U88" s="8" t="e">
        <f>SUM(HLOOKUP(Sheet1!C88,#REF!,2)+HLOOKUP(Sheet1!D88,#REF!,2)+HLOOKUP(Sheet1!E88,#REF!,2)+HLOOKUP(Sheet1!F88,#REF!,2)+HLOOKUP(Sheet1!G88,#REF!,2)+HLOOKUP(Sheet1!H88,#REF!,2)+HLOOKUP(Sheet1!I88,#REF!,2)+HLOOKUP(Sheet1!J88,#REF!,2)+HLOOKUP(Sheet1!K88,#REF!,2)+HLOOKUP(Sheet1!L88,#REF!,2)+HLOOKUP(Sheet1!M88,#REF!,2)+HLOOKUP(Sheet1!N88,#REF!,2)+HLOOKUP(Sheet1!O88,#REF!,2))</f>
        <v>#REF!</v>
      </c>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row>
    <row r="89" spans="1:55" ht="14.4">
      <c r="A89" s="3" t="s">
        <v>173</v>
      </c>
      <c r="B89" s="4" t="s">
        <v>348</v>
      </c>
      <c r="C89" s="8" t="s">
        <v>33</v>
      </c>
      <c r="D89" s="8" t="s">
        <v>51</v>
      </c>
      <c r="E89" s="8" t="s">
        <v>52</v>
      </c>
      <c r="F89" s="8" t="s">
        <v>53</v>
      </c>
      <c r="G89" s="8" t="s">
        <v>54</v>
      </c>
      <c r="H89" s="8" t="s">
        <v>94</v>
      </c>
      <c r="I89" s="8" t="s">
        <v>56</v>
      </c>
      <c r="J89" s="8" t="s">
        <v>57</v>
      </c>
      <c r="K89" s="8" t="s">
        <v>61</v>
      </c>
      <c r="L89" s="8" t="s">
        <v>63</v>
      </c>
      <c r="M89" s="8" t="s">
        <v>67</v>
      </c>
      <c r="N89" s="8" t="s">
        <v>89</v>
      </c>
      <c r="O89" s="8" t="s">
        <v>73</v>
      </c>
      <c r="P89" s="8" t="s">
        <v>74</v>
      </c>
      <c r="Q89" s="8" t="s">
        <v>72</v>
      </c>
      <c r="R89" s="8"/>
      <c r="S89" s="8"/>
      <c r="T89" s="8"/>
      <c r="U89" s="8" t="e">
        <f>SUM(HLOOKUP(Sheet1!C89,#REF!,2)+HLOOKUP(Sheet1!D89,#REF!,2)+HLOOKUP(Sheet1!E89,#REF!,2)+HLOOKUP(Sheet1!F89,#REF!,2)+HLOOKUP(Sheet1!G89,#REF!,2)+HLOOKUP(Sheet1!H89,#REF!,2)+HLOOKUP(Sheet1!I89,#REF!,2)+HLOOKUP(Sheet1!J89,#REF!,2)+HLOOKUP(Sheet1!K89,#REF!,2)+HLOOKUP(Sheet1!L89,#REF!,2)+HLOOKUP(Sheet1!M89,#REF!,2)+HLOOKUP(Sheet1!N89,#REF!,2)+HLOOKUP(Sheet1!O89,#REF!,2)+HLOOKUP(Sheet1!P89,#REF!,2)+HLOOKUP(Sheet1!Q89,#REF!,2))</f>
        <v>#REF!</v>
      </c>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row>
    <row r="90" spans="1:55" ht="14.4">
      <c r="A90" s="3" t="s">
        <v>174</v>
      </c>
      <c r="B90" s="4" t="s">
        <v>349</v>
      </c>
      <c r="C90" s="8" t="s">
        <v>33</v>
      </c>
      <c r="D90" s="8" t="s">
        <v>51</v>
      </c>
      <c r="E90" s="8" t="s">
        <v>52</v>
      </c>
      <c r="F90" s="8" t="s">
        <v>53</v>
      </c>
      <c r="G90" s="8" t="s">
        <v>54</v>
      </c>
      <c r="H90" s="8" t="s">
        <v>94</v>
      </c>
      <c r="I90" s="8" t="s">
        <v>56</v>
      </c>
      <c r="J90" s="8" t="s">
        <v>57</v>
      </c>
      <c r="K90" s="8" t="s">
        <v>62</v>
      </c>
      <c r="L90" s="8" t="s">
        <v>68</v>
      </c>
      <c r="M90" s="8" t="s">
        <v>69</v>
      </c>
      <c r="N90" s="8" t="s">
        <v>70</v>
      </c>
      <c r="O90" s="8" t="s">
        <v>72</v>
      </c>
      <c r="P90" s="8"/>
      <c r="Q90" s="8"/>
      <c r="R90" s="8"/>
      <c r="S90" s="8"/>
      <c r="T90" s="8"/>
      <c r="U90" s="8" t="e">
        <f>SUM(HLOOKUP(Sheet1!C90,#REF!,2)+HLOOKUP(Sheet1!D90,#REF!,2)+HLOOKUP(Sheet1!E90,#REF!,2)+HLOOKUP(Sheet1!F90,#REF!,2)+HLOOKUP(Sheet1!G90,#REF!,2)+HLOOKUP(Sheet1!H90,#REF!,2)+HLOOKUP(Sheet1!I90,#REF!,2)+HLOOKUP(Sheet1!J90,#REF!,2)+HLOOKUP(Sheet1!K90,#REF!,2)+HLOOKUP(Sheet1!L90,#REF!,2)+HLOOKUP(Sheet1!M90,#REF!,2)+HLOOKUP(Sheet1!N90,#REF!,2)+HLOOKUP(Sheet1!O90,#REF!,2))</f>
        <v>#REF!</v>
      </c>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row>
    <row r="91" spans="1:55" ht="14.4">
      <c r="A91" s="3" t="s">
        <v>175</v>
      </c>
      <c r="B91" s="4" t="s">
        <v>350</v>
      </c>
      <c r="C91" s="8" t="s">
        <v>33</v>
      </c>
      <c r="D91" s="8" t="s">
        <v>51</v>
      </c>
      <c r="E91" s="8" t="s">
        <v>52</v>
      </c>
      <c r="F91" s="8" t="s">
        <v>53</v>
      </c>
      <c r="G91" s="8" t="s">
        <v>54</v>
      </c>
      <c r="H91" s="8" t="s">
        <v>94</v>
      </c>
      <c r="I91" s="8" t="s">
        <v>56</v>
      </c>
      <c r="J91" s="8" t="s">
        <v>57</v>
      </c>
      <c r="K91" s="8" t="s">
        <v>62</v>
      </c>
      <c r="L91" s="8" t="s">
        <v>67</v>
      </c>
      <c r="M91" s="8" t="s">
        <v>71</v>
      </c>
      <c r="N91" s="8" t="s">
        <v>72</v>
      </c>
      <c r="O91" s="8"/>
      <c r="P91" s="8"/>
      <c r="Q91" s="8"/>
      <c r="R91" s="8"/>
      <c r="S91" s="8"/>
      <c r="T91" s="8"/>
      <c r="U91" s="8" t="e">
        <f>SUM(HLOOKUP(Sheet1!C91,#REF!,2)+HLOOKUP(Sheet1!D91,#REF!,2)+HLOOKUP(Sheet1!E91,#REF!,2)+HLOOKUP(Sheet1!F91,#REF!,2)+HLOOKUP(Sheet1!G91,#REF!,2)+HLOOKUP(Sheet1!H91,#REF!,2)+HLOOKUP(Sheet1!I91,#REF!,2)+HLOOKUP(Sheet1!J91,#REF!,2)+HLOOKUP(Sheet1!K91,#REF!,2)+HLOOKUP(Sheet1!L91,#REF!,2)+HLOOKUP(Sheet1!M91,#REF!,2)+HLOOKUP(Sheet1!N91,#REF!,2))</f>
        <v>#REF!</v>
      </c>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row>
    <row r="92" spans="1:55" ht="14.4">
      <c r="A92" s="3" t="s">
        <v>176</v>
      </c>
      <c r="B92" s="4" t="s">
        <v>351</v>
      </c>
      <c r="C92" s="8" t="s">
        <v>33</v>
      </c>
      <c r="D92" s="8" t="s">
        <v>51</v>
      </c>
      <c r="E92" s="8" t="s">
        <v>52</v>
      </c>
      <c r="F92" s="8" t="s">
        <v>53</v>
      </c>
      <c r="G92" s="8" t="s">
        <v>54</v>
      </c>
      <c r="H92" s="8" t="s">
        <v>94</v>
      </c>
      <c r="I92" s="8" t="s">
        <v>56</v>
      </c>
      <c r="J92" s="8" t="s">
        <v>57</v>
      </c>
      <c r="K92" s="8" t="s">
        <v>62</v>
      </c>
      <c r="L92" s="8" t="s">
        <v>67</v>
      </c>
      <c r="M92" s="8" t="s">
        <v>89</v>
      </c>
      <c r="N92" s="8" t="s">
        <v>73</v>
      </c>
      <c r="O92" s="8" t="s">
        <v>74</v>
      </c>
      <c r="P92" s="8" t="s">
        <v>72</v>
      </c>
      <c r="Q92" s="8"/>
      <c r="R92" s="8"/>
      <c r="S92" s="8"/>
      <c r="T92" s="8"/>
      <c r="U92" s="8" t="e">
        <f>SUM(HLOOKUP(Sheet1!C92,#REF!,2)+HLOOKUP(Sheet1!D92,#REF!,2)+HLOOKUP(Sheet1!E92,#REF!,2)+HLOOKUP(Sheet1!F92,#REF!,2)+HLOOKUP(Sheet1!G92,#REF!,2)+HLOOKUP(Sheet1!H92,#REF!,2)+HLOOKUP(Sheet1!I92,#REF!,2)+HLOOKUP(Sheet1!J92,#REF!,2)+HLOOKUP(Sheet1!K92,#REF!,2)+HLOOKUP(Sheet1!L92,#REF!,2)+HLOOKUP(Sheet1!M92,#REF!,2)+HLOOKUP(Sheet1!N92,#REF!,2)+HLOOKUP(Sheet1!O92,#REF!,2)+HLOOKUP(Sheet1!P92,#REF!,2))</f>
        <v>#REF!</v>
      </c>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row>
    <row r="93" spans="1:55" ht="14.4">
      <c r="A93" s="3" t="s">
        <v>177</v>
      </c>
      <c r="B93" s="4" t="s">
        <v>352</v>
      </c>
      <c r="C93" s="8" t="s">
        <v>33</v>
      </c>
      <c r="D93" s="8" t="s">
        <v>51</v>
      </c>
      <c r="E93" s="8" t="s">
        <v>52</v>
      </c>
      <c r="F93" s="8" t="s">
        <v>53</v>
      </c>
      <c r="G93" s="8" t="s">
        <v>54</v>
      </c>
      <c r="H93" s="8" t="s">
        <v>94</v>
      </c>
      <c r="I93" s="8" t="s">
        <v>56</v>
      </c>
      <c r="J93" s="8" t="s">
        <v>58</v>
      </c>
      <c r="K93" s="8" t="s">
        <v>59</v>
      </c>
      <c r="L93" s="8" t="s">
        <v>64</v>
      </c>
      <c r="M93" s="8" t="s">
        <v>65</v>
      </c>
      <c r="N93" s="8" t="s">
        <v>71</v>
      </c>
      <c r="O93" s="8" t="s">
        <v>72</v>
      </c>
      <c r="P93" s="8"/>
      <c r="Q93" s="8"/>
      <c r="R93" s="8"/>
      <c r="S93" s="8"/>
      <c r="T93" s="8"/>
      <c r="U93" s="8" t="e">
        <f>SUM(HLOOKUP(Sheet1!C93,#REF!,2)+HLOOKUP(Sheet1!D93,#REF!,2)+HLOOKUP(Sheet1!E93,#REF!,2)+HLOOKUP(Sheet1!F93,#REF!,2)+HLOOKUP(Sheet1!G93,#REF!,2)+HLOOKUP(Sheet1!H93,#REF!,2)+HLOOKUP(Sheet1!I93,#REF!,2)+HLOOKUP(Sheet1!J93,#REF!,2)+HLOOKUP(Sheet1!K93,#REF!,2)+HLOOKUP(Sheet1!L93,#REF!,2)+HLOOKUP(Sheet1!M93,#REF!,2)+HLOOKUP(Sheet1!N93,#REF!,2)+HLOOKUP(Sheet1!O93,#REF!,2))</f>
        <v>#REF!</v>
      </c>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row>
    <row r="94" spans="1:55" ht="14.4">
      <c r="A94" s="3" t="s">
        <v>178</v>
      </c>
      <c r="B94" s="4" t="s">
        <v>353</v>
      </c>
      <c r="C94" s="8" t="s">
        <v>33</v>
      </c>
      <c r="D94" s="8" t="s">
        <v>51</v>
      </c>
      <c r="E94" s="8" t="s">
        <v>52</v>
      </c>
      <c r="F94" s="8" t="s">
        <v>53</v>
      </c>
      <c r="G94" s="8" t="s">
        <v>54</v>
      </c>
      <c r="H94" s="8" t="s">
        <v>94</v>
      </c>
      <c r="I94" s="8" t="s">
        <v>56</v>
      </c>
      <c r="J94" s="8" t="s">
        <v>58</v>
      </c>
      <c r="K94" s="8" t="s">
        <v>59</v>
      </c>
      <c r="L94" s="8" t="s">
        <v>64</v>
      </c>
      <c r="M94" s="8" t="s">
        <v>65</v>
      </c>
      <c r="N94" s="8" t="s">
        <v>89</v>
      </c>
      <c r="O94" s="8" t="s">
        <v>73</v>
      </c>
      <c r="P94" s="8" t="s">
        <v>74</v>
      </c>
      <c r="Q94" s="8" t="s">
        <v>72</v>
      </c>
      <c r="R94" s="8"/>
      <c r="S94" s="8"/>
      <c r="T94" s="8"/>
      <c r="U94" s="8" t="e">
        <f>SUM(HLOOKUP(Sheet1!C94,#REF!,2)+HLOOKUP(Sheet1!D94,#REF!,2)+HLOOKUP(Sheet1!E94,#REF!,2)+HLOOKUP(Sheet1!F94,#REF!,2)+HLOOKUP(Sheet1!G94,#REF!,2)+HLOOKUP(Sheet1!H94,#REF!,2)+HLOOKUP(Sheet1!I94,#REF!,2)+HLOOKUP(Sheet1!J94,#REF!,2)+HLOOKUP(Sheet1!K94,#REF!,2)+HLOOKUP(Sheet1!L94,#REF!,2)+HLOOKUP(Sheet1!M94,#REF!,2)+HLOOKUP(Sheet1!N94,#REF!,2)+HLOOKUP(Sheet1!O94,#REF!,2)+HLOOKUP(Sheet1!P94,#REF!,2)+HLOOKUP(Sheet1!Q94,#REF!,2))</f>
        <v>#REF!</v>
      </c>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row>
    <row r="95" spans="1:55" ht="28.8">
      <c r="A95" s="3" t="s">
        <v>179</v>
      </c>
      <c r="B95" s="4" t="s">
        <v>354</v>
      </c>
      <c r="C95" s="8" t="s">
        <v>33</v>
      </c>
      <c r="D95" s="8" t="s">
        <v>51</v>
      </c>
      <c r="E95" s="8" t="s">
        <v>52</v>
      </c>
      <c r="F95" s="8" t="s">
        <v>53</v>
      </c>
      <c r="G95" s="8" t="s">
        <v>54</v>
      </c>
      <c r="H95" s="8" t="s">
        <v>94</v>
      </c>
      <c r="I95" s="8" t="s">
        <v>56</v>
      </c>
      <c r="J95" s="8" t="s">
        <v>58</v>
      </c>
      <c r="K95" s="8" t="s">
        <v>59</v>
      </c>
      <c r="L95" s="8" t="s">
        <v>64</v>
      </c>
      <c r="M95" s="8" t="s">
        <v>66</v>
      </c>
      <c r="N95" s="8" t="s">
        <v>80</v>
      </c>
      <c r="O95" s="8" t="s">
        <v>79</v>
      </c>
      <c r="P95" s="8" t="s">
        <v>73</v>
      </c>
      <c r="Q95" s="8" t="s">
        <v>74</v>
      </c>
      <c r="R95" s="8" t="s">
        <v>72</v>
      </c>
      <c r="S95" s="8"/>
      <c r="T95" s="8"/>
      <c r="U95" s="8" t="e">
        <f>SUM(HLOOKUP(Sheet1!C95,#REF!,2)+HLOOKUP(Sheet1!D95,#REF!,2)+HLOOKUP(Sheet1!E95,#REF!,2)+HLOOKUP(Sheet1!F95,#REF!,2)+HLOOKUP(Sheet1!G95,#REF!,2)+HLOOKUP(Sheet1!H95,#REF!,2)+HLOOKUP(Sheet1!I95,#REF!,2)+HLOOKUP(Sheet1!J95,#REF!,2)+HLOOKUP(Sheet1!K95,#REF!,2)+HLOOKUP(Sheet1!L95,#REF!,2)+HLOOKUP(Sheet1!M95,#REF!,2)+HLOOKUP(Sheet1!N95,#REF!,2)+HLOOKUP(Sheet1!O95,#REF!,2)+HLOOKUP(Sheet1!P95,#REF!,2)+HLOOKUP(Sheet1!Q95,#REF!,2)+HLOOKUP(Sheet1!R95,#REF!,2))</f>
        <v>#REF!</v>
      </c>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row>
    <row r="96" spans="1:55" ht="28.8">
      <c r="A96" s="3" t="s">
        <v>180</v>
      </c>
      <c r="B96" s="4" t="s">
        <v>355</v>
      </c>
      <c r="C96" s="8" t="s">
        <v>33</v>
      </c>
      <c r="D96" s="8" t="s">
        <v>51</v>
      </c>
      <c r="E96" s="8" t="s">
        <v>52</v>
      </c>
      <c r="F96" s="8" t="s">
        <v>53</v>
      </c>
      <c r="G96" s="8" t="s">
        <v>54</v>
      </c>
      <c r="H96" s="8" t="s">
        <v>94</v>
      </c>
      <c r="I96" s="8" t="s">
        <v>56</v>
      </c>
      <c r="J96" s="8" t="s">
        <v>58</v>
      </c>
      <c r="K96" s="8" t="s">
        <v>59</v>
      </c>
      <c r="L96" s="8" t="s">
        <v>64</v>
      </c>
      <c r="M96" s="8" t="s">
        <v>66</v>
      </c>
      <c r="N96" s="8" t="s">
        <v>80</v>
      </c>
      <c r="O96" s="8" t="s">
        <v>78</v>
      </c>
      <c r="P96" s="8" t="s">
        <v>77</v>
      </c>
      <c r="Q96" s="8" t="s">
        <v>74</v>
      </c>
      <c r="R96" s="8" t="s">
        <v>72</v>
      </c>
      <c r="S96" s="8"/>
      <c r="T96" s="8"/>
      <c r="U96" s="8" t="e">
        <f>SUM(HLOOKUP(Sheet1!C96,#REF!,2)+HLOOKUP(Sheet1!D96,#REF!,2)+HLOOKUP(Sheet1!E96,#REF!,2)+HLOOKUP(Sheet1!F96,#REF!,2)+HLOOKUP(Sheet1!G96,#REF!,2)+HLOOKUP(Sheet1!H96,#REF!,2)+HLOOKUP(Sheet1!I96,#REF!,2)+HLOOKUP(Sheet1!J96,#REF!,2)+HLOOKUP(Sheet1!K96,#REF!,2)+HLOOKUP(Sheet1!L96,#REF!,2)+HLOOKUP(Sheet1!M96,#REF!,2)+HLOOKUP(Sheet1!N96,#REF!,2)+HLOOKUP(Sheet1!O96,#REF!,2)+HLOOKUP(Sheet1!P96,#REF!,2)+HLOOKUP(Sheet1!Q96,#REF!,2)+HLOOKUP(Sheet1!R96,#REF!,2))</f>
        <v>#REF!</v>
      </c>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row>
    <row r="97" spans="1:55" ht="28.8">
      <c r="A97" s="3" t="s">
        <v>181</v>
      </c>
      <c r="B97" s="4" t="s">
        <v>356</v>
      </c>
      <c r="C97" s="8" t="s">
        <v>33</v>
      </c>
      <c r="D97" s="8" t="s">
        <v>51</v>
      </c>
      <c r="E97" s="8" t="s">
        <v>52</v>
      </c>
      <c r="F97" s="8" t="s">
        <v>53</v>
      </c>
      <c r="G97" s="8" t="s">
        <v>54</v>
      </c>
      <c r="H97" s="8" t="s">
        <v>94</v>
      </c>
      <c r="I97" s="8" t="s">
        <v>56</v>
      </c>
      <c r="J97" s="8" t="s">
        <v>58</v>
      </c>
      <c r="K97" s="8" t="s">
        <v>59</v>
      </c>
      <c r="L97" s="8" t="s">
        <v>64</v>
      </c>
      <c r="M97" s="8" t="s">
        <v>66</v>
      </c>
      <c r="N97" s="8" t="s">
        <v>80</v>
      </c>
      <c r="O97" s="8" t="s">
        <v>78</v>
      </c>
      <c r="P97" s="8" t="s">
        <v>76</v>
      </c>
      <c r="Q97" s="8" t="s">
        <v>75</v>
      </c>
      <c r="R97" s="8" t="s">
        <v>72</v>
      </c>
      <c r="S97" s="8"/>
      <c r="T97" s="8"/>
      <c r="U97" s="8" t="e">
        <f>SUM(HLOOKUP(Sheet1!C97,#REF!,2)+HLOOKUP(Sheet1!D97,#REF!,2)+HLOOKUP(Sheet1!E97,#REF!,2)+HLOOKUP(Sheet1!F97,#REF!,2)+HLOOKUP(Sheet1!G97,#REF!,2)+HLOOKUP(Sheet1!H97,#REF!,2)+HLOOKUP(Sheet1!I97,#REF!,2)+HLOOKUP(Sheet1!J97,#REF!,2)+HLOOKUP(Sheet1!K97,#REF!,2)+HLOOKUP(Sheet1!L97,#REF!,2)+HLOOKUP(Sheet1!M97,#REF!,2)+HLOOKUP(Sheet1!N97,#REF!,2)+HLOOKUP(Sheet1!O97,#REF!,2)+HLOOKUP(Sheet1!P97,#REF!,2)+HLOOKUP(Sheet1!Q97,#REF!,2)+HLOOKUP(Sheet1!R97,#REF!,2))</f>
        <v>#REF!</v>
      </c>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row>
    <row r="98" spans="1:55" ht="14.4">
      <c r="A98" s="3" t="s">
        <v>182</v>
      </c>
      <c r="B98" s="4" t="s">
        <v>357</v>
      </c>
      <c r="C98" s="8" t="s">
        <v>33</v>
      </c>
      <c r="D98" s="8" t="s">
        <v>51</v>
      </c>
      <c r="E98" s="8" t="s">
        <v>52</v>
      </c>
      <c r="F98" s="8" t="s">
        <v>53</v>
      </c>
      <c r="G98" s="8" t="s">
        <v>54</v>
      </c>
      <c r="H98" s="8" t="s">
        <v>94</v>
      </c>
      <c r="I98" s="8" t="s">
        <v>56</v>
      </c>
      <c r="J98" s="8" t="s">
        <v>58</v>
      </c>
      <c r="K98" s="8" t="s">
        <v>60</v>
      </c>
      <c r="L98" s="8" t="s">
        <v>81</v>
      </c>
      <c r="M98" s="8" t="s">
        <v>80</v>
      </c>
      <c r="N98" s="8" t="s">
        <v>79</v>
      </c>
      <c r="O98" s="8" t="s">
        <v>73</v>
      </c>
      <c r="P98" s="8" t="s">
        <v>74</v>
      </c>
      <c r="Q98" s="8" t="s">
        <v>72</v>
      </c>
      <c r="R98" s="8"/>
      <c r="S98" s="8"/>
      <c r="T98" s="8"/>
      <c r="U98" s="8" t="e">
        <f>SUM(HLOOKUP(Sheet1!C98,#REF!,2)+HLOOKUP(Sheet1!D98,#REF!,2)+HLOOKUP(Sheet1!E98,#REF!,2)+HLOOKUP(Sheet1!F98,#REF!,2)+HLOOKUP(Sheet1!G98,#REF!,2)+HLOOKUP(Sheet1!H98,#REF!,2)+HLOOKUP(Sheet1!I98,#REF!,2)+HLOOKUP(Sheet1!J98,#REF!,2)+HLOOKUP(Sheet1!K98,#REF!,2)+HLOOKUP(Sheet1!L98,#REF!,2)+HLOOKUP(Sheet1!M98,#REF!,2)+HLOOKUP(Sheet1!N98,#REF!,2)+HLOOKUP(Sheet1!O98,#REF!,2)+HLOOKUP(Sheet1!P98,#REF!,2)+HLOOKUP(Sheet1!Q98,#REF!,2))</f>
        <v>#REF!</v>
      </c>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row>
    <row r="99" spans="1:55" ht="14.4">
      <c r="A99" s="3" t="s">
        <v>183</v>
      </c>
      <c r="B99" s="4" t="s">
        <v>358</v>
      </c>
      <c r="C99" s="8" t="s">
        <v>33</v>
      </c>
      <c r="D99" s="8" t="s">
        <v>51</v>
      </c>
      <c r="E99" s="8" t="s">
        <v>52</v>
      </c>
      <c r="F99" s="8" t="s">
        <v>53</v>
      </c>
      <c r="G99" s="8" t="s">
        <v>54</v>
      </c>
      <c r="H99" s="8" t="s">
        <v>94</v>
      </c>
      <c r="I99" s="8" t="s">
        <v>56</v>
      </c>
      <c r="J99" s="8" t="s">
        <v>58</v>
      </c>
      <c r="K99" s="8" t="s">
        <v>60</v>
      </c>
      <c r="L99" s="8" t="s">
        <v>81</v>
      </c>
      <c r="M99" s="8" t="s">
        <v>80</v>
      </c>
      <c r="N99" s="8" t="s">
        <v>78</v>
      </c>
      <c r="O99" s="8" t="s">
        <v>77</v>
      </c>
      <c r="P99" s="8" t="s">
        <v>74</v>
      </c>
      <c r="Q99" s="8" t="s">
        <v>72</v>
      </c>
      <c r="R99" s="8"/>
      <c r="S99" s="8"/>
      <c r="T99" s="8"/>
      <c r="U99" s="8" t="e">
        <f>SUM(HLOOKUP(Sheet1!C99,#REF!,2)+HLOOKUP(Sheet1!D99,#REF!,2)+HLOOKUP(Sheet1!E99,#REF!,2)+HLOOKUP(Sheet1!F99,#REF!,2)+HLOOKUP(Sheet1!G99,#REF!,2)+HLOOKUP(Sheet1!H99,#REF!,2)+HLOOKUP(Sheet1!I99,#REF!,2)+HLOOKUP(Sheet1!J99,#REF!,2)+HLOOKUP(Sheet1!K99,#REF!,2)+HLOOKUP(Sheet1!L99,#REF!,2)+HLOOKUP(Sheet1!M99,#REF!,2)+HLOOKUP(Sheet1!N99,#REF!,2)+HLOOKUP(Sheet1!O99,#REF!,2)+HLOOKUP(Sheet1!P99,#REF!,2)+HLOOKUP(Sheet1!Q99,#REF!,2))</f>
        <v>#REF!</v>
      </c>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row>
    <row r="100" spans="1:55" ht="14.4">
      <c r="A100" s="3" t="s">
        <v>184</v>
      </c>
      <c r="B100" s="4" t="s">
        <v>359</v>
      </c>
      <c r="C100" s="8" t="s">
        <v>33</v>
      </c>
      <c r="D100" s="8" t="s">
        <v>51</v>
      </c>
      <c r="E100" s="8" t="s">
        <v>52</v>
      </c>
      <c r="F100" s="8" t="s">
        <v>53</v>
      </c>
      <c r="G100" s="8" t="s">
        <v>54</v>
      </c>
      <c r="H100" s="8" t="s">
        <v>94</v>
      </c>
      <c r="I100" s="8" t="s">
        <v>56</v>
      </c>
      <c r="J100" s="8" t="s">
        <v>58</v>
      </c>
      <c r="K100" s="8" t="s">
        <v>60</v>
      </c>
      <c r="L100" s="8" t="s">
        <v>81</v>
      </c>
      <c r="M100" s="8" t="s">
        <v>80</v>
      </c>
      <c r="N100" s="8" t="s">
        <v>78</v>
      </c>
      <c r="O100" s="8" t="s">
        <v>76</v>
      </c>
      <c r="P100" s="8" t="s">
        <v>75</v>
      </c>
      <c r="Q100" s="8" t="s">
        <v>72</v>
      </c>
      <c r="R100" s="8"/>
      <c r="S100" s="8"/>
      <c r="T100" s="8"/>
      <c r="U100" s="8" t="e">
        <f>SUM(HLOOKUP(Sheet1!C100,#REF!,2)+HLOOKUP(Sheet1!D100,#REF!,2)+HLOOKUP(Sheet1!E100,#REF!,2)+HLOOKUP(Sheet1!F100,#REF!,2)+HLOOKUP(Sheet1!G100,#REF!,2)+HLOOKUP(Sheet1!H100,#REF!,2)+HLOOKUP(Sheet1!I100,#REF!,2)+HLOOKUP(Sheet1!J100,#REF!,2)+HLOOKUP(Sheet1!K100,#REF!,2)+HLOOKUP(Sheet1!L100,#REF!,2)+HLOOKUP(Sheet1!M100,#REF!,2)+HLOOKUP(Sheet1!N100,#REF!,2)+HLOOKUP(Sheet1!O100,#REF!,2)+HLOOKUP(Sheet1!P100,#REF!,2)+HLOOKUP(Sheet1!Q100,#REF!,2))</f>
        <v>#REF!</v>
      </c>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row>
    <row r="101" spans="1:55" ht="14.4">
      <c r="A101" s="3" t="s">
        <v>185</v>
      </c>
      <c r="B101" s="4" t="s">
        <v>360</v>
      </c>
      <c r="C101" s="8" t="s">
        <v>33</v>
      </c>
      <c r="D101" s="8" t="s">
        <v>51</v>
      </c>
      <c r="E101" s="8" t="s">
        <v>52</v>
      </c>
      <c r="F101" s="8" t="s">
        <v>53</v>
      </c>
      <c r="G101" s="8" t="s">
        <v>54</v>
      </c>
      <c r="H101" s="8" t="s">
        <v>94</v>
      </c>
      <c r="I101" s="8" t="s">
        <v>56</v>
      </c>
      <c r="J101" s="8" t="s">
        <v>58</v>
      </c>
      <c r="K101" s="8" t="s">
        <v>60</v>
      </c>
      <c r="L101" s="8" t="s">
        <v>82</v>
      </c>
      <c r="M101" s="8" t="s">
        <v>83</v>
      </c>
      <c r="N101" s="8" t="s">
        <v>75</v>
      </c>
      <c r="O101" s="8" t="s">
        <v>72</v>
      </c>
      <c r="P101" s="8"/>
      <c r="Q101" s="8"/>
      <c r="R101" s="8"/>
      <c r="S101" s="8"/>
      <c r="T101" s="8"/>
      <c r="U101" s="8" t="e">
        <f>SUM(HLOOKUP(Sheet1!C101,#REF!,2)+HLOOKUP(Sheet1!D101,#REF!,2)+HLOOKUP(Sheet1!E101,#REF!,2)+HLOOKUP(Sheet1!F101,#REF!,2)+HLOOKUP(Sheet1!G101,#REF!,2)+HLOOKUP(Sheet1!H101,#REF!,2)+HLOOKUP(Sheet1!I101,#REF!,2)+HLOOKUP(Sheet1!J101,#REF!,2)+HLOOKUP(Sheet1!K101,#REF!,2)+HLOOKUP(Sheet1!L101,#REF!,2)+HLOOKUP(Sheet1!M101,#REF!,2)+HLOOKUP(Sheet1!N101,#REF!,2)+HLOOKUP(Sheet1!O101,#REF!,2))</f>
        <v>#REF!</v>
      </c>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row>
    <row r="102" spans="1:55" ht="14.4">
      <c r="A102" s="3" t="s">
        <v>186</v>
      </c>
      <c r="B102" s="4" t="s">
        <v>361</v>
      </c>
      <c r="C102" s="8" t="s">
        <v>33</v>
      </c>
      <c r="D102" s="8" t="s">
        <v>51</v>
      </c>
      <c r="E102" s="8" t="s">
        <v>52</v>
      </c>
      <c r="F102" s="8" t="s">
        <v>53</v>
      </c>
      <c r="G102" s="8" t="s">
        <v>54</v>
      </c>
      <c r="H102" s="8" t="s">
        <v>94</v>
      </c>
      <c r="I102" s="8" t="s">
        <v>56</v>
      </c>
      <c r="J102" s="8" t="s">
        <v>58</v>
      </c>
      <c r="K102" s="8" t="s">
        <v>60</v>
      </c>
      <c r="L102" s="8" t="s">
        <v>82</v>
      </c>
      <c r="M102" s="8" t="s">
        <v>83</v>
      </c>
      <c r="N102" s="8" t="s">
        <v>76</v>
      </c>
      <c r="O102" s="8" t="s">
        <v>77</v>
      </c>
      <c r="P102" s="8" t="s">
        <v>74</v>
      </c>
      <c r="Q102" s="8" t="s">
        <v>72</v>
      </c>
      <c r="R102" s="8"/>
      <c r="S102" s="8"/>
      <c r="T102" s="8"/>
      <c r="U102" s="8" t="e">
        <f>SUM(HLOOKUP(Sheet1!C102,#REF!,2)+HLOOKUP(Sheet1!D102,#REF!,2)+HLOOKUP(Sheet1!E102,#REF!,2)+HLOOKUP(Sheet1!F102,#REF!,2)+HLOOKUP(Sheet1!G102,#REF!,2)+HLOOKUP(Sheet1!H102,#REF!,2)+HLOOKUP(Sheet1!I102,#REF!,2)+HLOOKUP(Sheet1!J102,#REF!,2)+HLOOKUP(Sheet1!K102,#REF!,2)+HLOOKUP(Sheet1!L102,#REF!,2)+HLOOKUP(Sheet1!M102,#REF!,2)+HLOOKUP(Sheet1!N102,#REF!,2)+HLOOKUP(Sheet1!O102,#REF!,2)+HLOOKUP(Sheet1!P102,#REF!,2)+HLOOKUP(Sheet1!Q102,#REF!,2))</f>
        <v>#REF!</v>
      </c>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row>
    <row r="103" spans="1:55" ht="14.4">
      <c r="A103" s="3" t="s">
        <v>187</v>
      </c>
      <c r="B103" s="4" t="s">
        <v>362</v>
      </c>
      <c r="C103" s="8" t="s">
        <v>33</v>
      </c>
      <c r="D103" s="8" t="s">
        <v>51</v>
      </c>
      <c r="E103" s="8" t="s">
        <v>52</v>
      </c>
      <c r="F103" s="8" t="s">
        <v>53</v>
      </c>
      <c r="G103" s="8" t="s">
        <v>54</v>
      </c>
      <c r="H103" s="8" t="s">
        <v>94</v>
      </c>
      <c r="I103" s="8" t="s">
        <v>56</v>
      </c>
      <c r="J103" s="8" t="s">
        <v>50</v>
      </c>
      <c r="K103" s="8" t="s">
        <v>38</v>
      </c>
      <c r="L103" s="8" t="s">
        <v>39</v>
      </c>
      <c r="M103" s="8" t="s">
        <v>41</v>
      </c>
      <c r="N103" s="8" t="s">
        <v>43</v>
      </c>
      <c r="O103" s="8" t="s">
        <v>46</v>
      </c>
      <c r="P103" s="8" t="s">
        <v>70</v>
      </c>
      <c r="Q103" s="8" t="s">
        <v>72</v>
      </c>
      <c r="R103" s="8"/>
      <c r="S103" s="8"/>
      <c r="T103" s="8"/>
      <c r="U103" s="8" t="e">
        <f>SUM(HLOOKUP(Sheet1!C103,#REF!,2)+HLOOKUP(Sheet1!D103,#REF!,2)+HLOOKUP(Sheet1!E103,#REF!,2)+HLOOKUP(Sheet1!F103,#REF!,2)+HLOOKUP(Sheet1!G103,#REF!,2)+HLOOKUP(Sheet1!H103,#REF!,2)+HLOOKUP(Sheet1!I103,#REF!,2)+HLOOKUP(Sheet1!J103,#REF!,2)+HLOOKUP(Sheet1!K103,#REF!,2)+HLOOKUP(Sheet1!L103,#REF!,2)+HLOOKUP(Sheet1!M103,#REF!,2)+HLOOKUP(Sheet1!N103,#REF!,2)+HLOOKUP(Sheet1!O103,#REF!,2)+HLOOKUP(Sheet1!P103,#REF!,2)+HLOOKUP(Sheet1!Q103,#REF!,2))</f>
        <v>#REF!</v>
      </c>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row>
    <row r="104" spans="1:55" ht="14.4">
      <c r="A104" s="3" t="s">
        <v>188</v>
      </c>
      <c r="B104" s="4" t="s">
        <v>363</v>
      </c>
      <c r="C104" s="8" t="s">
        <v>33</v>
      </c>
      <c r="D104" s="8" t="s">
        <v>51</v>
      </c>
      <c r="E104" s="8" t="s">
        <v>52</v>
      </c>
      <c r="F104" s="8" t="s">
        <v>53</v>
      </c>
      <c r="G104" s="8" t="s">
        <v>54</v>
      </c>
      <c r="H104" s="8" t="s">
        <v>94</v>
      </c>
      <c r="I104" s="8" t="s">
        <v>56</v>
      </c>
      <c r="J104" s="8" t="s">
        <v>50</v>
      </c>
      <c r="K104" s="8" t="s">
        <v>38</v>
      </c>
      <c r="L104" s="8" t="s">
        <v>39</v>
      </c>
      <c r="M104" s="8" t="s">
        <v>41</v>
      </c>
      <c r="N104" s="8" t="s">
        <v>42</v>
      </c>
      <c r="O104" s="8" t="s">
        <v>44</v>
      </c>
      <c r="P104" s="8" t="s">
        <v>46</v>
      </c>
      <c r="Q104" s="8" t="s">
        <v>70</v>
      </c>
      <c r="R104" s="8" t="s">
        <v>72</v>
      </c>
      <c r="S104" s="8"/>
      <c r="T104" s="8"/>
      <c r="U104" s="8" t="e">
        <f>SUM(HLOOKUP(Sheet1!C104,#REF!,2)+HLOOKUP(Sheet1!D104,#REF!,2)+HLOOKUP(Sheet1!E104,#REF!,2)+HLOOKUP(Sheet1!F104,#REF!,2)+HLOOKUP(Sheet1!G104,#REF!,2)+HLOOKUP(Sheet1!H104,#REF!,2)+HLOOKUP(Sheet1!I104,#REF!,2)+HLOOKUP(Sheet1!J104,#REF!,2)+HLOOKUP(Sheet1!K104,#REF!,2)+HLOOKUP(Sheet1!L104,#REF!,2)+HLOOKUP(Sheet1!M104,#REF!,2)+HLOOKUP(Sheet1!N104,#REF!,2)+HLOOKUP(Sheet1!O104,#REF!,2)+HLOOKUP(Sheet1!P104,#REF!,2)+HLOOKUP(Sheet1!Q104,#REF!,2)+HLOOKUP(Sheet1!R104,#REF!,2))</f>
        <v>#REF!</v>
      </c>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row>
    <row r="105" spans="1:55" ht="14.4">
      <c r="A105" s="3" t="s">
        <v>189</v>
      </c>
      <c r="B105" s="4" t="s">
        <v>364</v>
      </c>
      <c r="C105" s="8" t="s">
        <v>33</v>
      </c>
      <c r="D105" s="8" t="s">
        <v>51</v>
      </c>
      <c r="E105" s="8" t="s">
        <v>52</v>
      </c>
      <c r="F105" s="8" t="s">
        <v>53</v>
      </c>
      <c r="G105" s="8" t="s">
        <v>54</v>
      </c>
      <c r="H105" s="8" t="s">
        <v>94</v>
      </c>
      <c r="I105" s="8" t="s">
        <v>56</v>
      </c>
      <c r="J105" s="8" t="s">
        <v>50</v>
      </c>
      <c r="K105" s="8" t="s">
        <v>38</v>
      </c>
      <c r="L105" s="8" t="s">
        <v>39</v>
      </c>
      <c r="M105" s="8" t="s">
        <v>41</v>
      </c>
      <c r="N105" s="8" t="s">
        <v>42</v>
      </c>
      <c r="O105" s="8" t="s">
        <v>47</v>
      </c>
      <c r="P105" s="8" t="s">
        <v>69</v>
      </c>
      <c r="Q105" s="8" t="s">
        <v>70</v>
      </c>
      <c r="R105" s="8" t="s">
        <v>72</v>
      </c>
      <c r="S105" s="8"/>
      <c r="T105" s="8"/>
      <c r="U105" s="8" t="e">
        <f>SUM(HLOOKUP(Sheet1!C105,#REF!,2)+HLOOKUP(Sheet1!D105,#REF!,2)+HLOOKUP(Sheet1!E105,#REF!,2)+HLOOKUP(Sheet1!F105,#REF!,2)+HLOOKUP(Sheet1!G105,#REF!,2)+HLOOKUP(Sheet1!H105,#REF!,2)+HLOOKUP(Sheet1!I105,#REF!,2)+HLOOKUP(Sheet1!J105,#REF!,2)+HLOOKUP(Sheet1!K105,#REF!,2)+HLOOKUP(Sheet1!L105,#REF!,2)+HLOOKUP(Sheet1!M105,#REF!,2)+HLOOKUP(Sheet1!N105,#REF!,2)+HLOOKUP(Sheet1!O105,#REF!,2)+HLOOKUP(Sheet1!P105,#REF!,2)+HLOOKUP(Sheet1!Q105,#REF!,2)+HLOOKUP(Sheet1!R105,#REF!,2))</f>
        <v>#REF!</v>
      </c>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row>
    <row r="106" spans="1:55" ht="14.4">
      <c r="A106" s="3" t="s">
        <v>190</v>
      </c>
      <c r="B106" s="4" t="s">
        <v>365</v>
      </c>
      <c r="C106" s="8" t="s">
        <v>33</v>
      </c>
      <c r="D106" s="8" t="s">
        <v>51</v>
      </c>
      <c r="E106" s="8" t="s">
        <v>52</v>
      </c>
      <c r="F106" s="8" t="s">
        <v>53</v>
      </c>
      <c r="G106" s="8" t="s">
        <v>54</v>
      </c>
      <c r="H106" s="8" t="s">
        <v>94</v>
      </c>
      <c r="I106" s="8" t="s">
        <v>56</v>
      </c>
      <c r="J106" s="8" t="s">
        <v>50</v>
      </c>
      <c r="K106" s="8" t="s">
        <v>38</v>
      </c>
      <c r="L106" s="8" t="s">
        <v>39</v>
      </c>
      <c r="M106" s="8" t="s">
        <v>40</v>
      </c>
      <c r="N106" s="8" t="s">
        <v>45</v>
      </c>
      <c r="O106" s="8" t="s">
        <v>44</v>
      </c>
      <c r="P106" s="8" t="s">
        <v>46</v>
      </c>
      <c r="Q106" s="8" t="s">
        <v>70</v>
      </c>
      <c r="R106" s="8" t="s">
        <v>72</v>
      </c>
      <c r="S106" s="8"/>
      <c r="T106" s="8"/>
      <c r="U106" s="8" t="e">
        <f>SUM(HLOOKUP(Sheet1!C106,#REF!,2)+HLOOKUP(Sheet1!D106,#REF!,2)+HLOOKUP(Sheet1!E106,#REF!,2)+HLOOKUP(Sheet1!F106,#REF!,2)+HLOOKUP(Sheet1!G106,#REF!,2)+HLOOKUP(Sheet1!H106,#REF!,2)+HLOOKUP(Sheet1!I106,#REF!,2)+HLOOKUP(Sheet1!J106,#REF!,2)+HLOOKUP(Sheet1!K106,#REF!,2)+HLOOKUP(Sheet1!L106,#REF!,2)+HLOOKUP(Sheet1!M106,#REF!,2)+HLOOKUP(Sheet1!N106,#REF!,2)+HLOOKUP(Sheet1!O106,#REF!,2)+HLOOKUP(Sheet1!P106,#REF!,2)+HLOOKUP(Sheet1!Q106,#REF!,2)+HLOOKUP(Sheet1!R106,#REF!,2))</f>
        <v>#REF!</v>
      </c>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row>
    <row r="107" spans="1:55" ht="14.4">
      <c r="A107" s="3" t="s">
        <v>191</v>
      </c>
      <c r="B107" s="4" t="s">
        <v>366</v>
      </c>
      <c r="C107" s="8" t="s">
        <v>33</v>
      </c>
      <c r="D107" s="8" t="s">
        <v>51</v>
      </c>
      <c r="E107" s="8" t="s">
        <v>52</v>
      </c>
      <c r="F107" s="8" t="s">
        <v>53</v>
      </c>
      <c r="G107" s="8" t="s">
        <v>54</v>
      </c>
      <c r="H107" s="8" t="s">
        <v>94</v>
      </c>
      <c r="I107" s="8" t="s">
        <v>56</v>
      </c>
      <c r="J107" s="8" t="s">
        <v>50</v>
      </c>
      <c r="K107" s="8" t="s">
        <v>38</v>
      </c>
      <c r="L107" s="8" t="s">
        <v>39</v>
      </c>
      <c r="M107" s="8" t="s">
        <v>40</v>
      </c>
      <c r="N107" s="8" t="s">
        <v>45</v>
      </c>
      <c r="O107" s="8" t="s">
        <v>47</v>
      </c>
      <c r="P107" s="8" t="s">
        <v>69</v>
      </c>
      <c r="Q107" s="8" t="s">
        <v>70</v>
      </c>
      <c r="R107" s="8" t="s">
        <v>72</v>
      </c>
      <c r="S107" s="8"/>
      <c r="T107" s="8"/>
      <c r="U107" s="8" t="e">
        <f>SUM(HLOOKUP(Sheet1!C107,#REF!,2)+HLOOKUP(Sheet1!D107,#REF!,2)+HLOOKUP(Sheet1!E107,#REF!,2)+HLOOKUP(Sheet1!F107,#REF!,2)+HLOOKUP(Sheet1!G107,#REF!,2)+HLOOKUP(Sheet1!H107,#REF!,2)+HLOOKUP(Sheet1!I107,#REF!,2)+HLOOKUP(Sheet1!J107,#REF!,2)+HLOOKUP(Sheet1!K107,#REF!,2)+HLOOKUP(Sheet1!L107,#REF!,2)+HLOOKUP(Sheet1!M107,#REF!,2)+HLOOKUP(Sheet1!N107,#REF!,2)+HLOOKUP(Sheet1!O107,#REF!,2)+HLOOKUP(Sheet1!P107,#REF!,2)+HLOOKUP(Sheet1!Q107,#REF!,2)+HLOOKUP(Sheet1!R107,#REF!,2))</f>
        <v>#REF!</v>
      </c>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row>
    <row r="108" spans="1:55" ht="14.4">
      <c r="A108" s="3" t="s">
        <v>192</v>
      </c>
      <c r="B108" s="4" t="s">
        <v>367</v>
      </c>
      <c r="C108" s="8" t="s">
        <v>33</v>
      </c>
      <c r="D108" s="8" t="s">
        <v>51</v>
      </c>
      <c r="E108" s="8" t="s">
        <v>52</v>
      </c>
      <c r="F108" s="8" t="s">
        <v>53</v>
      </c>
      <c r="G108" s="8" t="s">
        <v>54</v>
      </c>
      <c r="H108" s="8" t="s">
        <v>94</v>
      </c>
      <c r="I108" s="8" t="s">
        <v>56</v>
      </c>
      <c r="J108" s="8" t="s">
        <v>50</v>
      </c>
      <c r="K108" s="8" t="s">
        <v>38</v>
      </c>
      <c r="L108" s="8" t="s">
        <v>39</v>
      </c>
      <c r="M108" s="8" t="s">
        <v>40</v>
      </c>
      <c r="N108" s="8" t="s">
        <v>48</v>
      </c>
      <c r="O108" s="8" t="s">
        <v>63</v>
      </c>
      <c r="P108" s="8" t="s">
        <v>68</v>
      </c>
      <c r="Q108" s="8" t="s">
        <v>69</v>
      </c>
      <c r="R108" s="8" t="s">
        <v>70</v>
      </c>
      <c r="S108" s="8" t="s">
        <v>72</v>
      </c>
      <c r="T108" s="8"/>
      <c r="U108" s="8" t="e">
        <f>SUM(HLOOKUP(Sheet1!C108,#REF!,2)+HLOOKUP(Sheet1!D108,#REF!,2)+HLOOKUP(Sheet1!E108,#REF!,2)+HLOOKUP(Sheet1!F108,#REF!,2)+HLOOKUP(Sheet1!G108,#REF!,2)+HLOOKUP(Sheet1!H108,#REF!,2)+HLOOKUP(Sheet1!I108,#REF!,2)+HLOOKUP(Sheet1!J108,#REF!,2)+HLOOKUP(Sheet1!K108,#REF!,2)+HLOOKUP(Sheet1!L108,#REF!,2)+HLOOKUP(Sheet1!M108,#REF!,2)+HLOOKUP(Sheet1!N108,#REF!,2)+HLOOKUP(Sheet1!O108,#REF!,2)+HLOOKUP(Sheet1!P108,#REF!,2)+HLOOKUP(Sheet1!Q108,#REF!,2)+HLOOKUP(Sheet1!R108,#REF!,2)+HLOOKUP(Sheet1!S108,#REF!,2))</f>
        <v>#REF!</v>
      </c>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row>
    <row r="109" spans="1:55" ht="14.4">
      <c r="A109" s="3" t="s">
        <v>193</v>
      </c>
      <c r="B109" s="4" t="s">
        <v>368</v>
      </c>
      <c r="C109" s="8" t="s">
        <v>33</v>
      </c>
      <c r="D109" s="8" t="s">
        <v>51</v>
      </c>
      <c r="E109" s="8" t="s">
        <v>52</v>
      </c>
      <c r="F109" s="8" t="s">
        <v>53</v>
      </c>
      <c r="G109" s="8" t="s">
        <v>54</v>
      </c>
      <c r="H109" s="8" t="s">
        <v>94</v>
      </c>
      <c r="I109" s="8" t="s">
        <v>56</v>
      </c>
      <c r="J109" s="8" t="s">
        <v>50</v>
      </c>
      <c r="K109" s="8" t="s">
        <v>38</v>
      </c>
      <c r="L109" s="8" t="s">
        <v>39</v>
      </c>
      <c r="M109" s="8" t="s">
        <v>40</v>
      </c>
      <c r="N109" s="8" t="s">
        <v>48</v>
      </c>
      <c r="O109" s="8" t="s">
        <v>63</v>
      </c>
      <c r="P109" s="8" t="s">
        <v>67</v>
      </c>
      <c r="Q109" s="8" t="s">
        <v>71</v>
      </c>
      <c r="R109" s="8" t="s">
        <v>72</v>
      </c>
      <c r="S109" s="8"/>
      <c r="T109" s="8"/>
      <c r="U109" s="8" t="e">
        <f>SUM(HLOOKUP(Sheet1!C109,#REF!,2)+HLOOKUP(Sheet1!D109,#REF!,2)+HLOOKUP(Sheet1!E109,#REF!,2)+HLOOKUP(Sheet1!F109,#REF!,2)+HLOOKUP(Sheet1!G109,#REF!,2)+HLOOKUP(Sheet1!H109,#REF!,2)+HLOOKUP(Sheet1!I109,#REF!,2)+HLOOKUP(Sheet1!J109,#REF!,2)+HLOOKUP(Sheet1!K109,#REF!,2)+HLOOKUP(Sheet1!L109,#REF!,2)+HLOOKUP(Sheet1!M109,#REF!,2)+HLOOKUP(Sheet1!N109,#REF!,2)+HLOOKUP(Sheet1!O109,#REF!,2)+HLOOKUP(Sheet1!P109,#REF!,2)+HLOOKUP(Sheet1!Q109,#REF!,2)+HLOOKUP(Sheet1!R109,#REF!,2))</f>
        <v>#REF!</v>
      </c>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row>
    <row r="110" spans="1:55" ht="14.4">
      <c r="A110" s="3" t="s">
        <v>194</v>
      </c>
      <c r="B110" s="4" t="s">
        <v>369</v>
      </c>
      <c r="C110" s="8" t="s">
        <v>33</v>
      </c>
      <c r="D110" s="8" t="s">
        <v>51</v>
      </c>
      <c r="E110" s="8" t="s">
        <v>52</v>
      </c>
      <c r="F110" s="8" t="s">
        <v>53</v>
      </c>
      <c r="G110" s="8" t="s">
        <v>54</v>
      </c>
      <c r="H110" s="8" t="s">
        <v>94</v>
      </c>
      <c r="I110" s="8" t="s">
        <v>56</v>
      </c>
      <c r="J110" s="8" t="s">
        <v>50</v>
      </c>
      <c r="K110" s="8" t="s">
        <v>38</v>
      </c>
      <c r="L110" s="8" t="s">
        <v>39</v>
      </c>
      <c r="M110" s="8" t="s">
        <v>40</v>
      </c>
      <c r="N110" s="8" t="s">
        <v>48</v>
      </c>
      <c r="O110" s="8" t="s">
        <v>63</v>
      </c>
      <c r="P110" s="8" t="s">
        <v>67</v>
      </c>
      <c r="Q110" s="8" t="s">
        <v>89</v>
      </c>
      <c r="R110" s="8" t="s">
        <v>73</v>
      </c>
      <c r="S110" s="8" t="s">
        <v>74</v>
      </c>
      <c r="T110" s="8" t="s">
        <v>72</v>
      </c>
      <c r="U110" s="8" t="e">
        <f>SUM(HLOOKUP(Sheet1!C110,#REF!,2)+HLOOKUP(Sheet1!D110,#REF!,2)+HLOOKUP(Sheet1!E110,#REF!,2)+HLOOKUP(Sheet1!F110,#REF!,2)+HLOOKUP(Sheet1!G110,#REF!,2)+HLOOKUP(Sheet1!H110,#REF!,2)+HLOOKUP(Sheet1!I110,#REF!,2)+HLOOKUP(Sheet1!J110,#REF!,2)+HLOOKUP(Sheet1!K110,#REF!,2)+HLOOKUP(Sheet1!L110,#REF!,2)+HLOOKUP(Sheet1!M110,#REF!,2)+HLOOKUP(Sheet1!N110,#REF!,2)+HLOOKUP(Sheet1!O110,#REF!,2)+HLOOKUP(Sheet1!P110,#REF!,2)+HLOOKUP(Sheet1!Q110,#REF!,2)+HLOOKUP(Sheet1!R110,#REF!,2)+HLOOKUP(Sheet1!S110,#REF!,2)+HLOOKUP(Sheet1!T110,#REF!,2))</f>
        <v>#REF!</v>
      </c>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row>
    <row r="111" spans="1:55" ht="14.4">
      <c r="A111" s="3" t="s">
        <v>195</v>
      </c>
      <c r="B111" s="4" t="s">
        <v>370</v>
      </c>
      <c r="C111" s="8" t="s">
        <v>33</v>
      </c>
      <c r="D111" s="8" t="s">
        <v>51</v>
      </c>
      <c r="E111" s="8" t="s">
        <v>52</v>
      </c>
      <c r="F111" s="8" t="s">
        <v>53</v>
      </c>
      <c r="G111" s="8" t="s">
        <v>54</v>
      </c>
      <c r="H111" s="8" t="s">
        <v>93</v>
      </c>
      <c r="I111" s="8" t="s">
        <v>56</v>
      </c>
      <c r="J111" s="8" t="s">
        <v>57</v>
      </c>
      <c r="K111" s="8" t="s">
        <v>61</v>
      </c>
      <c r="L111" s="8" t="s">
        <v>48</v>
      </c>
      <c r="M111" s="8" t="s">
        <v>45</v>
      </c>
      <c r="N111" s="8" t="s">
        <v>44</v>
      </c>
      <c r="O111" s="8" t="s">
        <v>46</v>
      </c>
      <c r="P111" s="8" t="s">
        <v>70</v>
      </c>
      <c r="Q111" s="8" t="s">
        <v>72</v>
      </c>
      <c r="R111" s="8"/>
      <c r="S111" s="8"/>
      <c r="T111" s="8"/>
      <c r="U111" s="8" t="e">
        <f>SUM(HLOOKUP(Sheet1!C111,#REF!,2)+HLOOKUP(Sheet1!D111,#REF!,2)+HLOOKUP(Sheet1!E111,#REF!,2)+HLOOKUP(Sheet1!F111,#REF!,2)+HLOOKUP(Sheet1!G111,#REF!,2)+HLOOKUP(Sheet1!H111,#REF!,2)+HLOOKUP(Sheet1!I111,#REF!,2)+HLOOKUP(Sheet1!J111,#REF!,2)+HLOOKUP(Sheet1!K111,#REF!,2)+HLOOKUP(Sheet1!L111,#REF!,2)+HLOOKUP(Sheet1!M111,#REF!,2)+HLOOKUP(Sheet1!N111,#REF!,2)+HLOOKUP(Sheet1!O111,#REF!,2)+HLOOKUP(Sheet1!P111,#REF!,2)+HLOOKUP(Sheet1!Q111,#REF!,2))</f>
        <v>#REF!</v>
      </c>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row>
    <row r="112" spans="1:55" ht="14.4">
      <c r="A112" s="3" t="s">
        <v>196</v>
      </c>
      <c r="B112" s="4" t="s">
        <v>371</v>
      </c>
      <c r="C112" s="8" t="s">
        <v>33</v>
      </c>
      <c r="D112" s="8" t="s">
        <v>51</v>
      </c>
      <c r="E112" s="8" t="s">
        <v>52</v>
      </c>
      <c r="F112" s="8" t="s">
        <v>53</v>
      </c>
      <c r="G112" s="8" t="s">
        <v>54</v>
      </c>
      <c r="H112" s="8" t="s">
        <v>93</v>
      </c>
      <c r="I112" s="8" t="s">
        <v>56</v>
      </c>
      <c r="J112" s="8" t="s">
        <v>57</v>
      </c>
      <c r="K112" s="8" t="s">
        <v>61</v>
      </c>
      <c r="L112" s="8" t="s">
        <v>48</v>
      </c>
      <c r="M112" s="8" t="s">
        <v>45</v>
      </c>
      <c r="N112" s="8" t="s">
        <v>47</v>
      </c>
      <c r="O112" s="8" t="s">
        <v>69</v>
      </c>
      <c r="P112" s="8" t="s">
        <v>70</v>
      </c>
      <c r="Q112" s="8" t="s">
        <v>72</v>
      </c>
      <c r="R112" s="8"/>
      <c r="S112" s="8"/>
      <c r="T112" s="8"/>
      <c r="U112" s="8" t="e">
        <f>SUM(HLOOKUP(Sheet1!C112,#REF!,2)+HLOOKUP(Sheet1!D112,#REF!,2)+HLOOKUP(Sheet1!E112,#REF!,2)+HLOOKUP(Sheet1!F112,#REF!,2)+HLOOKUP(Sheet1!G112,#REF!,2)+HLOOKUP(Sheet1!H112,#REF!,2)+HLOOKUP(Sheet1!I112,#REF!,2)+HLOOKUP(Sheet1!J112,#REF!,2)+HLOOKUP(Sheet1!K112,#REF!,2)+HLOOKUP(Sheet1!L112,#REF!,2)+HLOOKUP(Sheet1!M112,#REF!,2)+HLOOKUP(Sheet1!N112,#REF!,2)+HLOOKUP(Sheet1!O112,#REF!,2)+HLOOKUP(Sheet1!P112,#REF!,2)+HLOOKUP(Sheet1!Q112,#REF!,2))</f>
        <v>#REF!</v>
      </c>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row>
    <row r="113" spans="1:55" ht="14.4">
      <c r="A113" s="3" t="s">
        <v>197</v>
      </c>
      <c r="B113" s="4" t="s">
        <v>372</v>
      </c>
      <c r="C113" s="8" t="s">
        <v>33</v>
      </c>
      <c r="D113" s="8" t="s">
        <v>51</v>
      </c>
      <c r="E113" s="8" t="s">
        <v>52</v>
      </c>
      <c r="F113" s="8" t="s">
        <v>53</v>
      </c>
      <c r="G113" s="8" t="s">
        <v>54</v>
      </c>
      <c r="H113" s="8" t="s">
        <v>93</v>
      </c>
      <c r="I113" s="8" t="s">
        <v>56</v>
      </c>
      <c r="J113" s="8" t="s">
        <v>57</v>
      </c>
      <c r="K113" s="8" t="s">
        <v>61</v>
      </c>
      <c r="L113" s="8" t="s">
        <v>63</v>
      </c>
      <c r="M113" s="8" t="s">
        <v>68</v>
      </c>
      <c r="N113" s="8" t="s">
        <v>69</v>
      </c>
      <c r="O113" s="8" t="s">
        <v>70</v>
      </c>
      <c r="P113" s="8" t="s">
        <v>72</v>
      </c>
      <c r="Q113" s="8"/>
      <c r="R113" s="8"/>
      <c r="S113" s="8"/>
      <c r="T113" s="8"/>
      <c r="U113" s="8" t="e">
        <f>SUM(HLOOKUP(Sheet1!C113,#REF!,2)+HLOOKUP(Sheet1!D113,#REF!,2)+HLOOKUP(Sheet1!E113,#REF!,2)+HLOOKUP(Sheet1!F113,#REF!,2)+HLOOKUP(Sheet1!G113,#REF!,2)+HLOOKUP(Sheet1!H113,#REF!,2)+HLOOKUP(Sheet1!I113,#REF!,2)+HLOOKUP(Sheet1!J113,#REF!,2)+HLOOKUP(Sheet1!K113,#REF!,2)+HLOOKUP(Sheet1!L113,#REF!,2)+HLOOKUP(Sheet1!M113,#REF!,2)+HLOOKUP(Sheet1!N113,#REF!,2)+HLOOKUP(Sheet1!O113,#REF!,2)+HLOOKUP(Sheet1!P113,#REF!,2))</f>
        <v>#REF!</v>
      </c>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row>
    <row r="114" spans="1:55" ht="14.4">
      <c r="A114" s="3" t="s">
        <v>198</v>
      </c>
      <c r="B114" s="4" t="s">
        <v>373</v>
      </c>
      <c r="C114" s="8" t="s">
        <v>33</v>
      </c>
      <c r="D114" s="8" t="s">
        <v>51</v>
      </c>
      <c r="E114" s="8" t="s">
        <v>52</v>
      </c>
      <c r="F114" s="8" t="s">
        <v>53</v>
      </c>
      <c r="G114" s="8" t="s">
        <v>54</v>
      </c>
      <c r="H114" s="8" t="s">
        <v>93</v>
      </c>
      <c r="I114" s="8" t="s">
        <v>56</v>
      </c>
      <c r="J114" s="8" t="s">
        <v>57</v>
      </c>
      <c r="K114" s="8" t="s">
        <v>61</v>
      </c>
      <c r="L114" s="8" t="s">
        <v>63</v>
      </c>
      <c r="M114" s="8" t="s">
        <v>67</v>
      </c>
      <c r="N114" s="8" t="s">
        <v>71</v>
      </c>
      <c r="O114" s="8" t="s">
        <v>72</v>
      </c>
      <c r="P114" s="8"/>
      <c r="Q114" s="8"/>
      <c r="R114" s="8"/>
      <c r="S114" s="8"/>
      <c r="T114" s="8"/>
      <c r="U114" s="8" t="e">
        <f>SUM(HLOOKUP(Sheet1!C114,#REF!,2)+HLOOKUP(Sheet1!D114,#REF!,2)+HLOOKUP(Sheet1!E114,#REF!,2)+HLOOKUP(Sheet1!F114,#REF!,2)+HLOOKUP(Sheet1!G114,#REF!,2)+HLOOKUP(Sheet1!H114,#REF!,2)+HLOOKUP(Sheet1!I114,#REF!,2)+HLOOKUP(Sheet1!J114,#REF!,2)+HLOOKUP(Sheet1!K114,#REF!,2)+HLOOKUP(Sheet1!L114,#REF!,2)+HLOOKUP(Sheet1!M114,#REF!,2)+HLOOKUP(Sheet1!N114,#REF!,2)+HLOOKUP(Sheet1!O114,#REF!,2))</f>
        <v>#REF!</v>
      </c>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row>
    <row r="115" spans="1:55" ht="14.4">
      <c r="A115" s="3" t="s">
        <v>199</v>
      </c>
      <c r="B115" s="4" t="s">
        <v>374</v>
      </c>
      <c r="C115" s="8" t="s">
        <v>33</v>
      </c>
      <c r="D115" s="8" t="s">
        <v>51</v>
      </c>
      <c r="E115" s="8" t="s">
        <v>52</v>
      </c>
      <c r="F115" s="8" t="s">
        <v>53</v>
      </c>
      <c r="G115" s="8" t="s">
        <v>54</v>
      </c>
      <c r="H115" s="8" t="s">
        <v>93</v>
      </c>
      <c r="I115" s="8" t="s">
        <v>56</v>
      </c>
      <c r="J115" s="8" t="s">
        <v>57</v>
      </c>
      <c r="K115" s="8" t="s">
        <v>61</v>
      </c>
      <c r="L115" s="8" t="s">
        <v>63</v>
      </c>
      <c r="M115" s="8" t="s">
        <v>67</v>
      </c>
      <c r="N115" s="8" t="s">
        <v>89</v>
      </c>
      <c r="O115" s="8" t="s">
        <v>73</v>
      </c>
      <c r="P115" s="8" t="s">
        <v>74</v>
      </c>
      <c r="Q115" s="8" t="s">
        <v>72</v>
      </c>
      <c r="R115" s="8"/>
      <c r="S115" s="8"/>
      <c r="T115" s="8"/>
      <c r="U115" s="8" t="e">
        <f>SUM(HLOOKUP(Sheet1!C115,#REF!,2)+HLOOKUP(Sheet1!D115,#REF!,2)+HLOOKUP(Sheet1!E115,#REF!,2)+HLOOKUP(Sheet1!F115,#REF!,2)+HLOOKUP(Sheet1!G115,#REF!,2)+HLOOKUP(Sheet1!H115,#REF!,2)+HLOOKUP(Sheet1!I115,#REF!,2)+HLOOKUP(Sheet1!J115,#REF!,2)+HLOOKUP(Sheet1!K115,#REF!,2)+HLOOKUP(Sheet1!L115,#REF!,2)+HLOOKUP(Sheet1!M115,#REF!,2)+HLOOKUP(Sheet1!N115,#REF!,2)+HLOOKUP(Sheet1!O115,#REF!,2)+HLOOKUP(Sheet1!P115,#REF!,2)+HLOOKUP(Sheet1!Q115,#REF!,2))</f>
        <v>#REF!</v>
      </c>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row>
    <row r="116" spans="1:55" ht="14.4">
      <c r="A116" s="3" t="s">
        <v>200</v>
      </c>
      <c r="B116" s="4" t="s">
        <v>375</v>
      </c>
      <c r="C116" s="8" t="s">
        <v>33</v>
      </c>
      <c r="D116" s="8" t="s">
        <v>51</v>
      </c>
      <c r="E116" s="8" t="s">
        <v>52</v>
      </c>
      <c r="F116" s="8" t="s">
        <v>53</v>
      </c>
      <c r="G116" s="8" t="s">
        <v>54</v>
      </c>
      <c r="H116" s="8" t="s">
        <v>93</v>
      </c>
      <c r="I116" s="8" t="s">
        <v>56</v>
      </c>
      <c r="J116" s="8" t="s">
        <v>57</v>
      </c>
      <c r="K116" s="8" t="s">
        <v>62</v>
      </c>
      <c r="L116" s="8" t="s">
        <v>68</v>
      </c>
      <c r="M116" s="8" t="s">
        <v>69</v>
      </c>
      <c r="N116" s="8" t="s">
        <v>70</v>
      </c>
      <c r="O116" s="8" t="s">
        <v>72</v>
      </c>
      <c r="P116" s="8"/>
      <c r="Q116" s="8"/>
      <c r="R116" s="8"/>
      <c r="S116" s="8"/>
      <c r="T116" s="8"/>
      <c r="U116" s="8" t="e">
        <f>SUM(HLOOKUP(Sheet1!C116,#REF!,2)+HLOOKUP(Sheet1!D116,#REF!,2)+HLOOKUP(Sheet1!E116,#REF!,2)+HLOOKUP(Sheet1!F116,#REF!,2)+HLOOKUP(Sheet1!G116,#REF!,2)+HLOOKUP(Sheet1!H116,#REF!,2)+HLOOKUP(Sheet1!I116,#REF!,2)+HLOOKUP(Sheet1!J116,#REF!,2)+HLOOKUP(Sheet1!K116,#REF!,2)+HLOOKUP(Sheet1!L116,#REF!,2)+HLOOKUP(Sheet1!M116,#REF!,2)+HLOOKUP(Sheet1!N116,#REF!,2)+HLOOKUP(Sheet1!O116,#REF!,2))</f>
        <v>#REF!</v>
      </c>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row>
    <row r="117" spans="1:55" ht="14.4">
      <c r="A117" s="3" t="s">
        <v>201</v>
      </c>
      <c r="B117" s="4" t="s">
        <v>376</v>
      </c>
      <c r="C117" s="8" t="s">
        <v>33</v>
      </c>
      <c r="D117" s="8" t="s">
        <v>51</v>
      </c>
      <c r="E117" s="8" t="s">
        <v>52</v>
      </c>
      <c r="F117" s="8" t="s">
        <v>53</v>
      </c>
      <c r="G117" s="8" t="s">
        <v>54</v>
      </c>
      <c r="H117" s="8" t="s">
        <v>93</v>
      </c>
      <c r="I117" s="8" t="s">
        <v>56</v>
      </c>
      <c r="J117" s="8" t="s">
        <v>57</v>
      </c>
      <c r="K117" s="8" t="s">
        <v>62</v>
      </c>
      <c r="L117" s="8" t="s">
        <v>67</v>
      </c>
      <c r="M117" s="8" t="s">
        <v>71</v>
      </c>
      <c r="N117" s="8" t="s">
        <v>72</v>
      </c>
      <c r="O117" s="8"/>
      <c r="P117" s="8"/>
      <c r="Q117" s="8"/>
      <c r="R117" s="8"/>
      <c r="S117" s="8"/>
      <c r="T117" s="8"/>
      <c r="U117" s="8" t="e">
        <f>SUM(HLOOKUP(Sheet1!C117,#REF!,2)+HLOOKUP(Sheet1!D117,#REF!,2)+HLOOKUP(Sheet1!E117,#REF!,2)+HLOOKUP(Sheet1!F117,#REF!,2)+HLOOKUP(Sheet1!G117,#REF!,2)+HLOOKUP(Sheet1!H117,#REF!,2)+HLOOKUP(Sheet1!I117,#REF!,2)+HLOOKUP(Sheet1!J117,#REF!,2)+HLOOKUP(Sheet1!K117,#REF!,2)+HLOOKUP(Sheet1!L117,#REF!,2)+HLOOKUP(Sheet1!M117,#REF!,2)+HLOOKUP(Sheet1!N117,#REF!,2))</f>
        <v>#REF!</v>
      </c>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row>
    <row r="118" spans="1:55" ht="14.4">
      <c r="A118" s="3" t="s">
        <v>202</v>
      </c>
      <c r="B118" s="4" t="s">
        <v>377</v>
      </c>
      <c r="C118" s="8" t="s">
        <v>33</v>
      </c>
      <c r="D118" s="8" t="s">
        <v>51</v>
      </c>
      <c r="E118" s="8" t="s">
        <v>52</v>
      </c>
      <c r="F118" s="8" t="s">
        <v>53</v>
      </c>
      <c r="G118" s="8" t="s">
        <v>54</v>
      </c>
      <c r="H118" s="8" t="s">
        <v>93</v>
      </c>
      <c r="I118" s="8" t="s">
        <v>56</v>
      </c>
      <c r="J118" s="8" t="s">
        <v>57</v>
      </c>
      <c r="K118" s="8" t="s">
        <v>62</v>
      </c>
      <c r="L118" s="8" t="s">
        <v>67</v>
      </c>
      <c r="M118" s="8" t="s">
        <v>89</v>
      </c>
      <c r="N118" s="8" t="s">
        <v>73</v>
      </c>
      <c r="O118" s="8" t="s">
        <v>74</v>
      </c>
      <c r="P118" s="8" t="s">
        <v>72</v>
      </c>
      <c r="Q118" s="8"/>
      <c r="R118" s="8"/>
      <c r="S118" s="8"/>
      <c r="T118" s="8"/>
      <c r="U118" s="8" t="e">
        <f>SUM(HLOOKUP(Sheet1!C118,#REF!,2)+HLOOKUP(Sheet1!D118,#REF!,2)+HLOOKUP(Sheet1!E118,#REF!,2)+HLOOKUP(Sheet1!F118,#REF!,2)+HLOOKUP(Sheet1!G118,#REF!,2)+HLOOKUP(Sheet1!H118,#REF!,2)+HLOOKUP(Sheet1!I118,#REF!,2)+HLOOKUP(Sheet1!J118,#REF!,2)+HLOOKUP(Sheet1!K118,#REF!,2)+HLOOKUP(Sheet1!L118,#REF!,2)+HLOOKUP(Sheet1!M118,#REF!,2)+HLOOKUP(Sheet1!N118,#REF!,2)+HLOOKUP(Sheet1!O118,#REF!,2)+HLOOKUP(Sheet1!P118,#REF!,2))</f>
        <v>#REF!</v>
      </c>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row>
    <row r="119" spans="1:55" ht="14.4">
      <c r="A119" s="3" t="s">
        <v>203</v>
      </c>
      <c r="B119" s="4" t="s">
        <v>378</v>
      </c>
      <c r="C119" s="8" t="s">
        <v>33</v>
      </c>
      <c r="D119" s="8" t="s">
        <v>51</v>
      </c>
      <c r="E119" s="8" t="s">
        <v>52</v>
      </c>
      <c r="F119" s="8" t="s">
        <v>53</v>
      </c>
      <c r="G119" s="8" t="s">
        <v>54</v>
      </c>
      <c r="H119" s="8" t="s">
        <v>93</v>
      </c>
      <c r="I119" s="8" t="s">
        <v>56</v>
      </c>
      <c r="J119" s="8" t="s">
        <v>58</v>
      </c>
      <c r="K119" s="8" t="s">
        <v>59</v>
      </c>
      <c r="L119" s="8" t="s">
        <v>64</v>
      </c>
      <c r="M119" s="8" t="s">
        <v>65</v>
      </c>
      <c r="N119" s="8" t="s">
        <v>71</v>
      </c>
      <c r="O119" s="8" t="s">
        <v>72</v>
      </c>
      <c r="P119" s="8"/>
      <c r="Q119" s="8"/>
      <c r="R119" s="8"/>
      <c r="S119" s="8"/>
      <c r="T119" s="8"/>
      <c r="U119" s="8" t="e">
        <f>SUM(HLOOKUP(Sheet1!C119,#REF!,2)+HLOOKUP(Sheet1!D119,#REF!,2)+HLOOKUP(Sheet1!E119,#REF!,2)+HLOOKUP(Sheet1!F119,#REF!,2)+HLOOKUP(Sheet1!G119,#REF!,2)+HLOOKUP(Sheet1!H119,#REF!,2)+HLOOKUP(Sheet1!I119,#REF!,2)+HLOOKUP(Sheet1!J119,#REF!,2)+HLOOKUP(Sheet1!K119,#REF!,2)+HLOOKUP(Sheet1!L119,#REF!,2)+HLOOKUP(Sheet1!M119,#REF!,2)+HLOOKUP(Sheet1!N119,#REF!,2)+HLOOKUP(Sheet1!O119,#REF!,2))</f>
        <v>#REF!</v>
      </c>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row>
    <row r="120" spans="1:55" ht="14.4">
      <c r="A120" s="3" t="s">
        <v>204</v>
      </c>
      <c r="B120" s="4" t="s">
        <v>379</v>
      </c>
      <c r="C120" s="8" t="s">
        <v>33</v>
      </c>
      <c r="D120" s="8" t="s">
        <v>51</v>
      </c>
      <c r="E120" s="8" t="s">
        <v>52</v>
      </c>
      <c r="F120" s="8" t="s">
        <v>53</v>
      </c>
      <c r="G120" s="8" t="s">
        <v>54</v>
      </c>
      <c r="H120" s="8" t="s">
        <v>93</v>
      </c>
      <c r="I120" s="8" t="s">
        <v>56</v>
      </c>
      <c r="J120" s="8" t="s">
        <v>58</v>
      </c>
      <c r="K120" s="8" t="s">
        <v>59</v>
      </c>
      <c r="L120" s="8" t="s">
        <v>64</v>
      </c>
      <c r="M120" s="8" t="s">
        <v>65</v>
      </c>
      <c r="N120" s="8" t="s">
        <v>89</v>
      </c>
      <c r="O120" s="8" t="s">
        <v>73</v>
      </c>
      <c r="P120" s="8" t="s">
        <v>74</v>
      </c>
      <c r="Q120" s="8" t="s">
        <v>72</v>
      </c>
      <c r="R120" s="8"/>
      <c r="S120" s="8"/>
      <c r="T120" s="8"/>
      <c r="U120" s="8" t="e">
        <f>SUM(HLOOKUP(Sheet1!C120,#REF!,2)+HLOOKUP(Sheet1!D120,#REF!,2)+HLOOKUP(Sheet1!E120,#REF!,2)+HLOOKUP(Sheet1!F120,#REF!,2)+HLOOKUP(Sheet1!G120,#REF!,2)+HLOOKUP(Sheet1!H120,#REF!,2)+HLOOKUP(Sheet1!I120,#REF!,2)+HLOOKUP(Sheet1!J120,#REF!,2)+HLOOKUP(Sheet1!K120,#REF!,2)+HLOOKUP(Sheet1!L120,#REF!,2)+HLOOKUP(Sheet1!M120,#REF!,2)+HLOOKUP(Sheet1!N120,#REF!,2)+HLOOKUP(Sheet1!O120,#REF!,2)+HLOOKUP(Sheet1!P120,#REF!,2)+HLOOKUP(Sheet1!Q120,#REF!,2))</f>
        <v>#REF!</v>
      </c>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row>
    <row r="121" spans="1:55" ht="28.8">
      <c r="A121" s="3" t="s">
        <v>205</v>
      </c>
      <c r="B121" s="4" t="s">
        <v>380</v>
      </c>
      <c r="C121" s="8" t="s">
        <v>33</v>
      </c>
      <c r="D121" s="8" t="s">
        <v>51</v>
      </c>
      <c r="E121" s="8" t="s">
        <v>52</v>
      </c>
      <c r="F121" s="8" t="s">
        <v>53</v>
      </c>
      <c r="G121" s="8" t="s">
        <v>54</v>
      </c>
      <c r="H121" s="8" t="s">
        <v>93</v>
      </c>
      <c r="I121" s="8" t="s">
        <v>56</v>
      </c>
      <c r="J121" s="8" t="s">
        <v>58</v>
      </c>
      <c r="K121" s="8" t="s">
        <v>59</v>
      </c>
      <c r="L121" s="8" t="s">
        <v>64</v>
      </c>
      <c r="M121" s="8" t="s">
        <v>66</v>
      </c>
      <c r="N121" s="8" t="s">
        <v>80</v>
      </c>
      <c r="O121" s="8" t="s">
        <v>79</v>
      </c>
      <c r="P121" s="8" t="s">
        <v>73</v>
      </c>
      <c r="Q121" s="8" t="s">
        <v>74</v>
      </c>
      <c r="R121" s="8" t="s">
        <v>72</v>
      </c>
      <c r="S121" s="8"/>
      <c r="T121" s="8"/>
      <c r="U121" s="8" t="e">
        <f>SUM(HLOOKUP(Sheet1!C121,#REF!,2)+HLOOKUP(Sheet1!D121,#REF!,2)+HLOOKUP(Sheet1!E121,#REF!,2)+HLOOKUP(Sheet1!F121,#REF!,2)+HLOOKUP(Sheet1!G121,#REF!,2)+HLOOKUP(Sheet1!H121,#REF!,2)+HLOOKUP(Sheet1!I121,#REF!,2)+HLOOKUP(Sheet1!J121,#REF!,2)+HLOOKUP(Sheet1!K121,#REF!,2)+HLOOKUP(Sheet1!L121,#REF!,2)+HLOOKUP(Sheet1!M121,#REF!,2)+HLOOKUP(Sheet1!N121,#REF!,2)+HLOOKUP(Sheet1!O121,#REF!,2)+HLOOKUP(Sheet1!P121,#REF!,2)+HLOOKUP(Sheet1!Q121,#REF!,2)+HLOOKUP(Sheet1!R121,#REF!,2))</f>
        <v>#REF!</v>
      </c>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row>
    <row r="122" spans="1:55" ht="28.8">
      <c r="A122" s="3" t="s">
        <v>206</v>
      </c>
      <c r="B122" s="4" t="s">
        <v>381</v>
      </c>
      <c r="C122" s="8" t="s">
        <v>33</v>
      </c>
      <c r="D122" s="8" t="s">
        <v>51</v>
      </c>
      <c r="E122" s="8" t="s">
        <v>52</v>
      </c>
      <c r="F122" s="8" t="s">
        <v>53</v>
      </c>
      <c r="G122" s="8" t="s">
        <v>54</v>
      </c>
      <c r="H122" s="8" t="s">
        <v>93</v>
      </c>
      <c r="I122" s="8" t="s">
        <v>56</v>
      </c>
      <c r="J122" s="8" t="s">
        <v>58</v>
      </c>
      <c r="K122" s="8" t="s">
        <v>59</v>
      </c>
      <c r="L122" s="8" t="s">
        <v>64</v>
      </c>
      <c r="M122" s="8" t="s">
        <v>66</v>
      </c>
      <c r="N122" s="8" t="s">
        <v>80</v>
      </c>
      <c r="O122" s="8" t="s">
        <v>78</v>
      </c>
      <c r="P122" s="8" t="s">
        <v>77</v>
      </c>
      <c r="Q122" s="8" t="s">
        <v>74</v>
      </c>
      <c r="R122" s="8" t="s">
        <v>72</v>
      </c>
      <c r="S122" s="8"/>
      <c r="T122" s="8"/>
      <c r="U122" s="8" t="e">
        <f>SUM(HLOOKUP(Sheet1!C122,#REF!,2)+HLOOKUP(Sheet1!D122,#REF!,2)+HLOOKUP(Sheet1!E122,#REF!,2)+HLOOKUP(Sheet1!F122,#REF!,2)+HLOOKUP(Sheet1!G122,#REF!,2)+HLOOKUP(Sheet1!H122,#REF!,2)+HLOOKUP(Sheet1!I122,#REF!,2)+HLOOKUP(Sheet1!J122,#REF!,2)+HLOOKUP(Sheet1!K122,#REF!,2)+HLOOKUP(Sheet1!L122,#REF!,2)+HLOOKUP(Sheet1!M122,#REF!,2)+HLOOKUP(Sheet1!N122,#REF!,2)+HLOOKUP(Sheet1!O122,#REF!,2)+HLOOKUP(Sheet1!P122,#REF!,2)+HLOOKUP(Sheet1!Q122,#REF!,2)+HLOOKUP(Sheet1!R122,#REF!,2))</f>
        <v>#REF!</v>
      </c>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row>
    <row r="123" spans="1:55" ht="28.8">
      <c r="A123" s="3" t="s">
        <v>207</v>
      </c>
      <c r="B123" s="4" t="s">
        <v>382</v>
      </c>
      <c r="C123" s="8" t="s">
        <v>33</v>
      </c>
      <c r="D123" s="8" t="s">
        <v>51</v>
      </c>
      <c r="E123" s="8" t="s">
        <v>52</v>
      </c>
      <c r="F123" s="8" t="s">
        <v>53</v>
      </c>
      <c r="G123" s="8" t="s">
        <v>54</v>
      </c>
      <c r="H123" s="8" t="s">
        <v>93</v>
      </c>
      <c r="I123" s="8" t="s">
        <v>56</v>
      </c>
      <c r="J123" s="8" t="s">
        <v>58</v>
      </c>
      <c r="K123" s="8" t="s">
        <v>59</v>
      </c>
      <c r="L123" s="8" t="s">
        <v>64</v>
      </c>
      <c r="M123" s="8" t="s">
        <v>66</v>
      </c>
      <c r="N123" s="8" t="s">
        <v>80</v>
      </c>
      <c r="O123" s="8" t="s">
        <v>78</v>
      </c>
      <c r="P123" s="8" t="s">
        <v>76</v>
      </c>
      <c r="Q123" s="8" t="s">
        <v>75</v>
      </c>
      <c r="R123" s="8" t="s">
        <v>72</v>
      </c>
      <c r="S123" s="8"/>
      <c r="T123" s="8"/>
      <c r="U123" s="8" t="e">
        <f>SUM(HLOOKUP(Sheet1!C123,#REF!,2)+HLOOKUP(Sheet1!D123,#REF!,2)+HLOOKUP(Sheet1!E123,#REF!,2)+HLOOKUP(Sheet1!F123,#REF!,2)+HLOOKUP(Sheet1!G123,#REF!,2)+HLOOKUP(Sheet1!H123,#REF!,2)+HLOOKUP(Sheet1!I123,#REF!,2)+HLOOKUP(Sheet1!J123,#REF!,2)+HLOOKUP(Sheet1!K123,#REF!,2)+HLOOKUP(Sheet1!L123,#REF!,2)+HLOOKUP(Sheet1!M123,#REF!,2)+HLOOKUP(Sheet1!N123,#REF!,2)+HLOOKUP(Sheet1!O123,#REF!,2)+HLOOKUP(Sheet1!P123,#REF!,2)+HLOOKUP(Sheet1!Q123,#REF!,2)+HLOOKUP(Sheet1!R123,#REF!,2))</f>
        <v>#REF!</v>
      </c>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row>
    <row r="124" spans="1:55" ht="14.4">
      <c r="A124" s="3" t="s">
        <v>208</v>
      </c>
      <c r="B124" s="4" t="s">
        <v>383</v>
      </c>
      <c r="C124" s="8" t="s">
        <v>33</v>
      </c>
      <c r="D124" s="8" t="s">
        <v>51</v>
      </c>
      <c r="E124" s="8" t="s">
        <v>52</v>
      </c>
      <c r="F124" s="8" t="s">
        <v>53</v>
      </c>
      <c r="G124" s="8" t="s">
        <v>54</v>
      </c>
      <c r="H124" s="8" t="s">
        <v>93</v>
      </c>
      <c r="I124" s="8" t="s">
        <v>56</v>
      </c>
      <c r="J124" s="8" t="s">
        <v>58</v>
      </c>
      <c r="K124" s="8" t="s">
        <v>60</v>
      </c>
      <c r="L124" s="8" t="s">
        <v>81</v>
      </c>
      <c r="M124" s="8" t="s">
        <v>80</v>
      </c>
      <c r="N124" s="8" t="s">
        <v>79</v>
      </c>
      <c r="O124" s="8" t="s">
        <v>73</v>
      </c>
      <c r="P124" s="8" t="s">
        <v>74</v>
      </c>
      <c r="Q124" s="8" t="s">
        <v>72</v>
      </c>
      <c r="R124" s="8"/>
      <c r="S124" s="8"/>
      <c r="T124" s="8"/>
      <c r="U124" s="8" t="e">
        <f>SUM(HLOOKUP(Sheet1!C124,#REF!,2)+HLOOKUP(Sheet1!D124,#REF!,2)+HLOOKUP(Sheet1!E124,#REF!,2)+HLOOKUP(Sheet1!F124,#REF!,2)+HLOOKUP(Sheet1!G124,#REF!,2)+HLOOKUP(Sheet1!H124,#REF!,2)+HLOOKUP(Sheet1!I124,#REF!,2)+HLOOKUP(Sheet1!J124,#REF!,2)+HLOOKUP(Sheet1!K124,#REF!,2)+HLOOKUP(Sheet1!L124,#REF!,2)+HLOOKUP(Sheet1!M124,#REF!,2)+HLOOKUP(Sheet1!N124,#REF!,2)+HLOOKUP(Sheet1!O124,#REF!,2)+HLOOKUP(Sheet1!P124,#REF!,2)+HLOOKUP(Sheet1!Q124,#REF!,2))</f>
        <v>#REF!</v>
      </c>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row>
    <row r="125" spans="1:55" ht="14.4">
      <c r="A125" s="3" t="s">
        <v>209</v>
      </c>
      <c r="B125" s="4" t="s">
        <v>384</v>
      </c>
      <c r="C125" s="8" t="s">
        <v>33</v>
      </c>
      <c r="D125" s="8" t="s">
        <v>51</v>
      </c>
      <c r="E125" s="8" t="s">
        <v>52</v>
      </c>
      <c r="F125" s="8" t="s">
        <v>53</v>
      </c>
      <c r="G125" s="8" t="s">
        <v>54</v>
      </c>
      <c r="H125" s="8" t="s">
        <v>93</v>
      </c>
      <c r="I125" s="8" t="s">
        <v>56</v>
      </c>
      <c r="J125" s="8" t="s">
        <v>58</v>
      </c>
      <c r="K125" s="8" t="s">
        <v>60</v>
      </c>
      <c r="L125" s="8" t="s">
        <v>81</v>
      </c>
      <c r="M125" s="8" t="s">
        <v>80</v>
      </c>
      <c r="N125" s="8" t="s">
        <v>78</v>
      </c>
      <c r="O125" s="8" t="s">
        <v>77</v>
      </c>
      <c r="P125" s="8" t="s">
        <v>74</v>
      </c>
      <c r="Q125" s="8" t="s">
        <v>72</v>
      </c>
      <c r="R125" s="8"/>
      <c r="S125" s="8"/>
      <c r="T125" s="8"/>
      <c r="U125" s="8" t="e">
        <f>SUM(HLOOKUP(Sheet1!C125,#REF!,2)+HLOOKUP(Sheet1!D125,#REF!,2)+HLOOKUP(Sheet1!E125,#REF!,2)+HLOOKUP(Sheet1!F125,#REF!,2)+HLOOKUP(Sheet1!G125,#REF!,2)+HLOOKUP(Sheet1!H125,#REF!,2)+HLOOKUP(Sheet1!I125,#REF!,2)+HLOOKUP(Sheet1!J125,#REF!,2)+HLOOKUP(Sheet1!K125,#REF!,2)+HLOOKUP(Sheet1!L125,#REF!,2)+HLOOKUP(Sheet1!M125,#REF!,2)+HLOOKUP(Sheet1!N125,#REF!,2)+HLOOKUP(Sheet1!O125,#REF!,2)+HLOOKUP(Sheet1!P125,#REF!,2)+HLOOKUP(Sheet1!Q125,#REF!,2))</f>
        <v>#REF!</v>
      </c>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row>
    <row r="126" spans="1:55" ht="14.4">
      <c r="A126" s="3" t="s">
        <v>210</v>
      </c>
      <c r="B126" s="4" t="s">
        <v>385</v>
      </c>
      <c r="C126" s="8" t="s">
        <v>33</v>
      </c>
      <c r="D126" s="8" t="s">
        <v>51</v>
      </c>
      <c r="E126" s="8" t="s">
        <v>52</v>
      </c>
      <c r="F126" s="8" t="s">
        <v>53</v>
      </c>
      <c r="G126" s="8" t="s">
        <v>54</v>
      </c>
      <c r="H126" s="8" t="s">
        <v>93</v>
      </c>
      <c r="I126" s="8" t="s">
        <v>56</v>
      </c>
      <c r="J126" s="8" t="s">
        <v>58</v>
      </c>
      <c r="K126" s="8" t="s">
        <v>60</v>
      </c>
      <c r="L126" s="8" t="s">
        <v>81</v>
      </c>
      <c r="M126" s="8" t="s">
        <v>80</v>
      </c>
      <c r="N126" s="8" t="s">
        <v>78</v>
      </c>
      <c r="O126" s="8" t="s">
        <v>76</v>
      </c>
      <c r="P126" s="8" t="s">
        <v>75</v>
      </c>
      <c r="Q126" s="8" t="s">
        <v>72</v>
      </c>
      <c r="R126" s="8"/>
      <c r="S126" s="8"/>
      <c r="T126" s="8"/>
      <c r="U126" s="8" t="e">
        <f>SUM(HLOOKUP(Sheet1!C126,#REF!,2)+HLOOKUP(Sheet1!D126,#REF!,2)+HLOOKUP(Sheet1!E126,#REF!,2)+HLOOKUP(Sheet1!F126,#REF!,2)+HLOOKUP(Sheet1!G126,#REF!,2)+HLOOKUP(Sheet1!H126,#REF!,2)+HLOOKUP(Sheet1!I126,#REF!,2)+HLOOKUP(Sheet1!J126,#REF!,2)+HLOOKUP(Sheet1!K126,#REF!,2)+HLOOKUP(Sheet1!L126,#REF!,2)+HLOOKUP(Sheet1!M126,#REF!,2)+HLOOKUP(Sheet1!N126,#REF!,2)+HLOOKUP(Sheet1!O126,#REF!,2)+HLOOKUP(Sheet1!P126,#REF!,2)+HLOOKUP(Sheet1!Q126,#REF!,2))</f>
        <v>#REF!</v>
      </c>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row>
    <row r="127" spans="1:55" ht="14.4">
      <c r="A127" s="3" t="s">
        <v>211</v>
      </c>
      <c r="B127" s="4" t="s">
        <v>386</v>
      </c>
      <c r="C127" s="8" t="s">
        <v>33</v>
      </c>
      <c r="D127" s="8" t="s">
        <v>51</v>
      </c>
      <c r="E127" s="8" t="s">
        <v>52</v>
      </c>
      <c r="F127" s="8" t="s">
        <v>53</v>
      </c>
      <c r="G127" s="8" t="s">
        <v>54</v>
      </c>
      <c r="H127" s="8" t="s">
        <v>93</v>
      </c>
      <c r="I127" s="8" t="s">
        <v>56</v>
      </c>
      <c r="J127" s="8" t="s">
        <v>58</v>
      </c>
      <c r="K127" s="8" t="s">
        <v>60</v>
      </c>
      <c r="L127" s="8" t="s">
        <v>82</v>
      </c>
      <c r="M127" s="8" t="s">
        <v>83</v>
      </c>
      <c r="N127" s="8" t="s">
        <v>75</v>
      </c>
      <c r="O127" s="8" t="s">
        <v>72</v>
      </c>
      <c r="P127" s="8"/>
      <c r="Q127" s="8"/>
      <c r="R127" s="8"/>
      <c r="S127" s="8"/>
      <c r="T127" s="8"/>
      <c r="U127" s="8" t="e">
        <f>SUM(HLOOKUP(Sheet1!C127,#REF!,2)+HLOOKUP(Sheet1!D127,#REF!,2)+HLOOKUP(Sheet1!E127,#REF!,2)+HLOOKUP(Sheet1!F127,#REF!,2)+HLOOKUP(Sheet1!G127,#REF!,2)+HLOOKUP(Sheet1!H127,#REF!,2)+HLOOKUP(Sheet1!I127,#REF!,2)+HLOOKUP(Sheet1!J127,#REF!,2)+HLOOKUP(Sheet1!K127,#REF!,2)+HLOOKUP(Sheet1!L127,#REF!,2)+HLOOKUP(Sheet1!M127,#REF!,2)+HLOOKUP(Sheet1!N127,#REF!,2)+HLOOKUP(Sheet1!O127,#REF!,2))</f>
        <v>#REF!</v>
      </c>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row>
    <row r="128" spans="1:55" ht="14.4">
      <c r="A128" s="3" t="s">
        <v>212</v>
      </c>
      <c r="B128" s="4" t="s">
        <v>387</v>
      </c>
      <c r="C128" s="8" t="s">
        <v>33</v>
      </c>
      <c r="D128" s="8" t="s">
        <v>51</v>
      </c>
      <c r="E128" s="8" t="s">
        <v>52</v>
      </c>
      <c r="F128" s="8" t="s">
        <v>53</v>
      </c>
      <c r="G128" s="8" t="s">
        <v>54</v>
      </c>
      <c r="H128" s="8" t="s">
        <v>93</v>
      </c>
      <c r="I128" s="8" t="s">
        <v>56</v>
      </c>
      <c r="J128" s="8" t="s">
        <v>58</v>
      </c>
      <c r="K128" s="8" t="s">
        <v>60</v>
      </c>
      <c r="L128" s="8" t="s">
        <v>82</v>
      </c>
      <c r="M128" s="8" t="s">
        <v>83</v>
      </c>
      <c r="N128" s="8" t="s">
        <v>76</v>
      </c>
      <c r="O128" s="8" t="s">
        <v>77</v>
      </c>
      <c r="P128" s="8" t="s">
        <v>74</v>
      </c>
      <c r="Q128" s="8" t="s">
        <v>72</v>
      </c>
      <c r="R128" s="8"/>
      <c r="S128" s="8"/>
      <c r="T128" s="8"/>
      <c r="U128" s="8" t="e">
        <f>SUM(HLOOKUP(Sheet1!C128,#REF!,2)+HLOOKUP(Sheet1!D128,#REF!,2)+HLOOKUP(Sheet1!E128,#REF!,2)+HLOOKUP(Sheet1!F128,#REF!,2)+HLOOKUP(Sheet1!G128,#REF!,2)+HLOOKUP(Sheet1!H128,#REF!,2)+HLOOKUP(Sheet1!I128,#REF!,2)+HLOOKUP(Sheet1!J128,#REF!,2)+HLOOKUP(Sheet1!K128,#REF!,2)+HLOOKUP(Sheet1!L128,#REF!,2)+HLOOKUP(Sheet1!M128,#REF!,2)+HLOOKUP(Sheet1!N128,#REF!,2)+HLOOKUP(Sheet1!O128,#REF!,2)+HLOOKUP(Sheet1!P128,#REF!,2)+HLOOKUP(Sheet1!Q128,#REF!,2))</f>
        <v>#REF!</v>
      </c>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row>
    <row r="129" spans="1:55" ht="14.4">
      <c r="A129" s="3" t="s">
        <v>213</v>
      </c>
      <c r="B129" s="4" t="s">
        <v>388</v>
      </c>
      <c r="C129" s="8" t="s">
        <v>33</v>
      </c>
      <c r="D129" s="8" t="s">
        <v>51</v>
      </c>
      <c r="E129" s="8" t="s">
        <v>52</v>
      </c>
      <c r="F129" s="8" t="s">
        <v>53</v>
      </c>
      <c r="G129" s="8" t="s">
        <v>54</v>
      </c>
      <c r="H129" s="8" t="s">
        <v>93</v>
      </c>
      <c r="I129" s="8" t="s">
        <v>56</v>
      </c>
      <c r="J129" s="8" t="s">
        <v>50</v>
      </c>
      <c r="K129" s="8" t="s">
        <v>38</v>
      </c>
      <c r="L129" s="8" t="s">
        <v>39</v>
      </c>
      <c r="M129" s="8" t="s">
        <v>41</v>
      </c>
      <c r="N129" s="8" t="s">
        <v>43</v>
      </c>
      <c r="O129" s="8" t="s">
        <v>46</v>
      </c>
      <c r="P129" s="8" t="s">
        <v>70</v>
      </c>
      <c r="Q129" s="8" t="s">
        <v>72</v>
      </c>
      <c r="R129" s="8"/>
      <c r="S129" s="8"/>
      <c r="T129" s="8"/>
      <c r="U129" s="8" t="e">
        <f>SUM(HLOOKUP(Sheet1!C129,#REF!,2)+HLOOKUP(Sheet1!D129,#REF!,2)+HLOOKUP(Sheet1!E129,#REF!,2)+HLOOKUP(Sheet1!F129,#REF!,2)+HLOOKUP(Sheet1!G129,#REF!,2)+HLOOKUP(Sheet1!H129,#REF!,2)+HLOOKUP(Sheet1!I129,#REF!,2)+HLOOKUP(Sheet1!J129,#REF!,2)+HLOOKUP(Sheet1!K129,#REF!,2)+HLOOKUP(Sheet1!L129,#REF!,2)+HLOOKUP(Sheet1!M129,#REF!,2)+HLOOKUP(Sheet1!N129,#REF!,2)+HLOOKUP(Sheet1!O129,#REF!,2)+HLOOKUP(Sheet1!P129,#REF!,2)+HLOOKUP(Sheet1!Q129,#REF!,2))</f>
        <v>#REF!</v>
      </c>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row>
    <row r="130" spans="1:55" ht="14.4">
      <c r="A130" s="3" t="s">
        <v>214</v>
      </c>
      <c r="B130" s="4" t="s">
        <v>389</v>
      </c>
      <c r="C130" s="8" t="s">
        <v>33</v>
      </c>
      <c r="D130" s="8" t="s">
        <v>51</v>
      </c>
      <c r="E130" s="8" t="s">
        <v>52</v>
      </c>
      <c r="F130" s="8" t="s">
        <v>53</v>
      </c>
      <c r="G130" s="8" t="s">
        <v>54</v>
      </c>
      <c r="H130" s="8" t="s">
        <v>93</v>
      </c>
      <c r="I130" s="8" t="s">
        <v>56</v>
      </c>
      <c r="J130" s="8" t="s">
        <v>50</v>
      </c>
      <c r="K130" s="8" t="s">
        <v>38</v>
      </c>
      <c r="L130" s="8" t="s">
        <v>39</v>
      </c>
      <c r="M130" s="8" t="s">
        <v>41</v>
      </c>
      <c r="N130" s="8" t="s">
        <v>42</v>
      </c>
      <c r="O130" s="8" t="s">
        <v>44</v>
      </c>
      <c r="P130" s="8" t="s">
        <v>46</v>
      </c>
      <c r="Q130" s="8" t="s">
        <v>70</v>
      </c>
      <c r="R130" s="8" t="s">
        <v>72</v>
      </c>
      <c r="S130" s="8"/>
      <c r="T130" s="8"/>
      <c r="U130" s="8" t="e">
        <f>SUM(HLOOKUP(Sheet1!C130,#REF!,2)+HLOOKUP(Sheet1!D130,#REF!,2)+HLOOKUP(Sheet1!E130,#REF!,2)+HLOOKUP(Sheet1!F130,#REF!,2)+HLOOKUP(Sheet1!G130,#REF!,2)+HLOOKUP(Sheet1!H130,#REF!,2)+HLOOKUP(Sheet1!I130,#REF!,2)+HLOOKUP(Sheet1!J130,#REF!,2)+HLOOKUP(Sheet1!K130,#REF!,2)+HLOOKUP(Sheet1!L130,#REF!,2)+HLOOKUP(Sheet1!M130,#REF!,2)+HLOOKUP(Sheet1!N130,#REF!,2)+HLOOKUP(Sheet1!O130,#REF!,2)+HLOOKUP(Sheet1!P130,#REF!,2)+HLOOKUP(Sheet1!Q130,#REF!,2)+HLOOKUP(Sheet1!R130,#REF!,2))</f>
        <v>#REF!</v>
      </c>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row>
    <row r="131" spans="1:55" ht="14.4">
      <c r="A131" s="3" t="s">
        <v>215</v>
      </c>
      <c r="B131" s="4" t="s">
        <v>390</v>
      </c>
      <c r="C131" s="8" t="s">
        <v>33</v>
      </c>
      <c r="D131" s="8" t="s">
        <v>51</v>
      </c>
      <c r="E131" s="8" t="s">
        <v>52</v>
      </c>
      <c r="F131" s="8" t="s">
        <v>53</v>
      </c>
      <c r="G131" s="8" t="s">
        <v>54</v>
      </c>
      <c r="H131" s="8" t="s">
        <v>93</v>
      </c>
      <c r="I131" s="8" t="s">
        <v>56</v>
      </c>
      <c r="J131" s="8" t="s">
        <v>50</v>
      </c>
      <c r="K131" s="8" t="s">
        <v>38</v>
      </c>
      <c r="L131" s="8" t="s">
        <v>39</v>
      </c>
      <c r="M131" s="8" t="s">
        <v>41</v>
      </c>
      <c r="N131" s="8" t="s">
        <v>42</v>
      </c>
      <c r="O131" s="8" t="s">
        <v>47</v>
      </c>
      <c r="P131" s="8" t="s">
        <v>69</v>
      </c>
      <c r="Q131" s="8" t="s">
        <v>70</v>
      </c>
      <c r="R131" s="8" t="s">
        <v>72</v>
      </c>
      <c r="S131" s="8"/>
      <c r="T131" s="8"/>
      <c r="U131" s="8" t="e">
        <f>SUM(HLOOKUP(Sheet1!C131,#REF!,2)+HLOOKUP(Sheet1!D131,#REF!,2)+HLOOKUP(Sheet1!E131,#REF!,2)+HLOOKUP(Sheet1!F131,#REF!,2)+HLOOKUP(Sheet1!G131,#REF!,2)+HLOOKUP(Sheet1!H131,#REF!,2)+HLOOKUP(Sheet1!I131,#REF!,2)+HLOOKUP(Sheet1!J131,#REF!,2)+HLOOKUP(Sheet1!K131,#REF!,2)+HLOOKUP(Sheet1!L131,#REF!,2)+HLOOKUP(Sheet1!M131,#REF!,2)+HLOOKUP(Sheet1!N131,#REF!,2)+HLOOKUP(Sheet1!O131,#REF!,2)+HLOOKUP(Sheet1!P131,#REF!,2)+HLOOKUP(Sheet1!Q131,#REF!,2)+HLOOKUP(Sheet1!R131,#REF!,2))</f>
        <v>#REF!</v>
      </c>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row>
    <row r="132" spans="1:55" ht="14.4">
      <c r="A132" s="3" t="s">
        <v>216</v>
      </c>
      <c r="B132" s="4" t="s">
        <v>391</v>
      </c>
      <c r="C132" s="8" t="s">
        <v>33</v>
      </c>
      <c r="D132" s="8" t="s">
        <v>51</v>
      </c>
      <c r="E132" s="8" t="s">
        <v>52</v>
      </c>
      <c r="F132" s="8" t="s">
        <v>53</v>
      </c>
      <c r="G132" s="8" t="s">
        <v>54</v>
      </c>
      <c r="H132" s="8" t="s">
        <v>93</v>
      </c>
      <c r="I132" s="8" t="s">
        <v>56</v>
      </c>
      <c r="J132" s="8" t="s">
        <v>50</v>
      </c>
      <c r="K132" s="8" t="s">
        <v>38</v>
      </c>
      <c r="L132" s="8" t="s">
        <v>39</v>
      </c>
      <c r="M132" s="8" t="s">
        <v>40</v>
      </c>
      <c r="N132" s="8" t="s">
        <v>45</v>
      </c>
      <c r="O132" s="8" t="s">
        <v>44</v>
      </c>
      <c r="P132" s="8" t="s">
        <v>46</v>
      </c>
      <c r="Q132" s="8" t="s">
        <v>70</v>
      </c>
      <c r="R132" s="8" t="s">
        <v>72</v>
      </c>
      <c r="S132" s="8"/>
      <c r="T132" s="8"/>
      <c r="U132" s="8" t="e">
        <f>SUM(HLOOKUP(Sheet1!C132,#REF!,2)+HLOOKUP(Sheet1!D132,#REF!,2)+HLOOKUP(Sheet1!E132,#REF!,2)+HLOOKUP(Sheet1!F132,#REF!,2)+HLOOKUP(Sheet1!G132,#REF!,2)+HLOOKUP(Sheet1!H132,#REF!,2)+HLOOKUP(Sheet1!I132,#REF!,2)+HLOOKUP(Sheet1!J132,#REF!,2)+HLOOKUP(Sheet1!K132,#REF!,2)+HLOOKUP(Sheet1!L132,#REF!,2)+HLOOKUP(Sheet1!M132,#REF!,2)+HLOOKUP(Sheet1!N132,#REF!,2)+HLOOKUP(Sheet1!O132,#REF!,2)+HLOOKUP(Sheet1!P132,#REF!,2)+HLOOKUP(Sheet1!Q132,#REF!,2)+HLOOKUP(Sheet1!R132,#REF!,2))</f>
        <v>#REF!</v>
      </c>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row>
    <row r="133" spans="1:55" ht="14.4">
      <c r="A133" s="3" t="s">
        <v>217</v>
      </c>
      <c r="B133" s="4" t="s">
        <v>392</v>
      </c>
      <c r="C133" s="8" t="s">
        <v>33</v>
      </c>
      <c r="D133" s="8" t="s">
        <v>51</v>
      </c>
      <c r="E133" s="8" t="s">
        <v>52</v>
      </c>
      <c r="F133" s="8" t="s">
        <v>53</v>
      </c>
      <c r="G133" s="8" t="s">
        <v>54</v>
      </c>
      <c r="H133" s="8" t="s">
        <v>93</v>
      </c>
      <c r="I133" s="8" t="s">
        <v>56</v>
      </c>
      <c r="J133" s="8" t="s">
        <v>50</v>
      </c>
      <c r="K133" s="8" t="s">
        <v>38</v>
      </c>
      <c r="L133" s="8" t="s">
        <v>39</v>
      </c>
      <c r="M133" s="8" t="s">
        <v>40</v>
      </c>
      <c r="N133" s="8" t="s">
        <v>45</v>
      </c>
      <c r="O133" s="8" t="s">
        <v>47</v>
      </c>
      <c r="P133" s="8" t="s">
        <v>69</v>
      </c>
      <c r="Q133" s="8" t="s">
        <v>70</v>
      </c>
      <c r="R133" s="8" t="s">
        <v>72</v>
      </c>
      <c r="S133" s="8"/>
      <c r="T133" s="8"/>
      <c r="U133" s="8" t="e">
        <f>SUM(HLOOKUP(Sheet1!C133,#REF!,2)+HLOOKUP(Sheet1!D133,#REF!,2)+HLOOKUP(Sheet1!E133,#REF!,2)+HLOOKUP(Sheet1!F133,#REF!,2)+HLOOKUP(Sheet1!G133,#REF!,2)+HLOOKUP(Sheet1!H133,#REF!,2)+HLOOKUP(Sheet1!I133,#REF!,2)+HLOOKUP(Sheet1!J133,#REF!,2)+HLOOKUP(Sheet1!K133,#REF!,2)+HLOOKUP(Sheet1!L133,#REF!,2)+HLOOKUP(Sheet1!M133,#REF!,2)+HLOOKUP(Sheet1!N133,#REF!,2)+HLOOKUP(Sheet1!O133,#REF!,2)+HLOOKUP(Sheet1!P133,#REF!,2)+HLOOKUP(Sheet1!Q133,#REF!,2)+HLOOKUP(Sheet1!R133,#REF!,2))</f>
        <v>#REF!</v>
      </c>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row>
    <row r="134" spans="1:55" ht="14.4">
      <c r="A134" s="3" t="s">
        <v>218</v>
      </c>
      <c r="B134" s="4" t="s">
        <v>393</v>
      </c>
      <c r="C134" s="8" t="s">
        <v>33</v>
      </c>
      <c r="D134" s="8" t="s">
        <v>51</v>
      </c>
      <c r="E134" s="8" t="s">
        <v>52</v>
      </c>
      <c r="F134" s="8" t="s">
        <v>53</v>
      </c>
      <c r="G134" s="8" t="s">
        <v>54</v>
      </c>
      <c r="H134" s="8" t="s">
        <v>93</v>
      </c>
      <c r="I134" s="8" t="s">
        <v>56</v>
      </c>
      <c r="J134" s="8" t="s">
        <v>50</v>
      </c>
      <c r="K134" s="8" t="s">
        <v>38</v>
      </c>
      <c r="L134" s="8" t="s">
        <v>39</v>
      </c>
      <c r="M134" s="8" t="s">
        <v>40</v>
      </c>
      <c r="N134" s="8" t="s">
        <v>48</v>
      </c>
      <c r="O134" s="8" t="s">
        <v>63</v>
      </c>
      <c r="P134" s="8" t="s">
        <v>68</v>
      </c>
      <c r="Q134" s="8" t="s">
        <v>69</v>
      </c>
      <c r="R134" s="8" t="s">
        <v>70</v>
      </c>
      <c r="S134" s="8" t="s">
        <v>72</v>
      </c>
      <c r="T134" s="8"/>
      <c r="U134" s="8" t="e">
        <f>SUM(HLOOKUP(Sheet1!C134,#REF!,2)+HLOOKUP(Sheet1!D134,#REF!,2)+HLOOKUP(Sheet1!E134,#REF!,2)+HLOOKUP(Sheet1!F134,#REF!,2)+HLOOKUP(Sheet1!G134,#REF!,2)+HLOOKUP(Sheet1!H134,#REF!,2)+HLOOKUP(Sheet1!I134,#REF!,2)+HLOOKUP(Sheet1!J134,#REF!,2)+HLOOKUP(Sheet1!K134,#REF!,2)+HLOOKUP(Sheet1!L134,#REF!,2)+HLOOKUP(Sheet1!M134,#REF!,2)+HLOOKUP(Sheet1!N134,#REF!,2)+HLOOKUP(Sheet1!O134,#REF!,2)+HLOOKUP(Sheet1!P134,#REF!,2)+HLOOKUP(Sheet1!Q134,#REF!,2)+HLOOKUP(Sheet1!R134,#REF!,2)+HLOOKUP(Sheet1!S134,#REF!,2))</f>
        <v>#REF!</v>
      </c>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row>
    <row r="135" spans="1:55" ht="14.4">
      <c r="A135" s="3" t="s">
        <v>219</v>
      </c>
      <c r="B135" s="4" t="s">
        <v>394</v>
      </c>
      <c r="C135" s="8" t="s">
        <v>33</v>
      </c>
      <c r="D135" s="8" t="s">
        <v>51</v>
      </c>
      <c r="E135" s="8" t="s">
        <v>52</v>
      </c>
      <c r="F135" s="8" t="s">
        <v>53</v>
      </c>
      <c r="G135" s="8" t="s">
        <v>54</v>
      </c>
      <c r="H135" s="8" t="s">
        <v>93</v>
      </c>
      <c r="I135" s="8" t="s">
        <v>56</v>
      </c>
      <c r="J135" s="8" t="s">
        <v>50</v>
      </c>
      <c r="K135" s="8" t="s">
        <v>38</v>
      </c>
      <c r="L135" s="8" t="s">
        <v>39</v>
      </c>
      <c r="M135" s="8" t="s">
        <v>40</v>
      </c>
      <c r="N135" s="8" t="s">
        <v>48</v>
      </c>
      <c r="O135" s="8" t="s">
        <v>63</v>
      </c>
      <c r="P135" s="8" t="s">
        <v>67</v>
      </c>
      <c r="Q135" s="8" t="s">
        <v>71</v>
      </c>
      <c r="R135" s="8" t="s">
        <v>72</v>
      </c>
      <c r="S135" s="8"/>
      <c r="T135" s="8"/>
      <c r="U135" s="8" t="e">
        <f>SUM(HLOOKUP(Sheet1!C135,#REF!,2)+HLOOKUP(Sheet1!D135,#REF!,2)+HLOOKUP(Sheet1!E135,#REF!,2)+HLOOKUP(Sheet1!F135,#REF!,2)+HLOOKUP(Sheet1!G135,#REF!,2)+HLOOKUP(Sheet1!H135,#REF!,2)+HLOOKUP(Sheet1!I135,#REF!,2)+HLOOKUP(Sheet1!J135,#REF!,2)+HLOOKUP(Sheet1!K135,#REF!,2)+HLOOKUP(Sheet1!L135,#REF!,2)+HLOOKUP(Sheet1!M135,#REF!,2)+HLOOKUP(Sheet1!N135,#REF!,2)+HLOOKUP(Sheet1!O135,#REF!,2)+HLOOKUP(Sheet1!P135,#REF!,2)+HLOOKUP(Sheet1!Q135,#REF!,2)+HLOOKUP(Sheet1!R135,#REF!,2))</f>
        <v>#REF!</v>
      </c>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row>
    <row r="136" spans="1:55" ht="14.4">
      <c r="A136" s="3" t="s">
        <v>220</v>
      </c>
      <c r="B136" s="4" t="s">
        <v>395</v>
      </c>
      <c r="C136" s="8" t="s">
        <v>33</v>
      </c>
      <c r="D136" s="8" t="s">
        <v>51</v>
      </c>
      <c r="E136" s="8" t="s">
        <v>52</v>
      </c>
      <c r="F136" s="8" t="s">
        <v>53</v>
      </c>
      <c r="G136" s="8" t="s">
        <v>54</v>
      </c>
      <c r="H136" s="8" t="s">
        <v>93</v>
      </c>
      <c r="I136" s="8" t="s">
        <v>56</v>
      </c>
      <c r="J136" s="8" t="s">
        <v>50</v>
      </c>
      <c r="K136" s="8" t="s">
        <v>38</v>
      </c>
      <c r="L136" s="8" t="s">
        <v>39</v>
      </c>
      <c r="M136" s="8" t="s">
        <v>40</v>
      </c>
      <c r="N136" s="8" t="s">
        <v>48</v>
      </c>
      <c r="O136" s="8" t="s">
        <v>63</v>
      </c>
      <c r="P136" s="8" t="s">
        <v>67</v>
      </c>
      <c r="Q136" s="8" t="s">
        <v>89</v>
      </c>
      <c r="R136" s="8" t="s">
        <v>73</v>
      </c>
      <c r="S136" s="8" t="s">
        <v>74</v>
      </c>
      <c r="T136" s="8" t="s">
        <v>72</v>
      </c>
      <c r="U136" s="8" t="e">
        <f>SUM(HLOOKUP(Sheet1!C136,#REF!,2)+HLOOKUP(Sheet1!D136,#REF!,2)+HLOOKUP(Sheet1!E136,#REF!,2)+HLOOKUP(Sheet1!F136,#REF!,2)+HLOOKUP(Sheet1!G136,#REF!,2)+HLOOKUP(Sheet1!H136,#REF!,2)+HLOOKUP(Sheet1!I136,#REF!,2)+HLOOKUP(Sheet1!J136,#REF!,2)+HLOOKUP(Sheet1!K136,#REF!,2)+HLOOKUP(Sheet1!L136,#REF!,2)+HLOOKUP(Sheet1!M136,#REF!,2)+HLOOKUP(Sheet1!N136,#REF!,2)+HLOOKUP(Sheet1!O136,#REF!,2)+HLOOKUP(Sheet1!P136,#REF!,2)+HLOOKUP(Sheet1!Q136,#REF!,2)+HLOOKUP(Sheet1!R136,#REF!,2)+HLOOKUP(Sheet1!S136,#REF!,2)+HLOOKUP(Sheet1!T136,#REF!,2))</f>
        <v>#REF!</v>
      </c>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row>
    <row r="137" spans="1:55" ht="14.4">
      <c r="A137" s="3" t="s">
        <v>221</v>
      </c>
      <c r="B137" s="4" t="s">
        <v>396</v>
      </c>
      <c r="C137" s="8" t="s">
        <v>33</v>
      </c>
      <c r="D137" s="8" t="s">
        <v>51</v>
      </c>
      <c r="E137" s="8" t="s">
        <v>91</v>
      </c>
      <c r="F137" s="8" t="s">
        <v>92</v>
      </c>
      <c r="G137" s="8" t="s">
        <v>94</v>
      </c>
      <c r="H137" s="8" t="s">
        <v>56</v>
      </c>
      <c r="I137" s="8" t="s">
        <v>57</v>
      </c>
      <c r="J137" s="8" t="s">
        <v>61</v>
      </c>
      <c r="K137" s="8" t="s">
        <v>48</v>
      </c>
      <c r="L137" s="8" t="s">
        <v>45</v>
      </c>
      <c r="M137" s="8" t="s">
        <v>44</v>
      </c>
      <c r="N137" s="8" t="s">
        <v>46</v>
      </c>
      <c r="O137" s="8" t="s">
        <v>70</v>
      </c>
      <c r="P137" s="8" t="s">
        <v>72</v>
      </c>
      <c r="Q137" s="8"/>
      <c r="R137" s="8"/>
      <c r="S137" s="8"/>
      <c r="T137" s="8"/>
      <c r="U137" s="8" t="e">
        <f>SUM(HLOOKUP(Sheet1!C137,#REF!,2)+HLOOKUP(Sheet1!D137,#REF!,2)+HLOOKUP(Sheet1!E137,#REF!,2)+HLOOKUP(Sheet1!F137,#REF!,2)+HLOOKUP(Sheet1!G137,#REF!,2)+HLOOKUP(Sheet1!H137,#REF!,2)+HLOOKUP(Sheet1!I137,#REF!,2)+HLOOKUP(Sheet1!J137,#REF!,2)+HLOOKUP(Sheet1!K137,#REF!,2)+HLOOKUP(Sheet1!L137,#REF!,2)+HLOOKUP(Sheet1!M137,#REF!,2)+HLOOKUP(Sheet1!N137,#REF!,2)+HLOOKUP(Sheet1!O137,#REF!,2)+HLOOKUP(Sheet1!P137,#REF!,2))</f>
        <v>#REF!</v>
      </c>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row>
    <row r="138" spans="1:55" ht="14.4">
      <c r="A138" s="3" t="s">
        <v>222</v>
      </c>
      <c r="B138" s="4" t="s">
        <v>397</v>
      </c>
      <c r="C138" s="8" t="s">
        <v>33</v>
      </c>
      <c r="D138" s="8" t="s">
        <v>51</v>
      </c>
      <c r="E138" s="8" t="s">
        <v>91</v>
      </c>
      <c r="F138" s="8" t="s">
        <v>92</v>
      </c>
      <c r="G138" s="8" t="s">
        <v>94</v>
      </c>
      <c r="H138" s="8" t="s">
        <v>56</v>
      </c>
      <c r="I138" s="8" t="s">
        <v>57</v>
      </c>
      <c r="J138" s="8" t="s">
        <v>61</v>
      </c>
      <c r="K138" s="8" t="s">
        <v>48</v>
      </c>
      <c r="L138" s="8" t="s">
        <v>45</v>
      </c>
      <c r="M138" s="8" t="s">
        <v>47</v>
      </c>
      <c r="N138" s="8" t="s">
        <v>69</v>
      </c>
      <c r="O138" s="8" t="s">
        <v>70</v>
      </c>
      <c r="P138" s="8" t="s">
        <v>72</v>
      </c>
      <c r="Q138" s="8"/>
      <c r="R138" s="8"/>
      <c r="S138" s="8"/>
      <c r="T138" s="8"/>
      <c r="U138" s="8" t="e">
        <f>SUM(HLOOKUP(Sheet1!C138,#REF!,2)+HLOOKUP(Sheet1!D138,#REF!,2)+HLOOKUP(Sheet1!E138,#REF!,2)+HLOOKUP(Sheet1!F138,#REF!,2)+HLOOKUP(Sheet1!G138,#REF!,2)+HLOOKUP(Sheet1!H138,#REF!,2)+HLOOKUP(Sheet1!I138,#REF!,2)+HLOOKUP(Sheet1!J138,#REF!,2)+HLOOKUP(Sheet1!K138,#REF!,2)+HLOOKUP(Sheet1!L138,#REF!,2)+HLOOKUP(Sheet1!M138,#REF!,2)+HLOOKUP(Sheet1!N138,#REF!,2)+HLOOKUP(Sheet1!O138,#REF!,2)+HLOOKUP(Sheet1!P138,#REF!,2))</f>
        <v>#REF!</v>
      </c>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row>
    <row r="139" spans="1:55" ht="14.4">
      <c r="A139" s="3" t="s">
        <v>223</v>
      </c>
      <c r="B139" s="4" t="s">
        <v>398</v>
      </c>
      <c r="C139" s="8" t="s">
        <v>33</v>
      </c>
      <c r="D139" s="8" t="s">
        <v>51</v>
      </c>
      <c r="E139" s="8" t="s">
        <v>91</v>
      </c>
      <c r="F139" s="8" t="s">
        <v>92</v>
      </c>
      <c r="G139" s="8" t="s">
        <v>94</v>
      </c>
      <c r="H139" s="8" t="s">
        <v>56</v>
      </c>
      <c r="I139" s="8" t="s">
        <v>57</v>
      </c>
      <c r="J139" s="8" t="s">
        <v>61</v>
      </c>
      <c r="K139" s="8" t="s">
        <v>63</v>
      </c>
      <c r="L139" s="8" t="s">
        <v>68</v>
      </c>
      <c r="M139" s="8" t="s">
        <v>69</v>
      </c>
      <c r="N139" s="8" t="s">
        <v>70</v>
      </c>
      <c r="O139" s="8" t="s">
        <v>72</v>
      </c>
      <c r="P139" s="8"/>
      <c r="Q139" s="8"/>
      <c r="R139" s="8"/>
      <c r="S139" s="8"/>
      <c r="T139" s="8"/>
      <c r="U139" s="8" t="e">
        <f>SUM(HLOOKUP(Sheet1!C139,#REF!,2)+HLOOKUP(Sheet1!D139,#REF!,2)+HLOOKUP(Sheet1!E139,#REF!,2)+HLOOKUP(Sheet1!F139,#REF!,2)+HLOOKUP(Sheet1!G139,#REF!,2)+HLOOKUP(Sheet1!H139,#REF!,2)+HLOOKUP(Sheet1!I139,#REF!,2)+HLOOKUP(Sheet1!J139,#REF!,2)+HLOOKUP(Sheet1!K139,#REF!,2)+HLOOKUP(Sheet1!L139,#REF!,2)+HLOOKUP(Sheet1!M139,#REF!,2)+HLOOKUP(Sheet1!N139,#REF!,2)+HLOOKUP(Sheet1!O139,#REF!,2))</f>
        <v>#REF!</v>
      </c>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row>
    <row r="140" spans="1:55" ht="14.4">
      <c r="A140" s="3" t="s">
        <v>224</v>
      </c>
      <c r="B140" s="4" t="s">
        <v>399</v>
      </c>
      <c r="C140" s="8" t="s">
        <v>33</v>
      </c>
      <c r="D140" s="8" t="s">
        <v>51</v>
      </c>
      <c r="E140" s="8" t="s">
        <v>91</v>
      </c>
      <c r="F140" s="8" t="s">
        <v>92</v>
      </c>
      <c r="G140" s="8" t="s">
        <v>94</v>
      </c>
      <c r="H140" s="8" t="s">
        <v>56</v>
      </c>
      <c r="I140" s="8" t="s">
        <v>57</v>
      </c>
      <c r="J140" s="8" t="s">
        <v>61</v>
      </c>
      <c r="K140" s="8" t="s">
        <v>63</v>
      </c>
      <c r="L140" s="8" t="s">
        <v>67</v>
      </c>
      <c r="M140" s="8" t="s">
        <v>71</v>
      </c>
      <c r="N140" s="8" t="s">
        <v>72</v>
      </c>
      <c r="O140" s="8"/>
      <c r="P140" s="8"/>
      <c r="Q140" s="8"/>
      <c r="R140" s="8"/>
      <c r="S140" s="8"/>
      <c r="T140" s="8"/>
      <c r="U140" s="8" t="e">
        <f>SUM(HLOOKUP(Sheet1!C140,#REF!,2)+HLOOKUP(Sheet1!D140,#REF!,2)+HLOOKUP(Sheet1!E140,#REF!,2)+HLOOKUP(Sheet1!F140,#REF!,2)+HLOOKUP(Sheet1!G140,#REF!,2)+HLOOKUP(Sheet1!H140,#REF!,2)+HLOOKUP(Sheet1!I140,#REF!,2)+HLOOKUP(Sheet1!J140,#REF!,2)+HLOOKUP(Sheet1!K140,#REF!,2)+HLOOKUP(Sheet1!L140,#REF!,2)+HLOOKUP(Sheet1!M140,#REF!,2)+HLOOKUP(Sheet1!N140,#REF!,2))</f>
        <v>#REF!</v>
      </c>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row>
    <row r="141" spans="1:55" ht="14.4">
      <c r="A141" s="3" t="s">
        <v>225</v>
      </c>
      <c r="B141" s="4" t="s">
        <v>400</v>
      </c>
      <c r="C141" s="8" t="s">
        <v>33</v>
      </c>
      <c r="D141" s="8" t="s">
        <v>51</v>
      </c>
      <c r="E141" s="8" t="s">
        <v>91</v>
      </c>
      <c r="F141" s="8" t="s">
        <v>92</v>
      </c>
      <c r="G141" s="8" t="s">
        <v>94</v>
      </c>
      <c r="H141" s="8" t="s">
        <v>56</v>
      </c>
      <c r="I141" s="8" t="s">
        <v>57</v>
      </c>
      <c r="J141" s="8" t="s">
        <v>61</v>
      </c>
      <c r="K141" s="8" t="s">
        <v>63</v>
      </c>
      <c r="L141" s="8" t="s">
        <v>67</v>
      </c>
      <c r="M141" s="8" t="s">
        <v>89</v>
      </c>
      <c r="N141" s="8" t="s">
        <v>73</v>
      </c>
      <c r="O141" s="8" t="s">
        <v>74</v>
      </c>
      <c r="P141" s="8" t="s">
        <v>72</v>
      </c>
      <c r="Q141" s="8"/>
      <c r="R141" s="8"/>
      <c r="S141" s="8"/>
      <c r="T141" s="8"/>
      <c r="U141" s="8" t="e">
        <f>SUM(HLOOKUP(Sheet1!C141,#REF!,2)+HLOOKUP(Sheet1!D141,#REF!,2)+HLOOKUP(Sheet1!E141,#REF!,2)+HLOOKUP(Sheet1!F141,#REF!,2)+HLOOKUP(Sheet1!G141,#REF!,2)+HLOOKUP(Sheet1!H141,#REF!,2)+HLOOKUP(Sheet1!I141,#REF!,2)+HLOOKUP(Sheet1!J141,#REF!,2)+HLOOKUP(Sheet1!K141,#REF!,2)+HLOOKUP(Sheet1!L141,#REF!,2)+HLOOKUP(Sheet1!M141,#REF!,2)+HLOOKUP(Sheet1!N141,#REF!,2)+HLOOKUP(Sheet1!O141,#REF!,2)+HLOOKUP(Sheet1!P141,#REF!,2))</f>
        <v>#REF!</v>
      </c>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row>
    <row r="142" spans="1:55" ht="14.4">
      <c r="A142" s="3" t="s">
        <v>226</v>
      </c>
      <c r="B142" s="4" t="s">
        <v>401</v>
      </c>
      <c r="C142" s="8" t="s">
        <v>33</v>
      </c>
      <c r="D142" s="8" t="s">
        <v>51</v>
      </c>
      <c r="E142" s="8" t="s">
        <v>91</v>
      </c>
      <c r="F142" s="8" t="s">
        <v>92</v>
      </c>
      <c r="G142" s="8" t="s">
        <v>94</v>
      </c>
      <c r="H142" s="8" t="s">
        <v>56</v>
      </c>
      <c r="I142" s="8" t="s">
        <v>57</v>
      </c>
      <c r="J142" s="8" t="s">
        <v>62</v>
      </c>
      <c r="K142" s="8" t="s">
        <v>68</v>
      </c>
      <c r="L142" s="8" t="s">
        <v>69</v>
      </c>
      <c r="M142" s="8" t="s">
        <v>70</v>
      </c>
      <c r="N142" s="8" t="s">
        <v>72</v>
      </c>
      <c r="O142" s="8"/>
      <c r="P142" s="8"/>
      <c r="Q142" s="8"/>
      <c r="R142" s="8"/>
      <c r="S142" s="8"/>
      <c r="T142" s="8"/>
      <c r="U142" s="8" t="e">
        <f>SUM(HLOOKUP(Sheet1!C142,#REF!,2)+HLOOKUP(Sheet1!D142,#REF!,2)+HLOOKUP(Sheet1!E142,#REF!,2)+HLOOKUP(Sheet1!F142,#REF!,2)+HLOOKUP(Sheet1!G142,#REF!,2)+HLOOKUP(Sheet1!H142,#REF!,2)+HLOOKUP(Sheet1!I142,#REF!,2)+HLOOKUP(Sheet1!J142,#REF!,2)+HLOOKUP(Sheet1!K142,#REF!,2)+HLOOKUP(Sheet1!L142,#REF!,2)+HLOOKUP(Sheet1!M142,#REF!,2)+HLOOKUP(Sheet1!N142,#REF!,2))</f>
        <v>#REF!</v>
      </c>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row>
    <row r="143" spans="1:55" ht="14.4">
      <c r="A143" s="3" t="s">
        <v>227</v>
      </c>
      <c r="B143" s="4" t="s">
        <v>402</v>
      </c>
      <c r="C143" s="8" t="s">
        <v>33</v>
      </c>
      <c r="D143" s="8" t="s">
        <v>51</v>
      </c>
      <c r="E143" s="8" t="s">
        <v>91</v>
      </c>
      <c r="F143" s="8" t="s">
        <v>92</v>
      </c>
      <c r="G143" s="8" t="s">
        <v>94</v>
      </c>
      <c r="H143" s="8" t="s">
        <v>56</v>
      </c>
      <c r="I143" s="8" t="s">
        <v>57</v>
      </c>
      <c r="J143" s="8" t="s">
        <v>62</v>
      </c>
      <c r="K143" s="8" t="s">
        <v>67</v>
      </c>
      <c r="L143" s="8" t="s">
        <v>71</v>
      </c>
      <c r="M143" s="8" t="s">
        <v>72</v>
      </c>
      <c r="N143" s="8"/>
      <c r="O143" s="8"/>
      <c r="P143" s="8"/>
      <c r="Q143" s="8"/>
      <c r="R143" s="8"/>
      <c r="S143" s="8"/>
      <c r="T143" s="8"/>
      <c r="U143" s="8" t="e">
        <f>SUM(HLOOKUP(Sheet1!C143,#REF!,2)+HLOOKUP(Sheet1!D143,#REF!,2)+HLOOKUP(Sheet1!E143,#REF!,2)+HLOOKUP(Sheet1!F143,#REF!,2)+HLOOKUP(Sheet1!G143,#REF!,2)+HLOOKUP(Sheet1!H143,#REF!,2)+HLOOKUP(Sheet1!I143,#REF!,2)+HLOOKUP(Sheet1!J143,#REF!,2)+HLOOKUP(Sheet1!K143,#REF!,2)+HLOOKUP(Sheet1!L143,#REF!,2)+HLOOKUP(Sheet1!M143,#REF!,2))</f>
        <v>#REF!</v>
      </c>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row>
    <row r="144" spans="1:55" ht="14.4">
      <c r="A144" s="3" t="s">
        <v>228</v>
      </c>
      <c r="B144" s="4" t="s">
        <v>403</v>
      </c>
      <c r="C144" s="8" t="s">
        <v>33</v>
      </c>
      <c r="D144" s="8" t="s">
        <v>51</v>
      </c>
      <c r="E144" s="8" t="s">
        <v>91</v>
      </c>
      <c r="F144" s="8" t="s">
        <v>92</v>
      </c>
      <c r="G144" s="8" t="s">
        <v>94</v>
      </c>
      <c r="H144" s="8" t="s">
        <v>56</v>
      </c>
      <c r="I144" s="8" t="s">
        <v>57</v>
      </c>
      <c r="J144" s="8" t="s">
        <v>62</v>
      </c>
      <c r="K144" s="8" t="s">
        <v>67</v>
      </c>
      <c r="L144" s="8" t="s">
        <v>89</v>
      </c>
      <c r="M144" s="8" t="s">
        <v>73</v>
      </c>
      <c r="N144" s="8" t="s">
        <v>74</v>
      </c>
      <c r="O144" s="8" t="s">
        <v>72</v>
      </c>
      <c r="P144" s="8"/>
      <c r="Q144" s="8"/>
      <c r="R144" s="8"/>
      <c r="S144" s="8"/>
      <c r="T144" s="8"/>
      <c r="U144" s="8" t="e">
        <f>SUM(HLOOKUP(Sheet1!C144,#REF!,2)+HLOOKUP(Sheet1!D144,#REF!,2)+HLOOKUP(Sheet1!E144,#REF!,2)+HLOOKUP(Sheet1!F144,#REF!,2)+HLOOKUP(Sheet1!G144,#REF!,2)+HLOOKUP(Sheet1!H144,#REF!,2)+HLOOKUP(Sheet1!I144,#REF!,2)+HLOOKUP(Sheet1!J144,#REF!,2)+HLOOKUP(Sheet1!K144,#REF!,2)+HLOOKUP(Sheet1!L144,#REF!,2)+HLOOKUP(Sheet1!M144,#REF!,2)+HLOOKUP(Sheet1!N144,#REF!,2)+HLOOKUP(Sheet1!O144,#REF!,2))</f>
        <v>#REF!</v>
      </c>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row>
    <row r="145" spans="1:55" ht="14.4">
      <c r="A145" s="3" t="s">
        <v>229</v>
      </c>
      <c r="B145" s="4" t="s">
        <v>404</v>
      </c>
      <c r="C145" s="8" t="s">
        <v>33</v>
      </c>
      <c r="D145" s="8" t="s">
        <v>51</v>
      </c>
      <c r="E145" s="8" t="s">
        <v>91</v>
      </c>
      <c r="F145" s="8" t="s">
        <v>92</v>
      </c>
      <c r="G145" s="8" t="s">
        <v>94</v>
      </c>
      <c r="H145" s="8" t="s">
        <v>56</v>
      </c>
      <c r="I145" s="8" t="s">
        <v>58</v>
      </c>
      <c r="J145" s="8" t="s">
        <v>59</v>
      </c>
      <c r="K145" s="8" t="s">
        <v>64</v>
      </c>
      <c r="L145" s="8" t="s">
        <v>65</v>
      </c>
      <c r="M145" s="8" t="s">
        <v>71</v>
      </c>
      <c r="N145" s="8" t="s">
        <v>72</v>
      </c>
      <c r="O145" s="8"/>
      <c r="P145" s="8"/>
      <c r="Q145" s="8"/>
      <c r="R145" s="8"/>
      <c r="S145" s="8"/>
      <c r="T145" s="8"/>
      <c r="U145" s="8" t="e">
        <f>SUM(HLOOKUP(Sheet1!C145,#REF!,2)+HLOOKUP(Sheet1!D145,#REF!,2)+HLOOKUP(Sheet1!E145,#REF!,2)+HLOOKUP(Sheet1!F145,#REF!,2)+HLOOKUP(Sheet1!G145,#REF!,2)+HLOOKUP(Sheet1!H145,#REF!,2)+HLOOKUP(Sheet1!I145,#REF!,2)+HLOOKUP(Sheet1!J145,#REF!,2)+HLOOKUP(Sheet1!K145,#REF!,2)+HLOOKUP(Sheet1!L145,#REF!,2)+HLOOKUP(Sheet1!M145,#REF!,2)+HLOOKUP(Sheet1!N145,#REF!,2))</f>
        <v>#REF!</v>
      </c>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row>
    <row r="146" spans="1:55" ht="14.4">
      <c r="A146" s="3" t="s">
        <v>230</v>
      </c>
      <c r="B146" s="4" t="s">
        <v>405</v>
      </c>
      <c r="C146" s="8" t="s">
        <v>33</v>
      </c>
      <c r="D146" s="8" t="s">
        <v>51</v>
      </c>
      <c r="E146" s="8" t="s">
        <v>91</v>
      </c>
      <c r="F146" s="8" t="s">
        <v>92</v>
      </c>
      <c r="G146" s="8" t="s">
        <v>94</v>
      </c>
      <c r="H146" s="8" t="s">
        <v>56</v>
      </c>
      <c r="I146" s="8" t="s">
        <v>58</v>
      </c>
      <c r="J146" s="8" t="s">
        <v>59</v>
      </c>
      <c r="K146" s="8" t="s">
        <v>64</v>
      </c>
      <c r="L146" s="8" t="s">
        <v>65</v>
      </c>
      <c r="M146" s="8" t="s">
        <v>89</v>
      </c>
      <c r="N146" s="8" t="s">
        <v>73</v>
      </c>
      <c r="O146" s="8" t="s">
        <v>74</v>
      </c>
      <c r="P146" s="8" t="s">
        <v>72</v>
      </c>
      <c r="Q146" s="8"/>
      <c r="R146" s="8"/>
      <c r="S146" s="8"/>
      <c r="T146" s="8"/>
      <c r="U146" s="8" t="e">
        <f>SUM(HLOOKUP(Sheet1!C146,#REF!,2)+HLOOKUP(Sheet1!D146,#REF!,2)+HLOOKUP(Sheet1!E146,#REF!,2)+HLOOKUP(Sheet1!F146,#REF!,2)+HLOOKUP(Sheet1!G146,#REF!,2)+HLOOKUP(Sheet1!H146,#REF!,2)+HLOOKUP(Sheet1!I146,#REF!,2)+HLOOKUP(Sheet1!J146,#REF!,2)+HLOOKUP(Sheet1!K146,#REF!,2)+HLOOKUP(Sheet1!L146,#REF!,2)+HLOOKUP(Sheet1!M146,#REF!,2)+HLOOKUP(Sheet1!N146,#REF!,2)+HLOOKUP(Sheet1!O146,#REF!,2)+HLOOKUP(Sheet1!P146,#REF!,2))</f>
        <v>#REF!</v>
      </c>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row>
    <row r="147" spans="1:55" ht="28.8">
      <c r="A147" s="3" t="s">
        <v>231</v>
      </c>
      <c r="B147" s="4" t="s">
        <v>406</v>
      </c>
      <c r="C147" s="8" t="s">
        <v>33</v>
      </c>
      <c r="D147" s="8" t="s">
        <v>51</v>
      </c>
      <c r="E147" s="8" t="s">
        <v>91</v>
      </c>
      <c r="F147" s="8" t="s">
        <v>92</v>
      </c>
      <c r="G147" s="8" t="s">
        <v>94</v>
      </c>
      <c r="H147" s="8" t="s">
        <v>56</v>
      </c>
      <c r="I147" s="8" t="s">
        <v>58</v>
      </c>
      <c r="J147" s="8" t="s">
        <v>59</v>
      </c>
      <c r="K147" s="8" t="s">
        <v>64</v>
      </c>
      <c r="L147" s="8" t="s">
        <v>66</v>
      </c>
      <c r="M147" s="8" t="s">
        <v>80</v>
      </c>
      <c r="N147" s="8" t="s">
        <v>79</v>
      </c>
      <c r="O147" s="8" t="s">
        <v>73</v>
      </c>
      <c r="P147" s="8" t="s">
        <v>74</v>
      </c>
      <c r="Q147" s="8" t="s">
        <v>72</v>
      </c>
      <c r="R147" s="8"/>
      <c r="S147" s="8"/>
      <c r="T147" s="8"/>
      <c r="U147" s="8" t="e">
        <f>SUM(HLOOKUP(Sheet1!C147,#REF!,2)+HLOOKUP(Sheet1!D147,#REF!,2)+HLOOKUP(Sheet1!E147,#REF!,2)+HLOOKUP(Sheet1!F147,#REF!,2)+HLOOKUP(Sheet1!G147,#REF!,2)+HLOOKUP(Sheet1!H147,#REF!,2)+HLOOKUP(Sheet1!I147,#REF!,2)+HLOOKUP(Sheet1!J147,#REF!,2)+HLOOKUP(Sheet1!K147,#REF!,2)+HLOOKUP(Sheet1!L147,#REF!,2)+HLOOKUP(Sheet1!M147,#REF!,2)+HLOOKUP(Sheet1!N147,#REF!,2)+HLOOKUP(Sheet1!O147,#REF!,2)+HLOOKUP(Sheet1!P147,#REF!,2)+HLOOKUP(Sheet1!Q147,#REF!,2))</f>
        <v>#REF!</v>
      </c>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row>
    <row r="148" spans="1:55" ht="28.8">
      <c r="A148" s="3" t="s">
        <v>232</v>
      </c>
      <c r="B148" s="4" t="s">
        <v>407</v>
      </c>
      <c r="C148" s="8" t="s">
        <v>33</v>
      </c>
      <c r="D148" s="8" t="s">
        <v>51</v>
      </c>
      <c r="E148" s="8" t="s">
        <v>91</v>
      </c>
      <c r="F148" s="8" t="s">
        <v>92</v>
      </c>
      <c r="G148" s="8" t="s">
        <v>94</v>
      </c>
      <c r="H148" s="8" t="s">
        <v>56</v>
      </c>
      <c r="I148" s="8" t="s">
        <v>58</v>
      </c>
      <c r="J148" s="8" t="s">
        <v>59</v>
      </c>
      <c r="K148" s="8" t="s">
        <v>64</v>
      </c>
      <c r="L148" s="8" t="s">
        <v>66</v>
      </c>
      <c r="M148" s="8" t="s">
        <v>80</v>
      </c>
      <c r="N148" s="8" t="s">
        <v>78</v>
      </c>
      <c r="O148" s="8" t="s">
        <v>77</v>
      </c>
      <c r="P148" s="8" t="s">
        <v>74</v>
      </c>
      <c r="Q148" s="8" t="s">
        <v>72</v>
      </c>
      <c r="R148" s="8"/>
      <c r="S148" s="8"/>
      <c r="T148" s="8"/>
      <c r="U148" s="8" t="e">
        <f>SUM(HLOOKUP(Sheet1!C148,#REF!,2)+HLOOKUP(Sheet1!D148,#REF!,2)+HLOOKUP(Sheet1!E148,#REF!,2)+HLOOKUP(Sheet1!F148,#REF!,2)+HLOOKUP(Sheet1!G148,#REF!,2)+HLOOKUP(Sheet1!H148,#REF!,2)+HLOOKUP(Sheet1!I148,#REF!,2)+HLOOKUP(Sheet1!J148,#REF!,2)+HLOOKUP(Sheet1!K148,#REF!,2)+HLOOKUP(Sheet1!L148,#REF!,2)+HLOOKUP(Sheet1!M148,#REF!,2)+HLOOKUP(Sheet1!N148,#REF!,2)+HLOOKUP(Sheet1!O148,#REF!,2)+HLOOKUP(Sheet1!P148,#REF!,2)+HLOOKUP(Sheet1!Q148,#REF!,2))</f>
        <v>#REF!</v>
      </c>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row>
    <row r="149" spans="1:55" ht="28.8">
      <c r="A149" s="3" t="s">
        <v>233</v>
      </c>
      <c r="B149" s="4" t="s">
        <v>408</v>
      </c>
      <c r="C149" s="8" t="s">
        <v>33</v>
      </c>
      <c r="D149" s="8" t="s">
        <v>51</v>
      </c>
      <c r="E149" s="8" t="s">
        <v>91</v>
      </c>
      <c r="F149" s="8" t="s">
        <v>92</v>
      </c>
      <c r="G149" s="8" t="s">
        <v>94</v>
      </c>
      <c r="H149" s="8" t="s">
        <v>56</v>
      </c>
      <c r="I149" s="8" t="s">
        <v>58</v>
      </c>
      <c r="J149" s="8" t="s">
        <v>59</v>
      </c>
      <c r="K149" s="8" t="s">
        <v>64</v>
      </c>
      <c r="L149" s="8" t="s">
        <v>66</v>
      </c>
      <c r="M149" s="8" t="s">
        <v>80</v>
      </c>
      <c r="N149" s="8" t="s">
        <v>78</v>
      </c>
      <c r="O149" s="8" t="s">
        <v>76</v>
      </c>
      <c r="P149" s="8" t="s">
        <v>75</v>
      </c>
      <c r="Q149" s="8" t="s">
        <v>72</v>
      </c>
      <c r="R149" s="8"/>
      <c r="S149" s="8"/>
      <c r="T149" s="8"/>
      <c r="U149" s="8" t="e">
        <f>SUM(HLOOKUP(Sheet1!C149,#REF!,2)+HLOOKUP(Sheet1!D149,#REF!,2)+HLOOKUP(Sheet1!E149,#REF!,2)+HLOOKUP(Sheet1!F149,#REF!,2)+HLOOKUP(Sheet1!G149,#REF!,2)+HLOOKUP(Sheet1!H149,#REF!,2)+HLOOKUP(Sheet1!I149,#REF!,2)+HLOOKUP(Sheet1!J149,#REF!,2)+HLOOKUP(Sheet1!K149,#REF!,2)+HLOOKUP(Sheet1!L149,#REF!,2)+HLOOKUP(Sheet1!M149,#REF!,2)+HLOOKUP(Sheet1!N149,#REF!,2)+HLOOKUP(Sheet1!O149,#REF!,2)+HLOOKUP(Sheet1!P149,#REF!,2)+HLOOKUP(Sheet1!Q149,#REF!,2))</f>
        <v>#REF!</v>
      </c>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row>
    <row r="150" spans="1:55" ht="14.4">
      <c r="A150" s="3" t="s">
        <v>234</v>
      </c>
      <c r="B150" s="4" t="s">
        <v>409</v>
      </c>
      <c r="C150" s="8" t="s">
        <v>33</v>
      </c>
      <c r="D150" s="8" t="s">
        <v>51</v>
      </c>
      <c r="E150" s="8" t="s">
        <v>91</v>
      </c>
      <c r="F150" s="8" t="s">
        <v>92</v>
      </c>
      <c r="G150" s="8" t="s">
        <v>94</v>
      </c>
      <c r="H150" s="8" t="s">
        <v>56</v>
      </c>
      <c r="I150" s="8" t="s">
        <v>58</v>
      </c>
      <c r="J150" s="8" t="s">
        <v>60</v>
      </c>
      <c r="K150" s="8" t="s">
        <v>81</v>
      </c>
      <c r="L150" s="8" t="s">
        <v>80</v>
      </c>
      <c r="M150" s="8" t="s">
        <v>79</v>
      </c>
      <c r="N150" s="8" t="s">
        <v>73</v>
      </c>
      <c r="O150" s="8" t="s">
        <v>74</v>
      </c>
      <c r="P150" s="8" t="s">
        <v>72</v>
      </c>
      <c r="Q150" s="8"/>
      <c r="R150" s="8"/>
      <c r="S150" s="8"/>
      <c r="T150" s="8"/>
      <c r="U150" s="8" t="e">
        <f>SUM(HLOOKUP(Sheet1!C150,#REF!,2)+HLOOKUP(Sheet1!D150,#REF!,2)+HLOOKUP(Sheet1!E150,#REF!,2)+HLOOKUP(Sheet1!F150,#REF!,2)+HLOOKUP(Sheet1!G150,#REF!,2)+HLOOKUP(Sheet1!H150,#REF!,2)+HLOOKUP(Sheet1!I150,#REF!,2)+HLOOKUP(Sheet1!J150,#REF!,2)+HLOOKUP(Sheet1!K150,#REF!,2)+HLOOKUP(Sheet1!L150,#REF!,2)+HLOOKUP(Sheet1!M150,#REF!,2)+HLOOKUP(Sheet1!N150,#REF!,2)+HLOOKUP(Sheet1!O150,#REF!,2)+HLOOKUP(Sheet1!P150,#REF!,2))</f>
        <v>#REF!</v>
      </c>
      <c r="V150" s="8"/>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row>
    <row r="151" spans="1:55" ht="14.4">
      <c r="A151" s="3" t="s">
        <v>235</v>
      </c>
      <c r="B151" s="4" t="s">
        <v>410</v>
      </c>
      <c r="C151" s="8" t="s">
        <v>33</v>
      </c>
      <c r="D151" s="8" t="s">
        <v>51</v>
      </c>
      <c r="E151" s="8" t="s">
        <v>91</v>
      </c>
      <c r="F151" s="8" t="s">
        <v>92</v>
      </c>
      <c r="G151" s="8" t="s">
        <v>94</v>
      </c>
      <c r="H151" s="8" t="s">
        <v>56</v>
      </c>
      <c r="I151" s="8" t="s">
        <v>58</v>
      </c>
      <c r="J151" s="8" t="s">
        <v>60</v>
      </c>
      <c r="K151" s="8" t="s">
        <v>81</v>
      </c>
      <c r="L151" s="8" t="s">
        <v>80</v>
      </c>
      <c r="M151" s="8" t="s">
        <v>78</v>
      </c>
      <c r="N151" s="8" t="s">
        <v>77</v>
      </c>
      <c r="O151" s="8" t="s">
        <v>74</v>
      </c>
      <c r="P151" s="8" t="s">
        <v>72</v>
      </c>
      <c r="Q151" s="8"/>
      <c r="R151" s="8"/>
      <c r="S151" s="8"/>
      <c r="T151" s="8"/>
      <c r="U151" s="8" t="e">
        <f>SUM(HLOOKUP(Sheet1!C151,#REF!,2)+HLOOKUP(Sheet1!D151,#REF!,2)+HLOOKUP(Sheet1!E151,#REF!,2)+HLOOKUP(Sheet1!F151,#REF!,2)+HLOOKUP(Sheet1!G151,#REF!,2)+HLOOKUP(Sheet1!H151,#REF!,2)+HLOOKUP(Sheet1!I151,#REF!,2)+HLOOKUP(Sheet1!J151,#REF!,2)+HLOOKUP(Sheet1!K151,#REF!,2)+HLOOKUP(Sheet1!L151,#REF!,2)+HLOOKUP(Sheet1!M151,#REF!,2)+HLOOKUP(Sheet1!N151,#REF!,2)+HLOOKUP(Sheet1!O151,#REF!,2)+HLOOKUP(Sheet1!P151,#REF!,2))</f>
        <v>#REF!</v>
      </c>
      <c r="V151" s="8"/>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row>
    <row r="152" spans="1:55" ht="14.4">
      <c r="A152" s="3" t="s">
        <v>236</v>
      </c>
      <c r="B152" s="4" t="s">
        <v>411</v>
      </c>
      <c r="C152" s="8" t="s">
        <v>33</v>
      </c>
      <c r="D152" s="8" t="s">
        <v>51</v>
      </c>
      <c r="E152" s="8" t="s">
        <v>91</v>
      </c>
      <c r="F152" s="8" t="s">
        <v>92</v>
      </c>
      <c r="G152" s="8" t="s">
        <v>94</v>
      </c>
      <c r="H152" s="8" t="s">
        <v>56</v>
      </c>
      <c r="I152" s="8" t="s">
        <v>58</v>
      </c>
      <c r="J152" s="8" t="s">
        <v>60</v>
      </c>
      <c r="K152" s="8" t="s">
        <v>81</v>
      </c>
      <c r="L152" s="8" t="s">
        <v>80</v>
      </c>
      <c r="M152" s="8" t="s">
        <v>78</v>
      </c>
      <c r="N152" s="8" t="s">
        <v>76</v>
      </c>
      <c r="O152" s="8" t="s">
        <v>75</v>
      </c>
      <c r="P152" s="8" t="s">
        <v>72</v>
      </c>
      <c r="Q152" s="8"/>
      <c r="R152" s="8"/>
      <c r="S152" s="8"/>
      <c r="T152" s="8"/>
      <c r="U152" s="8" t="e">
        <f>SUM(HLOOKUP(Sheet1!C152,#REF!,2)+HLOOKUP(Sheet1!D152,#REF!,2)+HLOOKUP(Sheet1!E152,#REF!,2)+HLOOKUP(Sheet1!F152,#REF!,2)+HLOOKUP(Sheet1!G152,#REF!,2)+HLOOKUP(Sheet1!H152,#REF!,2)+HLOOKUP(Sheet1!I152,#REF!,2)+HLOOKUP(Sheet1!J152,#REF!,2)+HLOOKUP(Sheet1!K152,#REF!,2)+HLOOKUP(Sheet1!L152,#REF!,2)+HLOOKUP(Sheet1!M152,#REF!,2)+HLOOKUP(Sheet1!N152,#REF!,2)+HLOOKUP(Sheet1!O152,#REF!,2)+HLOOKUP(Sheet1!P152,#REF!,2))</f>
        <v>#REF!</v>
      </c>
      <c r="V152" s="8"/>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row>
    <row r="153" spans="1:55" ht="14.4">
      <c r="A153" s="3" t="s">
        <v>237</v>
      </c>
      <c r="B153" s="4" t="s">
        <v>412</v>
      </c>
      <c r="C153" s="8" t="s">
        <v>33</v>
      </c>
      <c r="D153" s="8" t="s">
        <v>51</v>
      </c>
      <c r="E153" s="8" t="s">
        <v>91</v>
      </c>
      <c r="F153" s="8" t="s">
        <v>92</v>
      </c>
      <c r="G153" s="8" t="s">
        <v>94</v>
      </c>
      <c r="H153" s="8" t="s">
        <v>56</v>
      </c>
      <c r="I153" s="8" t="s">
        <v>58</v>
      </c>
      <c r="J153" s="8" t="s">
        <v>60</v>
      </c>
      <c r="K153" s="8" t="s">
        <v>82</v>
      </c>
      <c r="L153" s="8" t="s">
        <v>83</v>
      </c>
      <c r="M153" s="8" t="s">
        <v>75</v>
      </c>
      <c r="N153" s="8" t="s">
        <v>72</v>
      </c>
      <c r="O153" s="8"/>
      <c r="P153" s="8"/>
      <c r="Q153" s="8"/>
      <c r="R153" s="8"/>
      <c r="S153" s="8"/>
      <c r="T153" s="8"/>
      <c r="U153" s="8" t="e">
        <f>SUM(HLOOKUP(Sheet1!C153,#REF!,2)+HLOOKUP(Sheet1!D153,#REF!,2)+HLOOKUP(Sheet1!E153,#REF!,2)+HLOOKUP(Sheet1!F153,#REF!,2)+HLOOKUP(Sheet1!G153,#REF!,2)+HLOOKUP(Sheet1!H153,#REF!,2)+HLOOKUP(Sheet1!I153,#REF!,2)+HLOOKUP(Sheet1!J153,#REF!,2)+HLOOKUP(Sheet1!K153,#REF!,2)+HLOOKUP(Sheet1!L153,#REF!,2)+HLOOKUP(Sheet1!M153,#REF!,2)+HLOOKUP(Sheet1!N153,#REF!,2))</f>
        <v>#REF!</v>
      </c>
      <c r="V153" s="8"/>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row>
    <row r="154" spans="1:55" ht="14.4">
      <c r="A154" s="3" t="s">
        <v>238</v>
      </c>
      <c r="B154" s="4" t="s">
        <v>413</v>
      </c>
      <c r="C154" s="8" t="s">
        <v>33</v>
      </c>
      <c r="D154" s="8" t="s">
        <v>51</v>
      </c>
      <c r="E154" s="8" t="s">
        <v>91</v>
      </c>
      <c r="F154" s="8" t="s">
        <v>92</v>
      </c>
      <c r="G154" s="8" t="s">
        <v>94</v>
      </c>
      <c r="H154" s="8" t="s">
        <v>56</v>
      </c>
      <c r="I154" s="8" t="s">
        <v>58</v>
      </c>
      <c r="J154" s="8" t="s">
        <v>60</v>
      </c>
      <c r="K154" s="8" t="s">
        <v>82</v>
      </c>
      <c r="L154" s="8" t="s">
        <v>83</v>
      </c>
      <c r="M154" s="8" t="s">
        <v>76</v>
      </c>
      <c r="N154" s="8" t="s">
        <v>77</v>
      </c>
      <c r="O154" s="8" t="s">
        <v>74</v>
      </c>
      <c r="P154" s="8" t="s">
        <v>72</v>
      </c>
      <c r="Q154" s="8"/>
      <c r="R154" s="8"/>
      <c r="S154" s="8"/>
      <c r="T154" s="8"/>
      <c r="U154" s="8" t="e">
        <f>SUM(HLOOKUP(Sheet1!C154,#REF!,2)+HLOOKUP(Sheet1!D154,#REF!,2)+HLOOKUP(Sheet1!E154,#REF!,2)+HLOOKUP(Sheet1!F154,#REF!,2)+HLOOKUP(Sheet1!G154,#REF!,2)+HLOOKUP(Sheet1!H154,#REF!,2)+HLOOKUP(Sheet1!I154,#REF!,2)+HLOOKUP(Sheet1!J154,#REF!,2)+HLOOKUP(Sheet1!K154,#REF!,2)+HLOOKUP(Sheet1!L154,#REF!,2)+HLOOKUP(Sheet1!M154,#REF!,2)+HLOOKUP(Sheet1!N154,#REF!,2)+HLOOKUP(Sheet1!O154,#REF!,2)+HLOOKUP(Sheet1!P154,#REF!,2))</f>
        <v>#REF!</v>
      </c>
      <c r="V154" s="8"/>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row>
    <row r="155" spans="1:55" ht="14.4">
      <c r="A155" s="3" t="s">
        <v>239</v>
      </c>
      <c r="B155" s="4" t="s">
        <v>414</v>
      </c>
      <c r="C155" s="8" t="s">
        <v>33</v>
      </c>
      <c r="D155" s="8" t="s">
        <v>51</v>
      </c>
      <c r="E155" s="8" t="s">
        <v>91</v>
      </c>
      <c r="F155" s="8" t="s">
        <v>92</v>
      </c>
      <c r="G155" s="8" t="s">
        <v>94</v>
      </c>
      <c r="H155" s="8" t="s">
        <v>56</v>
      </c>
      <c r="I155" s="8" t="s">
        <v>50</v>
      </c>
      <c r="J155" s="8" t="s">
        <v>38</v>
      </c>
      <c r="K155" s="8" t="s">
        <v>39</v>
      </c>
      <c r="L155" s="8" t="s">
        <v>41</v>
      </c>
      <c r="M155" s="8" t="s">
        <v>43</v>
      </c>
      <c r="N155" s="8" t="s">
        <v>46</v>
      </c>
      <c r="O155" s="8" t="s">
        <v>70</v>
      </c>
      <c r="P155" s="8" t="s">
        <v>72</v>
      </c>
      <c r="Q155" s="8"/>
      <c r="R155" s="8"/>
      <c r="S155" s="8"/>
      <c r="T155" s="8"/>
      <c r="U155" s="8" t="e">
        <f>SUM(HLOOKUP(Sheet1!C155,#REF!,2)+HLOOKUP(Sheet1!D155,#REF!,2)+HLOOKUP(Sheet1!E155,#REF!,2)+HLOOKUP(Sheet1!F155,#REF!,2)+HLOOKUP(Sheet1!G155,#REF!,2)+HLOOKUP(Sheet1!H155,#REF!,2)+HLOOKUP(Sheet1!I155,#REF!,2)+HLOOKUP(Sheet1!J155,#REF!,2)+HLOOKUP(Sheet1!K155,#REF!,2)+HLOOKUP(Sheet1!L155,#REF!,2)+HLOOKUP(Sheet1!M155,#REF!,2)+HLOOKUP(Sheet1!N155,#REF!,2)+HLOOKUP(Sheet1!O155,#REF!,2)+HLOOKUP(Sheet1!P155,#REF!,2))</f>
        <v>#REF!</v>
      </c>
      <c r="V155" s="8"/>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row>
    <row r="156" spans="1:55" ht="14.4">
      <c r="A156" s="3" t="s">
        <v>240</v>
      </c>
      <c r="B156" s="4" t="s">
        <v>415</v>
      </c>
      <c r="C156" s="8" t="s">
        <v>33</v>
      </c>
      <c r="D156" s="8" t="s">
        <v>51</v>
      </c>
      <c r="E156" s="8" t="s">
        <v>91</v>
      </c>
      <c r="F156" s="8" t="s">
        <v>92</v>
      </c>
      <c r="G156" s="8" t="s">
        <v>94</v>
      </c>
      <c r="H156" s="8" t="s">
        <v>56</v>
      </c>
      <c r="I156" s="8" t="s">
        <v>50</v>
      </c>
      <c r="J156" s="8" t="s">
        <v>38</v>
      </c>
      <c r="K156" s="8" t="s">
        <v>39</v>
      </c>
      <c r="L156" s="8" t="s">
        <v>41</v>
      </c>
      <c r="M156" s="8" t="s">
        <v>42</v>
      </c>
      <c r="N156" s="8" t="s">
        <v>44</v>
      </c>
      <c r="O156" s="8" t="s">
        <v>46</v>
      </c>
      <c r="P156" s="8" t="s">
        <v>70</v>
      </c>
      <c r="Q156" s="8" t="s">
        <v>72</v>
      </c>
      <c r="R156" s="8"/>
      <c r="S156" s="8"/>
      <c r="T156" s="8"/>
      <c r="U156" s="8" t="e">
        <f>SUM(HLOOKUP(Sheet1!C156,#REF!,2)+HLOOKUP(Sheet1!D156,#REF!,2)+HLOOKUP(Sheet1!E156,#REF!,2)+HLOOKUP(Sheet1!F156,#REF!,2)+HLOOKUP(Sheet1!G156,#REF!,2)+HLOOKUP(Sheet1!H156,#REF!,2)+HLOOKUP(Sheet1!I156,#REF!,2)+HLOOKUP(Sheet1!J156,#REF!,2)+HLOOKUP(Sheet1!K156,#REF!,2)+HLOOKUP(Sheet1!L156,#REF!,2)+HLOOKUP(Sheet1!M156,#REF!,2)+HLOOKUP(Sheet1!N156,#REF!,2)+HLOOKUP(Sheet1!O156,#REF!,2)+HLOOKUP(Sheet1!P156,#REF!,2)+HLOOKUP(Sheet1!Q156,#REF!,2))</f>
        <v>#REF!</v>
      </c>
      <c r="V156" s="8"/>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row>
    <row r="157" spans="1:55" ht="14.4">
      <c r="A157" s="3" t="s">
        <v>241</v>
      </c>
      <c r="B157" s="4" t="s">
        <v>416</v>
      </c>
      <c r="C157" s="8" t="s">
        <v>33</v>
      </c>
      <c r="D157" s="8" t="s">
        <v>51</v>
      </c>
      <c r="E157" s="8" t="s">
        <v>91</v>
      </c>
      <c r="F157" s="8" t="s">
        <v>92</v>
      </c>
      <c r="G157" s="8" t="s">
        <v>94</v>
      </c>
      <c r="H157" s="8" t="s">
        <v>56</v>
      </c>
      <c r="I157" s="8" t="s">
        <v>50</v>
      </c>
      <c r="J157" s="8" t="s">
        <v>38</v>
      </c>
      <c r="K157" s="8" t="s">
        <v>39</v>
      </c>
      <c r="L157" s="8" t="s">
        <v>41</v>
      </c>
      <c r="M157" s="8" t="s">
        <v>42</v>
      </c>
      <c r="N157" s="8" t="s">
        <v>47</v>
      </c>
      <c r="O157" s="8" t="s">
        <v>69</v>
      </c>
      <c r="P157" s="8" t="s">
        <v>70</v>
      </c>
      <c r="Q157" s="8" t="s">
        <v>72</v>
      </c>
      <c r="R157" s="8"/>
      <c r="S157" s="8"/>
      <c r="T157" s="8"/>
      <c r="U157" s="8" t="e">
        <f>SUM(HLOOKUP(Sheet1!C157,#REF!,2)+HLOOKUP(Sheet1!D157,#REF!,2)+HLOOKUP(Sheet1!E157,#REF!,2)+HLOOKUP(Sheet1!F157,#REF!,2)+HLOOKUP(Sheet1!G157,#REF!,2)+HLOOKUP(Sheet1!H157,#REF!,2)+HLOOKUP(Sheet1!I157,#REF!,2)+HLOOKUP(Sheet1!J157,#REF!,2)+HLOOKUP(Sheet1!K157,#REF!,2)+HLOOKUP(Sheet1!L157,#REF!,2)+HLOOKUP(Sheet1!M157,#REF!,2)+HLOOKUP(Sheet1!N157,#REF!,2)+HLOOKUP(Sheet1!O157,#REF!,2)+HLOOKUP(Sheet1!P157,#REF!,2)+HLOOKUP(Sheet1!Q157,#REF!,2))</f>
        <v>#REF!</v>
      </c>
      <c r="V157" s="8"/>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row>
    <row r="158" spans="1:55" ht="14.4">
      <c r="A158" s="3" t="s">
        <v>242</v>
      </c>
      <c r="B158" s="4" t="s">
        <v>417</v>
      </c>
      <c r="C158" s="8" t="s">
        <v>33</v>
      </c>
      <c r="D158" s="8" t="s">
        <v>51</v>
      </c>
      <c r="E158" s="8" t="s">
        <v>91</v>
      </c>
      <c r="F158" s="8" t="s">
        <v>92</v>
      </c>
      <c r="G158" s="8" t="s">
        <v>94</v>
      </c>
      <c r="H158" s="8" t="s">
        <v>56</v>
      </c>
      <c r="I158" s="8" t="s">
        <v>50</v>
      </c>
      <c r="J158" s="8" t="s">
        <v>38</v>
      </c>
      <c r="K158" s="8" t="s">
        <v>39</v>
      </c>
      <c r="L158" s="8" t="s">
        <v>40</v>
      </c>
      <c r="M158" s="8" t="s">
        <v>45</v>
      </c>
      <c r="N158" s="8" t="s">
        <v>44</v>
      </c>
      <c r="O158" s="8" t="s">
        <v>46</v>
      </c>
      <c r="P158" s="8" t="s">
        <v>70</v>
      </c>
      <c r="Q158" s="8" t="s">
        <v>72</v>
      </c>
      <c r="R158" s="8"/>
      <c r="S158" s="8"/>
      <c r="T158" s="8"/>
      <c r="U158" s="8" t="e">
        <f>SUM(HLOOKUP(Sheet1!C158,#REF!,2)+HLOOKUP(Sheet1!D158,#REF!,2)+HLOOKUP(Sheet1!E158,#REF!,2)+HLOOKUP(Sheet1!F158,#REF!,2)+HLOOKUP(Sheet1!G158,#REF!,2)+HLOOKUP(Sheet1!H158,#REF!,2)+HLOOKUP(Sheet1!I158,#REF!,2)+HLOOKUP(Sheet1!J158,#REF!,2)+HLOOKUP(Sheet1!K158,#REF!,2)+HLOOKUP(Sheet1!L158,#REF!,2)+HLOOKUP(Sheet1!M158,#REF!,2)+HLOOKUP(Sheet1!N158,#REF!,2)+HLOOKUP(Sheet1!O158,#REF!,2)+HLOOKUP(Sheet1!P158,#REF!,2)+HLOOKUP(Sheet1!Q158,#REF!,2))</f>
        <v>#REF!</v>
      </c>
      <c r="V158" s="8"/>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row>
    <row r="159" spans="1:55" ht="14.4">
      <c r="A159" s="3" t="s">
        <v>243</v>
      </c>
      <c r="B159" s="4" t="s">
        <v>418</v>
      </c>
      <c r="C159" s="8" t="s">
        <v>33</v>
      </c>
      <c r="D159" s="8" t="s">
        <v>51</v>
      </c>
      <c r="E159" s="8" t="s">
        <v>91</v>
      </c>
      <c r="F159" s="8" t="s">
        <v>92</v>
      </c>
      <c r="G159" s="8" t="s">
        <v>94</v>
      </c>
      <c r="H159" s="8" t="s">
        <v>56</v>
      </c>
      <c r="I159" s="8" t="s">
        <v>50</v>
      </c>
      <c r="J159" s="8" t="s">
        <v>38</v>
      </c>
      <c r="K159" s="8" t="s">
        <v>39</v>
      </c>
      <c r="L159" s="8" t="s">
        <v>40</v>
      </c>
      <c r="M159" s="8" t="s">
        <v>45</v>
      </c>
      <c r="N159" s="8" t="s">
        <v>47</v>
      </c>
      <c r="O159" s="8" t="s">
        <v>69</v>
      </c>
      <c r="P159" s="8" t="s">
        <v>70</v>
      </c>
      <c r="Q159" s="8" t="s">
        <v>72</v>
      </c>
      <c r="R159" s="8"/>
      <c r="S159" s="8"/>
      <c r="T159" s="8"/>
      <c r="U159" s="8" t="e">
        <f>SUM(HLOOKUP(Sheet1!C159,#REF!,2)+HLOOKUP(Sheet1!D159,#REF!,2)+HLOOKUP(Sheet1!E159,#REF!,2)+HLOOKUP(Sheet1!F159,#REF!,2)+HLOOKUP(Sheet1!G159,#REF!,2)+HLOOKUP(Sheet1!H159,#REF!,2)+HLOOKUP(Sheet1!I159,#REF!,2)+HLOOKUP(Sheet1!J159,#REF!,2)+HLOOKUP(Sheet1!K159,#REF!,2)+HLOOKUP(Sheet1!L159,#REF!,2)+HLOOKUP(Sheet1!M159,#REF!,2)+HLOOKUP(Sheet1!N159,#REF!,2)+HLOOKUP(Sheet1!O159,#REF!,2)+HLOOKUP(Sheet1!P159,#REF!,2)+HLOOKUP(Sheet1!Q159,#REF!,2))</f>
        <v>#REF!</v>
      </c>
      <c r="V159" s="8"/>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row>
    <row r="160" spans="1:55" ht="14.4">
      <c r="A160" s="3" t="s">
        <v>244</v>
      </c>
      <c r="B160" s="4" t="s">
        <v>419</v>
      </c>
      <c r="C160" s="8" t="s">
        <v>33</v>
      </c>
      <c r="D160" s="8" t="s">
        <v>51</v>
      </c>
      <c r="E160" s="8" t="s">
        <v>91</v>
      </c>
      <c r="F160" s="8" t="s">
        <v>92</v>
      </c>
      <c r="G160" s="8" t="s">
        <v>94</v>
      </c>
      <c r="H160" s="8" t="s">
        <v>56</v>
      </c>
      <c r="I160" s="8" t="s">
        <v>50</v>
      </c>
      <c r="J160" s="8" t="s">
        <v>38</v>
      </c>
      <c r="K160" s="8" t="s">
        <v>39</v>
      </c>
      <c r="L160" s="8" t="s">
        <v>40</v>
      </c>
      <c r="M160" s="8" t="s">
        <v>48</v>
      </c>
      <c r="N160" s="8" t="s">
        <v>63</v>
      </c>
      <c r="O160" s="8" t="s">
        <v>68</v>
      </c>
      <c r="P160" s="8" t="s">
        <v>69</v>
      </c>
      <c r="Q160" s="8" t="s">
        <v>70</v>
      </c>
      <c r="R160" s="8" t="s">
        <v>72</v>
      </c>
      <c r="S160" s="8"/>
      <c r="T160" s="8"/>
      <c r="U160" s="8" t="e">
        <f>SUM(HLOOKUP(Sheet1!C160,#REF!,2)+HLOOKUP(Sheet1!D160,#REF!,2)+HLOOKUP(Sheet1!E160,#REF!,2)+HLOOKUP(Sheet1!F160,#REF!,2)+HLOOKUP(Sheet1!G160,#REF!,2)+HLOOKUP(Sheet1!H160,#REF!,2)+HLOOKUP(Sheet1!I160,#REF!,2)+HLOOKUP(Sheet1!J160,#REF!,2)+HLOOKUP(Sheet1!K160,#REF!,2)+HLOOKUP(Sheet1!L160,#REF!,2)+HLOOKUP(Sheet1!M160,#REF!,2)+HLOOKUP(Sheet1!N160,#REF!,2)+HLOOKUP(Sheet1!O160,#REF!,2)+HLOOKUP(Sheet1!P160,#REF!,2)+HLOOKUP(Sheet1!Q160,#REF!,2)+HLOOKUP(Sheet1!R160,#REF!,2))</f>
        <v>#REF!</v>
      </c>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row>
    <row r="161" spans="1:55" ht="14.4">
      <c r="A161" s="3" t="s">
        <v>245</v>
      </c>
      <c r="B161" s="4" t="s">
        <v>420</v>
      </c>
      <c r="C161" s="8" t="s">
        <v>33</v>
      </c>
      <c r="D161" s="8" t="s">
        <v>51</v>
      </c>
      <c r="E161" s="8" t="s">
        <v>91</v>
      </c>
      <c r="F161" s="8" t="s">
        <v>92</v>
      </c>
      <c r="G161" s="8" t="s">
        <v>94</v>
      </c>
      <c r="H161" s="8" t="s">
        <v>56</v>
      </c>
      <c r="I161" s="8" t="s">
        <v>50</v>
      </c>
      <c r="J161" s="8" t="s">
        <v>38</v>
      </c>
      <c r="K161" s="8" t="s">
        <v>39</v>
      </c>
      <c r="L161" s="8" t="s">
        <v>40</v>
      </c>
      <c r="M161" s="8" t="s">
        <v>48</v>
      </c>
      <c r="N161" s="8" t="s">
        <v>63</v>
      </c>
      <c r="O161" s="8" t="s">
        <v>67</v>
      </c>
      <c r="P161" s="8" t="s">
        <v>71</v>
      </c>
      <c r="Q161" s="8" t="s">
        <v>72</v>
      </c>
      <c r="R161" s="8"/>
      <c r="S161" s="8"/>
      <c r="T161" s="8"/>
      <c r="U161" s="8" t="e">
        <f>SUM(HLOOKUP(Sheet1!C161,#REF!,2)+HLOOKUP(Sheet1!D161,#REF!,2)+HLOOKUP(Sheet1!E161,#REF!,2)+HLOOKUP(Sheet1!F161,#REF!,2)+HLOOKUP(Sheet1!G161,#REF!,2)+HLOOKUP(Sheet1!H161,#REF!,2)+HLOOKUP(Sheet1!I161,#REF!,2)+HLOOKUP(Sheet1!J161,#REF!,2)+HLOOKUP(Sheet1!K161,#REF!,2)+HLOOKUP(Sheet1!L161,#REF!,2)+HLOOKUP(Sheet1!M161,#REF!,2)+HLOOKUP(Sheet1!N161,#REF!,2)+HLOOKUP(Sheet1!O161,#REF!,2)+HLOOKUP(Sheet1!P161,#REF!,2)+HLOOKUP(Sheet1!Q161,#REF!,2))</f>
        <v>#REF!</v>
      </c>
      <c r="V161" s="8"/>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row>
    <row r="162" spans="1:55" ht="14.4">
      <c r="A162" s="3" t="s">
        <v>246</v>
      </c>
      <c r="B162" s="4" t="s">
        <v>421</v>
      </c>
      <c r="C162" s="8" t="s">
        <v>33</v>
      </c>
      <c r="D162" s="8" t="s">
        <v>51</v>
      </c>
      <c r="E162" s="8" t="s">
        <v>91</v>
      </c>
      <c r="F162" s="8" t="s">
        <v>92</v>
      </c>
      <c r="G162" s="8" t="s">
        <v>94</v>
      </c>
      <c r="H162" s="8" t="s">
        <v>56</v>
      </c>
      <c r="I162" s="8" t="s">
        <v>50</v>
      </c>
      <c r="J162" s="8" t="s">
        <v>38</v>
      </c>
      <c r="K162" s="8" t="s">
        <v>39</v>
      </c>
      <c r="L162" s="8" t="s">
        <v>40</v>
      </c>
      <c r="M162" s="8" t="s">
        <v>48</v>
      </c>
      <c r="N162" s="8" t="s">
        <v>63</v>
      </c>
      <c r="O162" s="8" t="s">
        <v>67</v>
      </c>
      <c r="P162" s="8" t="s">
        <v>89</v>
      </c>
      <c r="Q162" s="8" t="s">
        <v>73</v>
      </c>
      <c r="R162" s="8" t="s">
        <v>74</v>
      </c>
      <c r="S162" s="8" t="s">
        <v>72</v>
      </c>
      <c r="T162" s="8"/>
      <c r="U162" s="8" t="e">
        <f>SUM(HLOOKUP(Sheet1!C162,#REF!,2)+HLOOKUP(Sheet1!D162,#REF!,2)+HLOOKUP(Sheet1!E162,#REF!,2)+HLOOKUP(Sheet1!F162,#REF!,2)+HLOOKUP(Sheet1!G162,#REF!,2)+HLOOKUP(Sheet1!H162,#REF!,2)+HLOOKUP(Sheet1!I162,#REF!,2)+HLOOKUP(Sheet1!J162,#REF!,2)+HLOOKUP(Sheet1!K162,#REF!,2)+HLOOKUP(Sheet1!L162,#REF!,2)+HLOOKUP(Sheet1!M162,#REF!,2)+HLOOKUP(Sheet1!N162,#REF!,2)+HLOOKUP(Sheet1!O162,#REF!,2)+HLOOKUP(Sheet1!P162,#REF!,2)+HLOOKUP(Sheet1!Q162,#REF!,2)+HLOOKUP(Sheet1!R162,#REF!,2)+HLOOKUP(Sheet1!S162,#REF!,2))</f>
        <v>#REF!</v>
      </c>
      <c r="V162" s="8"/>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row>
    <row r="163" spans="1:55" ht="14.4">
      <c r="A163" s="3" t="s">
        <v>247</v>
      </c>
      <c r="B163" s="4" t="s">
        <v>422</v>
      </c>
      <c r="C163" s="8" t="s">
        <v>33</v>
      </c>
      <c r="D163" s="8" t="s">
        <v>51</v>
      </c>
      <c r="E163" s="8" t="s">
        <v>86</v>
      </c>
      <c r="F163" s="8" t="s">
        <v>87</v>
      </c>
      <c r="G163" s="8" t="s">
        <v>84</v>
      </c>
      <c r="H163" s="8" t="s">
        <v>81</v>
      </c>
      <c r="I163" s="8" t="s">
        <v>80</v>
      </c>
      <c r="J163" s="8" t="s">
        <v>79</v>
      </c>
      <c r="K163" s="8" t="s">
        <v>73</v>
      </c>
      <c r="L163" s="8" t="s">
        <v>74</v>
      </c>
      <c r="M163" s="8" t="s">
        <v>72</v>
      </c>
      <c r="N163" s="8"/>
      <c r="O163" s="8"/>
      <c r="P163" s="8"/>
      <c r="Q163" s="8"/>
      <c r="R163" s="8"/>
      <c r="S163" s="8"/>
      <c r="T163" s="8"/>
      <c r="U163" s="8" t="e">
        <f>SUM(HLOOKUP(Sheet1!C163,#REF!,2)+HLOOKUP(Sheet1!D163,#REF!,2)+HLOOKUP(Sheet1!E163,#REF!,2)+HLOOKUP(Sheet1!F163,#REF!,2)+HLOOKUP(Sheet1!G163,#REF!,2)+HLOOKUP(Sheet1!H163,#REF!,2)+HLOOKUP(Sheet1!I163,#REF!,2)+HLOOKUP(Sheet1!J163,#REF!,2)+HLOOKUP(Sheet1!K163,#REF!,2)+HLOOKUP(Sheet1!L163,#REF!,2)+HLOOKUP(Sheet1!M163,#REF!,2))</f>
        <v>#REF!</v>
      </c>
      <c r="V163" s="8"/>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row>
    <row r="164" spans="1:55" ht="14.4">
      <c r="A164" s="3" t="s">
        <v>248</v>
      </c>
      <c r="B164" s="4" t="s">
        <v>423</v>
      </c>
      <c r="C164" s="8" t="s">
        <v>33</v>
      </c>
      <c r="D164" s="8" t="s">
        <v>51</v>
      </c>
      <c r="E164" s="8" t="s">
        <v>86</v>
      </c>
      <c r="F164" s="8" t="s">
        <v>87</v>
      </c>
      <c r="G164" s="8" t="s">
        <v>84</v>
      </c>
      <c r="H164" s="8" t="s">
        <v>81</v>
      </c>
      <c r="I164" s="8" t="s">
        <v>80</v>
      </c>
      <c r="J164" s="8" t="s">
        <v>78</v>
      </c>
      <c r="K164" s="8" t="s">
        <v>77</v>
      </c>
      <c r="L164" s="8" t="s">
        <v>74</v>
      </c>
      <c r="M164" s="8" t="s">
        <v>72</v>
      </c>
      <c r="N164" s="8"/>
      <c r="O164" s="8"/>
      <c r="P164" s="8"/>
      <c r="Q164" s="8"/>
      <c r="R164" s="8"/>
      <c r="S164" s="8"/>
      <c r="T164" s="8"/>
      <c r="U164" s="8" t="e">
        <f>SUM(HLOOKUP(Sheet1!C164,#REF!,2)+HLOOKUP(Sheet1!D164,#REF!,2)+HLOOKUP(Sheet1!E164,#REF!,2)+HLOOKUP(Sheet1!F164,#REF!,2)+HLOOKUP(Sheet1!G164,#REF!,2)+HLOOKUP(Sheet1!H164,#REF!,2)+HLOOKUP(Sheet1!I164,#REF!,2)+HLOOKUP(Sheet1!J164,#REF!,2)+HLOOKUP(Sheet1!K164,#REF!,2)+HLOOKUP(Sheet1!L164,#REF!,2)+HLOOKUP(Sheet1!M164,#REF!,2))</f>
        <v>#REF!</v>
      </c>
      <c r="V164" s="8"/>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row>
    <row r="165" spans="1:55" ht="14.4">
      <c r="A165" s="3" t="s">
        <v>249</v>
      </c>
      <c r="B165" s="4" t="s">
        <v>424</v>
      </c>
      <c r="C165" s="8" t="s">
        <v>33</v>
      </c>
      <c r="D165" s="8" t="s">
        <v>51</v>
      </c>
      <c r="E165" s="8" t="s">
        <v>86</v>
      </c>
      <c r="F165" s="8" t="s">
        <v>87</v>
      </c>
      <c r="G165" s="8" t="s">
        <v>84</v>
      </c>
      <c r="H165" s="8" t="s">
        <v>81</v>
      </c>
      <c r="I165" s="8" t="s">
        <v>80</v>
      </c>
      <c r="J165" s="8" t="s">
        <v>78</v>
      </c>
      <c r="K165" s="8" t="s">
        <v>77</v>
      </c>
      <c r="L165" s="8" t="s">
        <v>76</v>
      </c>
      <c r="M165" s="8" t="s">
        <v>75</v>
      </c>
      <c r="N165" s="8" t="s">
        <v>72</v>
      </c>
      <c r="O165" s="8"/>
      <c r="P165" s="8"/>
      <c r="Q165" s="8"/>
      <c r="R165" s="8"/>
      <c r="S165" s="8"/>
      <c r="T165" s="8"/>
      <c r="U165" s="8" t="e">
        <f>SUM(HLOOKUP(Sheet1!C165,#REF!,2)+HLOOKUP(Sheet1!D165,#REF!,2)+HLOOKUP(Sheet1!E165,#REF!,2)+HLOOKUP(Sheet1!F165,#REF!,2)+HLOOKUP(Sheet1!G165,#REF!,2)+HLOOKUP(Sheet1!H165,#REF!,2)+HLOOKUP(Sheet1!I165,#REF!,2)+HLOOKUP(Sheet1!J165,#REF!,2)+HLOOKUP(Sheet1!K165,#REF!,2)+HLOOKUP(Sheet1!L165,#REF!,2)+HLOOKUP(Sheet1!M165,#REF!,2)+HLOOKUP(Sheet1!N165,#REF!,2))</f>
        <v>#REF!</v>
      </c>
      <c r="V165" s="8"/>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row>
    <row r="166" spans="1:55" ht="14.4">
      <c r="A166" s="3" t="s">
        <v>250</v>
      </c>
      <c r="B166" s="4" t="s">
        <v>425</v>
      </c>
      <c r="C166" s="8" t="s">
        <v>33</v>
      </c>
      <c r="D166" s="8" t="s">
        <v>51</v>
      </c>
      <c r="E166" s="8" t="s">
        <v>86</v>
      </c>
      <c r="F166" s="8" t="s">
        <v>87</v>
      </c>
      <c r="G166" s="8" t="s">
        <v>84</v>
      </c>
      <c r="H166" s="8" t="s">
        <v>82</v>
      </c>
      <c r="I166" s="8" t="s">
        <v>83</v>
      </c>
      <c r="J166" s="8" t="s">
        <v>75</v>
      </c>
      <c r="K166" s="8" t="s">
        <v>72</v>
      </c>
      <c r="L166" s="8"/>
      <c r="M166" s="8"/>
      <c r="N166" s="8"/>
      <c r="O166" s="8"/>
      <c r="P166" s="8"/>
      <c r="Q166" s="8"/>
      <c r="R166" s="8"/>
      <c r="S166" s="8"/>
      <c r="T166" s="8"/>
      <c r="U166" s="8" t="e">
        <f>SUM(HLOOKUP(Sheet1!C166,#REF!,2)+HLOOKUP(Sheet1!D166,#REF!,2)+HLOOKUP(Sheet1!E166,#REF!,2)+HLOOKUP(Sheet1!F166,#REF!,2)+HLOOKUP(Sheet1!G166,#REF!,2)+HLOOKUP(Sheet1!H166,#REF!,2)+HLOOKUP(Sheet1!I166,#REF!,2)+HLOOKUP(Sheet1!J166,#REF!,2)+HLOOKUP(Sheet1!K166,#REF!,2))</f>
        <v>#REF!</v>
      </c>
      <c r="V166" s="8"/>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row>
    <row r="167" spans="1:55" ht="14.4">
      <c r="A167" s="3" t="s">
        <v>251</v>
      </c>
      <c r="B167" s="4" t="s">
        <v>426</v>
      </c>
      <c r="C167" s="8" t="s">
        <v>33</v>
      </c>
      <c r="D167" s="8" t="s">
        <v>51</v>
      </c>
      <c r="E167" s="8" t="s">
        <v>86</v>
      </c>
      <c r="F167" s="8" t="s">
        <v>87</v>
      </c>
      <c r="G167" s="8" t="s">
        <v>84</v>
      </c>
      <c r="H167" s="8" t="s">
        <v>82</v>
      </c>
      <c r="I167" s="8" t="s">
        <v>83</v>
      </c>
      <c r="J167" s="8" t="s">
        <v>76</v>
      </c>
      <c r="K167" s="8" t="s">
        <v>77</v>
      </c>
      <c r="L167" s="8" t="s">
        <v>74</v>
      </c>
      <c r="M167" s="8" t="s">
        <v>72</v>
      </c>
      <c r="N167" s="8"/>
      <c r="O167" s="8"/>
      <c r="P167" s="8"/>
      <c r="Q167" s="8"/>
      <c r="R167" s="8"/>
      <c r="S167" s="8"/>
      <c r="T167" s="8"/>
      <c r="U167" s="8" t="e">
        <f>SUM(HLOOKUP(Sheet1!C167,#REF!,2)+HLOOKUP(Sheet1!D167,#REF!,2)+HLOOKUP(Sheet1!E167,#REF!,2)+HLOOKUP(Sheet1!F167,#REF!,2)+HLOOKUP(Sheet1!G167,#REF!,2)+HLOOKUP(Sheet1!H167,#REF!,2)+HLOOKUP(Sheet1!I167,#REF!,2)+HLOOKUP(Sheet1!J167,#REF!,2)+HLOOKUP(Sheet1!K167,#REF!,2)+HLOOKUP(Sheet1!L167,#REF!,2)+HLOOKUP(Sheet1!M167,#REF!,2))</f>
        <v>#REF!</v>
      </c>
      <c r="V167" s="8"/>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row>
    <row r="168" spans="1:55" ht="14.4">
      <c r="A168" s="3" t="s">
        <v>252</v>
      </c>
      <c r="B168" s="4" t="s">
        <v>427</v>
      </c>
      <c r="C168" s="8" t="s">
        <v>33</v>
      </c>
      <c r="D168" s="8" t="s">
        <v>51</v>
      </c>
      <c r="E168" s="8" t="s">
        <v>86</v>
      </c>
      <c r="F168" s="8" t="s">
        <v>87</v>
      </c>
      <c r="G168" s="8" t="s">
        <v>88</v>
      </c>
      <c r="H168" s="8" t="s">
        <v>90</v>
      </c>
      <c r="I168" s="8" t="s">
        <v>83</v>
      </c>
      <c r="J168" s="8" t="s">
        <v>75</v>
      </c>
      <c r="K168" s="8" t="s">
        <v>72</v>
      </c>
      <c r="L168" s="8"/>
      <c r="M168" s="8"/>
      <c r="N168" s="8"/>
      <c r="O168" s="8"/>
      <c r="P168" s="8"/>
      <c r="Q168" s="8"/>
      <c r="R168" s="8"/>
      <c r="S168" s="8"/>
      <c r="T168" s="8"/>
      <c r="U168" s="8" t="e">
        <f>SUM(HLOOKUP(Sheet1!C168,#REF!,2)+HLOOKUP(Sheet1!D168,#REF!,2)+HLOOKUP(Sheet1!E168,#REF!,2)+HLOOKUP(Sheet1!F168,#REF!,2)+HLOOKUP(Sheet1!G168,#REF!,2)+HLOOKUP(Sheet1!H168,#REF!,2)+HLOOKUP(Sheet1!I168,#REF!,2)+HLOOKUP(Sheet1!J168,#REF!,2)+HLOOKUP(Sheet1!K168,#REF!,2))</f>
        <v>#REF!</v>
      </c>
      <c r="V168" s="8"/>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row>
    <row r="169" spans="1:55" ht="14.4">
      <c r="A169" s="3" t="s">
        <v>253</v>
      </c>
      <c r="B169" s="4" t="s">
        <v>428</v>
      </c>
      <c r="C169" s="8" t="s">
        <v>33</v>
      </c>
      <c r="D169" s="8" t="s">
        <v>51</v>
      </c>
      <c r="E169" s="8" t="s">
        <v>86</v>
      </c>
      <c r="F169" s="8" t="s">
        <v>87</v>
      </c>
      <c r="G169" s="8" t="s">
        <v>88</v>
      </c>
      <c r="H169" s="8" t="s">
        <v>90</v>
      </c>
      <c r="I169" s="8" t="s">
        <v>83</v>
      </c>
      <c r="J169" s="8" t="s">
        <v>76</v>
      </c>
      <c r="K169" s="8" t="s">
        <v>77</v>
      </c>
      <c r="L169" s="8" t="s">
        <v>74</v>
      </c>
      <c r="M169" s="8" t="s">
        <v>72</v>
      </c>
      <c r="N169" s="8"/>
      <c r="O169" s="8"/>
      <c r="P169" s="8"/>
      <c r="Q169" s="8"/>
      <c r="R169" s="8"/>
      <c r="S169" s="8"/>
      <c r="T169" s="8"/>
      <c r="U169" s="8" t="e">
        <f>SUM(HLOOKUP(Sheet1!C169,#REF!,2)+HLOOKUP(Sheet1!D169,#REF!,2)+HLOOKUP(Sheet1!E169,#REF!,2)+HLOOKUP(Sheet1!F169,#REF!,2)+HLOOKUP(Sheet1!G169,#REF!,2)+HLOOKUP(Sheet1!H169,#REF!,2)+HLOOKUP(Sheet1!I169,#REF!,2)+HLOOKUP(Sheet1!J169,#REF!,2)+HLOOKUP(Sheet1!K169,#REF!,2)+HLOOKUP(Sheet1!L169,#REF!,2)+HLOOKUP(Sheet1!M169,#REF!,2))</f>
        <v>#REF!</v>
      </c>
      <c r="V169" s="8"/>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row>
    <row r="170" spans="1:55" ht="14.4">
      <c r="A170" s="3" t="s">
        <v>254</v>
      </c>
      <c r="B170" s="4" t="s">
        <v>429</v>
      </c>
      <c r="C170" s="8" t="s">
        <v>33</v>
      </c>
      <c r="D170" s="8" t="s">
        <v>51</v>
      </c>
      <c r="E170" s="8" t="s">
        <v>91</v>
      </c>
      <c r="F170" s="8" t="s">
        <v>85</v>
      </c>
      <c r="G170" s="8" t="s">
        <v>87</v>
      </c>
      <c r="H170" s="8" t="s">
        <v>84</v>
      </c>
      <c r="I170" s="8" t="s">
        <v>81</v>
      </c>
      <c r="J170" s="8" t="s">
        <v>80</v>
      </c>
      <c r="K170" s="8" t="s">
        <v>79</v>
      </c>
      <c r="L170" s="8" t="s">
        <v>73</v>
      </c>
      <c r="M170" s="8" t="s">
        <v>74</v>
      </c>
      <c r="N170" s="8" t="s">
        <v>72</v>
      </c>
      <c r="O170" s="8"/>
      <c r="P170" s="8"/>
      <c r="Q170" s="8"/>
      <c r="R170" s="8"/>
      <c r="S170" s="8"/>
      <c r="T170" s="8"/>
      <c r="U170" s="8" t="e">
        <f>SUM(HLOOKUP(Sheet1!C170,#REF!,2)+HLOOKUP(Sheet1!D170,#REF!,2)+HLOOKUP(Sheet1!E170,#REF!,2)+HLOOKUP(Sheet1!F170,#REF!,2)+HLOOKUP(Sheet1!G170,#REF!,2)+HLOOKUP(Sheet1!H170,#REF!,2)+HLOOKUP(Sheet1!I170,#REF!,2)+HLOOKUP(Sheet1!J170,#REF!,2)+HLOOKUP(Sheet1!K170,#REF!,2)+HLOOKUP(Sheet1!L170,#REF!,2)+HLOOKUP(Sheet1!M170,#REF!,2)+HLOOKUP(Sheet1!N170,#REF!,2))</f>
        <v>#REF!</v>
      </c>
      <c r="V170" s="8"/>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row>
    <row r="171" spans="1:55" ht="14.4">
      <c r="A171" s="3" t="s">
        <v>255</v>
      </c>
      <c r="B171" s="4" t="s">
        <v>430</v>
      </c>
      <c r="C171" s="8" t="s">
        <v>33</v>
      </c>
      <c r="D171" s="8" t="s">
        <v>51</v>
      </c>
      <c r="E171" s="8" t="s">
        <v>91</v>
      </c>
      <c r="F171" s="8" t="s">
        <v>85</v>
      </c>
      <c r="G171" s="8" t="s">
        <v>87</v>
      </c>
      <c r="H171" s="8" t="s">
        <v>84</v>
      </c>
      <c r="I171" s="8" t="s">
        <v>81</v>
      </c>
      <c r="J171" s="8" t="s">
        <v>80</v>
      </c>
      <c r="K171" s="8" t="s">
        <v>78</v>
      </c>
      <c r="L171" s="8" t="s">
        <v>77</v>
      </c>
      <c r="M171" s="8" t="s">
        <v>74</v>
      </c>
      <c r="N171" s="8" t="s">
        <v>72</v>
      </c>
      <c r="O171" s="8"/>
      <c r="P171" s="8"/>
      <c r="Q171" s="8"/>
      <c r="R171" s="8"/>
      <c r="S171" s="8"/>
      <c r="T171" s="8"/>
      <c r="U171" s="8" t="e">
        <f>SUM(HLOOKUP(Sheet1!C171,#REF!,2)+HLOOKUP(Sheet1!D171,#REF!,2)+HLOOKUP(Sheet1!E171,#REF!,2)+HLOOKUP(Sheet1!F171,#REF!,2)+HLOOKUP(Sheet1!G171,#REF!,2)+HLOOKUP(Sheet1!H171,#REF!,2)+HLOOKUP(Sheet1!I171,#REF!,2)+HLOOKUP(Sheet1!J171,#REF!,2)+HLOOKUP(Sheet1!K171,#REF!,2)+HLOOKUP(Sheet1!L171,#REF!,2)+HLOOKUP(Sheet1!M171,#REF!,2)+HLOOKUP(Sheet1!N171,#REF!,2))</f>
        <v>#REF!</v>
      </c>
      <c r="V171" s="8"/>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row>
    <row r="172" spans="1:55" ht="14.4">
      <c r="A172" s="3" t="s">
        <v>256</v>
      </c>
      <c r="B172" s="4" t="s">
        <v>431</v>
      </c>
      <c r="C172" s="8" t="s">
        <v>33</v>
      </c>
      <c r="D172" s="8" t="s">
        <v>51</v>
      </c>
      <c r="E172" s="8" t="s">
        <v>91</v>
      </c>
      <c r="F172" s="8" t="s">
        <v>85</v>
      </c>
      <c r="G172" s="8" t="s">
        <v>87</v>
      </c>
      <c r="H172" s="8" t="s">
        <v>84</v>
      </c>
      <c r="I172" s="8" t="s">
        <v>81</v>
      </c>
      <c r="J172" s="8" t="s">
        <v>80</v>
      </c>
      <c r="K172" s="8" t="s">
        <v>78</v>
      </c>
      <c r="L172" s="8" t="s">
        <v>77</v>
      </c>
      <c r="M172" s="8" t="s">
        <v>76</v>
      </c>
      <c r="N172" s="8" t="s">
        <v>75</v>
      </c>
      <c r="O172" s="8" t="s">
        <v>72</v>
      </c>
      <c r="P172" s="8"/>
      <c r="Q172" s="8"/>
      <c r="R172" s="8"/>
      <c r="S172" s="8"/>
      <c r="T172" s="8"/>
      <c r="U172" s="8" t="e">
        <f>SUM(HLOOKUP(Sheet1!C172,#REF!,2)+HLOOKUP(Sheet1!D172,#REF!,2)+HLOOKUP(Sheet1!E172,#REF!,2)+HLOOKUP(Sheet1!F172,#REF!,2)+HLOOKUP(Sheet1!G172,#REF!,2)+HLOOKUP(Sheet1!H172,#REF!,2)+HLOOKUP(Sheet1!I172,#REF!,2)+HLOOKUP(Sheet1!J172,#REF!,2)+HLOOKUP(Sheet1!K172,#REF!,2)+HLOOKUP(Sheet1!L172,#REF!,2)+HLOOKUP(Sheet1!M172,#REF!,2)+HLOOKUP(Sheet1!N172,#REF!,2)+HLOOKUP(Sheet1!O172,#REF!,2))</f>
        <v>#REF!</v>
      </c>
      <c r="V172" s="8"/>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row>
    <row r="173" spans="1:55" ht="14.4">
      <c r="A173" s="3" t="s">
        <v>257</v>
      </c>
      <c r="B173" s="4" t="s">
        <v>432</v>
      </c>
      <c r="C173" s="8" t="s">
        <v>33</v>
      </c>
      <c r="D173" s="8" t="s">
        <v>51</v>
      </c>
      <c r="E173" s="8" t="s">
        <v>91</v>
      </c>
      <c r="F173" s="8" t="s">
        <v>85</v>
      </c>
      <c r="G173" s="8" t="s">
        <v>87</v>
      </c>
      <c r="H173" s="8" t="s">
        <v>84</v>
      </c>
      <c r="I173" s="8" t="s">
        <v>82</v>
      </c>
      <c r="J173" s="8" t="s">
        <v>83</v>
      </c>
      <c r="K173" s="8" t="s">
        <v>75</v>
      </c>
      <c r="L173" s="8" t="s">
        <v>72</v>
      </c>
      <c r="M173" s="8"/>
      <c r="N173" s="8"/>
      <c r="O173" s="8"/>
      <c r="P173" s="8"/>
      <c r="Q173" s="8"/>
      <c r="R173" s="8"/>
      <c r="S173" s="8"/>
      <c r="T173" s="8"/>
      <c r="U173" s="8" t="e">
        <f>SUM(HLOOKUP(Sheet1!C173,#REF!,2)+HLOOKUP(Sheet1!D173,#REF!,2)+HLOOKUP(Sheet1!E173,#REF!,2)+HLOOKUP(Sheet1!F173,#REF!,2)+HLOOKUP(Sheet1!G173,#REF!,2)+HLOOKUP(Sheet1!H173,#REF!,2)+HLOOKUP(Sheet1!I173,#REF!,2)+HLOOKUP(Sheet1!J173,#REF!,2)+HLOOKUP(Sheet1!K173,#REF!,2)+HLOOKUP(Sheet1!L173,#REF!,2))</f>
        <v>#REF!</v>
      </c>
      <c r="V173" s="8"/>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row>
    <row r="174" spans="1:55" ht="14.4">
      <c r="A174" s="3" t="s">
        <v>258</v>
      </c>
      <c r="B174" s="4" t="s">
        <v>433</v>
      </c>
      <c r="C174" s="8" t="s">
        <v>33</v>
      </c>
      <c r="D174" s="8" t="s">
        <v>51</v>
      </c>
      <c r="E174" s="8" t="s">
        <v>91</v>
      </c>
      <c r="F174" s="8" t="s">
        <v>85</v>
      </c>
      <c r="G174" s="8" t="s">
        <v>87</v>
      </c>
      <c r="H174" s="8" t="s">
        <v>84</v>
      </c>
      <c r="I174" s="8" t="s">
        <v>82</v>
      </c>
      <c r="J174" s="8" t="s">
        <v>83</v>
      </c>
      <c r="K174" s="8" t="s">
        <v>76</v>
      </c>
      <c r="L174" s="8" t="s">
        <v>77</v>
      </c>
      <c r="M174" s="8" t="s">
        <v>74</v>
      </c>
      <c r="N174" s="8" t="s">
        <v>72</v>
      </c>
      <c r="O174" s="8"/>
      <c r="P174" s="8"/>
      <c r="Q174" s="8"/>
      <c r="R174" s="8"/>
      <c r="S174" s="8"/>
      <c r="T174" s="8"/>
      <c r="U174" s="8" t="e">
        <f>SUM(HLOOKUP(Sheet1!C174,#REF!,2)+HLOOKUP(Sheet1!D174,#REF!,2)+HLOOKUP(Sheet1!E174,#REF!,2)+HLOOKUP(Sheet1!F174,#REF!,2)+HLOOKUP(Sheet1!G174,#REF!,2)+HLOOKUP(Sheet1!H174,#REF!,2)+HLOOKUP(Sheet1!I174,#REF!,2)+HLOOKUP(Sheet1!J174,#REF!,2)+HLOOKUP(Sheet1!K174,#REF!,2)+HLOOKUP(Sheet1!L174,#REF!,2)+HLOOKUP(Sheet1!M174,#REF!,2)+HLOOKUP(Sheet1!N174,#REF!,2))</f>
        <v>#REF!</v>
      </c>
      <c r="V174" s="8"/>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row>
    <row r="175" spans="1:55" ht="14.4">
      <c r="A175" s="3" t="s">
        <v>259</v>
      </c>
      <c r="B175" s="4" t="s">
        <v>434</v>
      </c>
      <c r="C175" s="8" t="s">
        <v>33</v>
      </c>
      <c r="D175" s="8" t="s">
        <v>51</v>
      </c>
      <c r="E175" s="8" t="s">
        <v>91</v>
      </c>
      <c r="F175" s="8" t="s">
        <v>85</v>
      </c>
      <c r="G175" s="8" t="s">
        <v>87</v>
      </c>
      <c r="H175" s="8" t="s">
        <v>88</v>
      </c>
      <c r="I175" s="8" t="s">
        <v>90</v>
      </c>
      <c r="J175" s="8" t="s">
        <v>83</v>
      </c>
      <c r="K175" s="8" t="s">
        <v>75</v>
      </c>
      <c r="L175" s="8" t="s">
        <v>72</v>
      </c>
      <c r="M175" s="8"/>
      <c r="N175" s="8"/>
      <c r="O175" s="8"/>
      <c r="P175" s="8"/>
      <c r="Q175" s="8"/>
      <c r="R175" s="8"/>
      <c r="S175" s="8"/>
      <c r="T175" s="8"/>
      <c r="U175" s="8" t="e">
        <f>SUM(HLOOKUP(Sheet1!C175,#REF!,2)+HLOOKUP(Sheet1!D175,#REF!,2)+HLOOKUP(Sheet1!E175,#REF!,2)+HLOOKUP(Sheet1!F175,#REF!,2)+HLOOKUP(Sheet1!G175,#REF!,2)+HLOOKUP(Sheet1!H175,#REF!,2)+HLOOKUP(Sheet1!I175,#REF!,2)+HLOOKUP(Sheet1!J175,#REF!,2)+HLOOKUP(Sheet1!K175,#REF!,2)+HLOOKUP(Sheet1!L175,#REF!,2))</f>
        <v>#REF!</v>
      </c>
      <c r="V175" s="8"/>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row>
    <row r="176" spans="1:55" ht="14.4">
      <c r="A176" s="3" t="s">
        <v>260</v>
      </c>
      <c r="B176" s="4" t="s">
        <v>435</v>
      </c>
      <c r="C176" s="8" t="s">
        <v>33</v>
      </c>
      <c r="D176" s="8" t="s">
        <v>51</v>
      </c>
      <c r="E176" s="8" t="s">
        <v>91</v>
      </c>
      <c r="F176" s="8" t="s">
        <v>85</v>
      </c>
      <c r="G176" s="8" t="s">
        <v>87</v>
      </c>
      <c r="H176" s="8" t="s">
        <v>88</v>
      </c>
      <c r="I176" s="8" t="s">
        <v>90</v>
      </c>
      <c r="J176" s="8" t="s">
        <v>83</v>
      </c>
      <c r="K176" s="8" t="s">
        <v>76</v>
      </c>
      <c r="L176" s="8" t="s">
        <v>77</v>
      </c>
      <c r="M176" s="8" t="s">
        <v>74</v>
      </c>
      <c r="N176" s="8" t="s">
        <v>72</v>
      </c>
      <c r="O176" s="8"/>
      <c r="P176" s="8"/>
      <c r="Q176" s="8"/>
      <c r="R176" s="8"/>
      <c r="S176" s="8"/>
      <c r="T176" s="8"/>
      <c r="U176" s="8" t="e">
        <f>SUM(HLOOKUP(Sheet1!C176,#REF!,2)+HLOOKUP(Sheet1!D176,#REF!,2)+HLOOKUP(Sheet1!E176,#REF!,2)+HLOOKUP(Sheet1!F176,#REF!,2)+HLOOKUP(Sheet1!G176,#REF!,2)+HLOOKUP(Sheet1!H176,#REF!,2)+HLOOKUP(Sheet1!I176,#REF!,2)+HLOOKUP(Sheet1!J176,#REF!,2)+HLOOKUP(Sheet1!K176,#REF!,2)+HLOOKUP(Sheet1!L176,#REF!,2)+HLOOKUP(Sheet1!M176,#REF!,2)+HLOOKUP(Sheet1!N176,#REF!,2))</f>
        <v>#REF!</v>
      </c>
      <c r="V176" s="8"/>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row>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FB56"/>
  <sheetViews>
    <sheetView workbookViewId="0" topLeftCell="A36">
      <selection pane="topLeft" activeCell="E22" sqref="E22:M56"/>
    </sheetView>
  </sheetViews>
  <sheetFormatPr defaultRowHeight="14.4"/>
  <cols>
    <col min="1" max="1" width="43" customWidth="1"/>
  </cols>
  <sheetData>
    <row r="1" spans="1:158" ht="14.4">
      <c r="A1" s="1" t="s">
        <v>95</v>
      </c>
      <c r="B1" s="3">
        <v>1</v>
      </c>
      <c r="C1" s="3">
        <v>2</v>
      </c>
      <c r="D1" s="3">
        <v>3</v>
      </c>
      <c r="E1" s="3">
        <v>4</v>
      </c>
      <c r="F1" s="3">
        <v>5</v>
      </c>
      <c r="G1" s="3">
        <v>6</v>
      </c>
      <c r="H1" s="3">
        <v>7</v>
      </c>
      <c r="I1" s="3">
        <v>8</v>
      </c>
      <c r="J1" s="3">
        <v>9</v>
      </c>
      <c r="K1" s="3">
        <v>10</v>
      </c>
      <c r="L1" s="3">
        <v>11</v>
      </c>
      <c r="M1" s="3">
        <v>12</v>
      </c>
      <c r="N1" s="3">
        <v>13</v>
      </c>
      <c r="O1" s="3">
        <v>14</v>
      </c>
      <c r="P1" s="3">
        <v>15</v>
      </c>
      <c r="Q1" s="3">
        <v>16</v>
      </c>
      <c r="R1" s="3">
        <v>17</v>
      </c>
      <c r="S1" s="3">
        <v>18</v>
      </c>
      <c r="T1" s="3">
        <v>19</v>
      </c>
      <c r="U1" s="3">
        <v>20</v>
      </c>
      <c r="V1" s="3">
        <v>21</v>
      </c>
      <c r="W1" s="3">
        <v>22</v>
      </c>
      <c r="X1" s="3">
        <v>23</v>
      </c>
      <c r="Y1" s="3">
        <v>24</v>
      </c>
      <c r="Z1" s="3">
        <v>25</v>
      </c>
      <c r="AA1" s="3">
        <v>26</v>
      </c>
      <c r="AB1" s="3">
        <v>27</v>
      </c>
      <c r="AC1" s="3">
        <v>28</v>
      </c>
      <c r="AD1" s="3">
        <v>29</v>
      </c>
      <c r="AE1" s="3">
        <v>30</v>
      </c>
      <c r="AF1" s="3">
        <v>31</v>
      </c>
      <c r="AG1" s="3">
        <v>32</v>
      </c>
      <c r="AH1" s="3">
        <v>33</v>
      </c>
      <c r="AI1" s="3">
        <v>34</v>
      </c>
      <c r="AJ1" s="3">
        <v>35</v>
      </c>
      <c r="AK1" s="3">
        <v>36</v>
      </c>
      <c r="AL1" s="3">
        <v>37</v>
      </c>
      <c r="AM1" s="3">
        <v>38</v>
      </c>
      <c r="AN1" s="3">
        <v>39</v>
      </c>
      <c r="AO1" s="3">
        <v>40</v>
      </c>
      <c r="AP1" s="3">
        <v>41</v>
      </c>
      <c r="AQ1" s="3">
        <v>42</v>
      </c>
      <c r="AR1" s="3">
        <v>43</v>
      </c>
      <c r="AS1" s="3">
        <v>44</v>
      </c>
      <c r="AT1" s="3">
        <v>45</v>
      </c>
      <c r="AU1" s="3">
        <v>46</v>
      </c>
      <c r="AV1" s="3">
        <v>47</v>
      </c>
      <c r="AW1" s="3">
        <v>48</v>
      </c>
      <c r="AX1" s="3">
        <v>49</v>
      </c>
      <c r="AY1" s="3">
        <v>50</v>
      </c>
      <c r="AZ1" s="3">
        <v>51</v>
      </c>
      <c r="BA1" s="3">
        <v>52</v>
      </c>
      <c r="BB1" s="3">
        <v>53</v>
      </c>
      <c r="BC1" s="3">
        <v>54</v>
      </c>
      <c r="BD1" s="3">
        <v>55</v>
      </c>
      <c r="BE1" s="3">
        <v>56</v>
      </c>
      <c r="BF1" s="3">
        <v>57</v>
      </c>
      <c r="BG1" s="3">
        <v>58</v>
      </c>
      <c r="BH1" s="3">
        <v>59</v>
      </c>
      <c r="BI1" s="3">
        <v>60</v>
      </c>
      <c r="BJ1" s="3">
        <v>61</v>
      </c>
      <c r="BK1" s="3">
        <v>62</v>
      </c>
      <c r="BL1" s="3">
        <v>63</v>
      </c>
      <c r="BM1" s="3">
        <v>64</v>
      </c>
      <c r="BN1" s="3">
        <v>65</v>
      </c>
      <c r="BO1" s="3">
        <v>66</v>
      </c>
      <c r="BP1" s="3">
        <v>67</v>
      </c>
      <c r="BQ1" s="3">
        <v>68</v>
      </c>
      <c r="BR1" s="3">
        <v>69</v>
      </c>
      <c r="BS1" s="3">
        <v>70</v>
      </c>
      <c r="BT1" s="3">
        <v>71</v>
      </c>
      <c r="BU1" s="3">
        <v>72</v>
      </c>
      <c r="BV1" s="3">
        <v>73</v>
      </c>
      <c r="BW1" s="3">
        <v>74</v>
      </c>
      <c r="BX1" s="3">
        <v>75</v>
      </c>
      <c r="BY1" s="3">
        <v>76</v>
      </c>
      <c r="BZ1" s="3">
        <v>77</v>
      </c>
      <c r="CA1" s="3">
        <v>78</v>
      </c>
      <c r="CB1" s="3">
        <v>79</v>
      </c>
      <c r="CC1" s="3">
        <v>80</v>
      </c>
      <c r="CD1" s="3">
        <v>81</v>
      </c>
      <c r="CE1" s="3">
        <v>82</v>
      </c>
      <c r="CF1" s="3">
        <v>83</v>
      </c>
      <c r="CG1" s="3">
        <v>84</v>
      </c>
      <c r="CH1" s="3">
        <v>85</v>
      </c>
      <c r="CI1" s="3">
        <v>86</v>
      </c>
      <c r="CJ1" s="3">
        <v>87</v>
      </c>
      <c r="CK1" s="3">
        <v>88</v>
      </c>
      <c r="CL1" s="3">
        <v>89</v>
      </c>
      <c r="CM1" s="3">
        <v>90</v>
      </c>
      <c r="CN1" s="3">
        <v>91</v>
      </c>
      <c r="CO1" s="3">
        <v>92</v>
      </c>
      <c r="CP1" s="3">
        <v>93</v>
      </c>
      <c r="CQ1" s="3">
        <v>94</v>
      </c>
      <c r="CR1" s="3">
        <v>95</v>
      </c>
      <c r="CS1" s="3">
        <v>96</v>
      </c>
      <c r="CT1" s="3">
        <v>97</v>
      </c>
      <c r="CU1" s="3">
        <v>98</v>
      </c>
      <c r="CV1" s="3">
        <v>99</v>
      </c>
      <c r="CW1" s="3">
        <v>100</v>
      </c>
      <c r="CX1" s="3">
        <v>101</v>
      </c>
      <c r="CY1" s="3">
        <v>102</v>
      </c>
      <c r="CZ1" s="3">
        <v>103</v>
      </c>
      <c r="DA1" s="3">
        <v>104</v>
      </c>
      <c r="DB1" s="3">
        <v>105</v>
      </c>
      <c r="DC1" s="3">
        <v>106</v>
      </c>
      <c r="DD1" s="3">
        <v>107</v>
      </c>
      <c r="DE1" s="3">
        <v>108</v>
      </c>
      <c r="DF1" s="3">
        <v>109</v>
      </c>
      <c r="DG1" s="3">
        <v>110</v>
      </c>
      <c r="DH1" s="3">
        <v>111</v>
      </c>
      <c r="DI1" s="3">
        <v>112</v>
      </c>
      <c r="DJ1" s="3">
        <v>113</v>
      </c>
      <c r="DK1" s="3">
        <v>114</v>
      </c>
      <c r="DL1" s="3">
        <v>115</v>
      </c>
      <c r="DM1" s="3">
        <v>116</v>
      </c>
      <c r="DN1" s="3">
        <v>117</v>
      </c>
      <c r="DO1" s="3">
        <v>118</v>
      </c>
      <c r="DP1" s="3">
        <v>119</v>
      </c>
      <c r="DQ1" s="3">
        <v>120</v>
      </c>
      <c r="DR1" s="3">
        <v>121</v>
      </c>
      <c r="DS1" s="3">
        <v>122</v>
      </c>
      <c r="DT1" s="3">
        <v>123</v>
      </c>
      <c r="DU1" s="3">
        <v>124</v>
      </c>
      <c r="DV1" s="3">
        <v>125</v>
      </c>
      <c r="DW1" s="3">
        <v>126</v>
      </c>
      <c r="DX1" s="3">
        <v>127</v>
      </c>
      <c r="DY1" s="3">
        <v>128</v>
      </c>
      <c r="DZ1" s="3">
        <v>129</v>
      </c>
      <c r="EA1" s="3">
        <v>130</v>
      </c>
      <c r="EB1" s="3">
        <v>131</v>
      </c>
      <c r="EC1" s="3">
        <v>132</v>
      </c>
      <c r="ED1" s="3">
        <v>133</v>
      </c>
      <c r="EE1" s="3">
        <v>134</v>
      </c>
      <c r="EF1" s="3">
        <v>135</v>
      </c>
      <c r="EG1" s="3">
        <v>136</v>
      </c>
      <c r="EH1" s="3">
        <v>137</v>
      </c>
      <c r="EI1" s="3">
        <v>138</v>
      </c>
      <c r="EJ1" s="3">
        <v>139</v>
      </c>
      <c r="EK1" s="3">
        <v>140</v>
      </c>
      <c r="EL1" s="3">
        <v>141</v>
      </c>
      <c r="EM1" s="3">
        <v>142</v>
      </c>
      <c r="EN1" s="3">
        <v>143</v>
      </c>
      <c r="EO1" s="3">
        <v>144</v>
      </c>
      <c r="EP1" s="3">
        <v>145</v>
      </c>
      <c r="EQ1" s="3">
        <v>146</v>
      </c>
      <c r="ER1" s="3">
        <v>147</v>
      </c>
      <c r="ES1" s="3">
        <v>148</v>
      </c>
      <c r="ET1" s="3">
        <v>149</v>
      </c>
      <c r="EU1" s="3">
        <v>150</v>
      </c>
      <c r="EV1" s="3">
        <v>151</v>
      </c>
      <c r="EW1" s="3">
        <v>152</v>
      </c>
      <c r="EX1" s="3">
        <v>153</v>
      </c>
      <c r="EY1" s="3">
        <v>154</v>
      </c>
      <c r="EZ1" s="3">
        <v>155</v>
      </c>
      <c r="FA1" s="3">
        <v>156</v>
      </c>
      <c r="FB1" s="3">
        <v>157</v>
      </c>
    </row>
    <row r="2" spans="1:158" ht="100.8">
      <c r="A2" s="2" t="s">
        <v>96</v>
      </c>
      <c r="B2" s="4" t="s">
        <v>261</v>
      </c>
      <c r="C2" s="4" t="s">
        <v>262</v>
      </c>
      <c r="D2" s="4" t="s">
        <v>264</v>
      </c>
      <c r="E2" s="4" t="s">
        <v>445</v>
      </c>
      <c r="F2" s="4" t="s">
        <v>267</v>
      </c>
      <c r="G2" s="4" t="s">
        <v>268</v>
      </c>
      <c r="H2" s="4" t="s">
        <v>269</v>
      </c>
      <c r="I2" s="4" t="s">
        <v>270</v>
      </c>
      <c r="J2" s="4" t="s">
        <v>271</v>
      </c>
      <c r="K2" s="4" t="s">
        <v>272</v>
      </c>
      <c r="L2" s="4" t="s">
        <v>273</v>
      </c>
      <c r="M2" s="4" t="s">
        <v>446</v>
      </c>
      <c r="N2" s="4" t="s">
        <v>275</v>
      </c>
      <c r="O2" s="4" t="s">
        <v>276</v>
      </c>
      <c r="P2" s="4" t="s">
        <v>277</v>
      </c>
      <c r="Q2" s="4" t="s">
        <v>447</v>
      </c>
      <c r="R2" s="4" t="s">
        <v>280</v>
      </c>
      <c r="S2" s="4" t="s">
        <v>281</v>
      </c>
      <c r="T2" s="4" t="s">
        <v>282</v>
      </c>
      <c r="U2" s="4" t="s">
        <v>283</v>
      </c>
      <c r="V2" s="4" t="s">
        <v>284</v>
      </c>
      <c r="W2" s="4" t="s">
        <v>285</v>
      </c>
      <c r="X2" s="4" t="s">
        <v>286</v>
      </c>
      <c r="Y2" s="4" t="s">
        <v>287</v>
      </c>
      <c r="Z2" s="4" t="s">
        <v>288</v>
      </c>
      <c r="AA2" s="4" t="s">
        <v>289</v>
      </c>
      <c r="AB2" s="4" t="s">
        <v>290</v>
      </c>
      <c r="AC2" s="4" t="s">
        <v>291</v>
      </c>
      <c r="AD2" s="4" t="s">
        <v>292</v>
      </c>
      <c r="AE2" s="4" t="s">
        <v>448</v>
      </c>
      <c r="AF2" s="4" t="s">
        <v>295</v>
      </c>
      <c r="AG2" s="4" t="s">
        <v>296</v>
      </c>
      <c r="AH2" s="4" t="s">
        <v>449</v>
      </c>
      <c r="AI2" s="4" t="s">
        <v>298</v>
      </c>
      <c r="AJ2" s="4" t="s">
        <v>299</v>
      </c>
      <c r="AK2" s="4" t="s">
        <v>300</v>
      </c>
      <c r="AL2" s="4" t="s">
        <v>301</v>
      </c>
      <c r="AM2" s="4" t="s">
        <v>302</v>
      </c>
      <c r="AN2" s="4" t="s">
        <v>303</v>
      </c>
      <c r="AO2" s="4" t="s">
        <v>304</v>
      </c>
      <c r="AP2" s="4" t="s">
        <v>305</v>
      </c>
      <c r="AQ2" s="4" t="s">
        <v>306</v>
      </c>
      <c r="AR2" s="4" t="s">
        <v>307</v>
      </c>
      <c r="AS2" s="4" t="s">
        <v>308</v>
      </c>
      <c r="AT2" s="4" t="s">
        <v>309</v>
      </c>
      <c r="AU2" s="4" t="s">
        <v>310</v>
      </c>
      <c r="AV2" s="4" t="s">
        <v>311</v>
      </c>
      <c r="AW2" s="4" t="s">
        <v>313</v>
      </c>
      <c r="AX2" s="4" t="s">
        <v>450</v>
      </c>
      <c r="AY2" s="4" t="s">
        <v>316</v>
      </c>
      <c r="AZ2" s="4" t="s">
        <v>317</v>
      </c>
      <c r="BA2" s="4" t="s">
        <v>318</v>
      </c>
      <c r="BB2" s="4" t="s">
        <v>451</v>
      </c>
      <c r="BC2" s="4" t="s">
        <v>321</v>
      </c>
      <c r="BD2" s="4" t="s">
        <v>322</v>
      </c>
      <c r="BE2" s="4" t="s">
        <v>452</v>
      </c>
      <c r="BF2" s="4" t="s">
        <v>324</v>
      </c>
      <c r="BG2" s="4" t="s">
        <v>325</v>
      </c>
      <c r="BH2" s="4" t="s">
        <v>326</v>
      </c>
      <c r="BI2" s="4" t="s">
        <v>327</v>
      </c>
      <c r="BJ2" s="4" t="s">
        <v>328</v>
      </c>
      <c r="BK2" s="4" t="s">
        <v>329</v>
      </c>
      <c r="BL2" s="4" t="s">
        <v>330</v>
      </c>
      <c r="BM2" s="4" t="s">
        <v>331</v>
      </c>
      <c r="BN2" s="4" t="s">
        <v>332</v>
      </c>
      <c r="BO2" s="4" t="s">
        <v>333</v>
      </c>
      <c r="BP2" s="4" t="s">
        <v>334</v>
      </c>
      <c r="BQ2" s="4" t="s">
        <v>335</v>
      </c>
      <c r="BR2" s="4" t="s">
        <v>336</v>
      </c>
      <c r="BS2" s="4" t="s">
        <v>337</v>
      </c>
      <c r="BT2" s="4" t="s">
        <v>339</v>
      </c>
      <c r="BU2" s="4" t="s">
        <v>453</v>
      </c>
      <c r="BV2" s="4" t="s">
        <v>342</v>
      </c>
      <c r="BW2" s="4" t="s">
        <v>343</v>
      </c>
      <c r="BX2" s="4" t="s">
        <v>344</v>
      </c>
      <c r="BY2" s="4" t="s">
        <v>454</v>
      </c>
      <c r="BZ2" s="4" t="s">
        <v>347</v>
      </c>
      <c r="CA2" s="4" t="s">
        <v>348</v>
      </c>
      <c r="CB2" s="4" t="s">
        <v>455</v>
      </c>
      <c r="CC2" s="4" t="s">
        <v>350</v>
      </c>
      <c r="CD2" s="4" t="s">
        <v>351</v>
      </c>
      <c r="CE2" s="4" t="s">
        <v>352</v>
      </c>
      <c r="CF2" s="4" t="s">
        <v>353</v>
      </c>
      <c r="CG2" s="4" t="s">
        <v>354</v>
      </c>
      <c r="CH2" s="4" t="s">
        <v>355</v>
      </c>
      <c r="CI2" s="4" t="s">
        <v>356</v>
      </c>
      <c r="CJ2" s="4" t="s">
        <v>357</v>
      </c>
      <c r="CK2" s="4" t="s">
        <v>358</v>
      </c>
      <c r="CL2" s="4" t="s">
        <v>359</v>
      </c>
      <c r="CM2" s="4" t="s">
        <v>360</v>
      </c>
      <c r="CN2" s="4" t="s">
        <v>361</v>
      </c>
      <c r="CO2" s="4" t="s">
        <v>362</v>
      </c>
      <c r="CP2" s="4" t="s">
        <v>363</v>
      </c>
      <c r="CQ2" s="4" t="s">
        <v>365</v>
      </c>
      <c r="CR2" s="4" t="s">
        <v>456</v>
      </c>
      <c r="CS2" s="4" t="s">
        <v>368</v>
      </c>
      <c r="CT2" s="4" t="s">
        <v>369</v>
      </c>
      <c r="CU2" s="4" t="s">
        <v>370</v>
      </c>
      <c r="CV2" s="4" t="s">
        <v>457</v>
      </c>
      <c r="CW2" s="4" t="s">
        <v>373</v>
      </c>
      <c r="CX2" s="4" t="s">
        <v>374</v>
      </c>
      <c r="CY2" s="4" t="s">
        <v>458</v>
      </c>
      <c r="CZ2" s="4" t="s">
        <v>376</v>
      </c>
      <c r="DA2" s="4" t="s">
        <v>377</v>
      </c>
      <c r="DB2" s="4" t="s">
        <v>378</v>
      </c>
      <c r="DC2" s="4" t="s">
        <v>379</v>
      </c>
      <c r="DD2" s="4" t="s">
        <v>380</v>
      </c>
      <c r="DE2" s="4" t="s">
        <v>381</v>
      </c>
      <c r="DF2" s="4" t="s">
        <v>382</v>
      </c>
      <c r="DG2" s="4" t="s">
        <v>383</v>
      </c>
      <c r="DH2" s="4" t="s">
        <v>384</v>
      </c>
      <c r="DI2" s="4" t="s">
        <v>385</v>
      </c>
      <c r="DJ2" s="4" t="s">
        <v>386</v>
      </c>
      <c r="DK2" s="4" t="s">
        <v>387</v>
      </c>
      <c r="DL2" s="4" t="s">
        <v>388</v>
      </c>
      <c r="DM2" s="4" t="s">
        <v>389</v>
      </c>
      <c r="DN2" s="4" t="s">
        <v>391</v>
      </c>
      <c r="DO2" s="4" t="s">
        <v>459</v>
      </c>
      <c r="DP2" s="4" t="s">
        <v>394</v>
      </c>
      <c r="DQ2" s="4" t="s">
        <v>395</v>
      </c>
      <c r="DR2" s="4" t="s">
        <v>396</v>
      </c>
      <c r="DS2" s="4" t="s">
        <v>460</v>
      </c>
      <c r="DT2" s="4" t="s">
        <v>399</v>
      </c>
      <c r="DU2" s="4" t="s">
        <v>400</v>
      </c>
      <c r="DV2" s="4" t="s">
        <v>461</v>
      </c>
      <c r="DW2" s="4" t="s">
        <v>402</v>
      </c>
      <c r="DX2" s="4" t="s">
        <v>403</v>
      </c>
      <c r="DY2" s="4" t="s">
        <v>404</v>
      </c>
      <c r="DZ2" s="4" t="s">
        <v>405</v>
      </c>
      <c r="EA2" s="4" t="s">
        <v>406</v>
      </c>
      <c r="EB2" s="4" t="s">
        <v>407</v>
      </c>
      <c r="EC2" s="4" t="s">
        <v>408</v>
      </c>
      <c r="ED2" s="4" t="s">
        <v>409</v>
      </c>
      <c r="EE2" s="4" t="s">
        <v>410</v>
      </c>
      <c r="EF2" s="4" t="s">
        <v>411</v>
      </c>
      <c r="EG2" s="4" t="s">
        <v>412</v>
      </c>
      <c r="EH2" s="4" t="s">
        <v>413</v>
      </c>
      <c r="EI2" s="4" t="s">
        <v>414</v>
      </c>
      <c r="EJ2" s="4" t="s">
        <v>415</v>
      </c>
      <c r="EK2" s="4" t="s">
        <v>417</v>
      </c>
      <c r="EL2" s="4" t="s">
        <v>462</v>
      </c>
      <c r="EM2" s="4" t="s">
        <v>420</v>
      </c>
      <c r="EN2" s="4" t="s">
        <v>421</v>
      </c>
      <c r="EO2" s="4" t="s">
        <v>422</v>
      </c>
      <c r="EP2" s="4" t="s">
        <v>423</v>
      </c>
      <c r="EQ2" s="4" t="s">
        <v>424</v>
      </c>
      <c r="ER2" s="4" t="s">
        <v>425</v>
      </c>
      <c r="ES2" s="4" t="s">
        <v>426</v>
      </c>
      <c r="ET2" s="4" t="s">
        <v>427</v>
      </c>
      <c r="EU2" s="4" t="s">
        <v>428</v>
      </c>
      <c r="EV2" s="4" t="s">
        <v>429</v>
      </c>
      <c r="EW2" s="4" t="s">
        <v>430</v>
      </c>
      <c r="EX2" s="4" t="s">
        <v>431</v>
      </c>
      <c r="EY2" s="4" t="s">
        <v>432</v>
      </c>
      <c r="EZ2" s="4" t="s">
        <v>433</v>
      </c>
      <c r="FA2" s="4" t="s">
        <v>434</v>
      </c>
      <c r="FB2" s="4" t="s">
        <v>435</v>
      </c>
    </row>
    <row r="3" spans="1:158" ht="14.4">
      <c r="A3" s="2"/>
      <c r="B3" s="8" t="s">
        <v>33</v>
      </c>
      <c r="C3" s="8" t="s">
        <v>33</v>
      </c>
      <c r="D3" s="8" t="s">
        <v>33</v>
      </c>
      <c r="E3" s="8" t="s">
        <v>33</v>
      </c>
      <c r="F3" s="8" t="s">
        <v>33</v>
      </c>
      <c r="G3" s="8" t="s">
        <v>33</v>
      </c>
      <c r="H3" s="8" t="s">
        <v>33</v>
      </c>
      <c r="I3" s="8" t="s">
        <v>33</v>
      </c>
      <c r="J3" s="8" t="s">
        <v>33</v>
      </c>
      <c r="K3" s="8" t="s">
        <v>33</v>
      </c>
      <c r="L3" s="8" t="s">
        <v>33</v>
      </c>
      <c r="M3" s="8" t="s">
        <v>33</v>
      </c>
      <c r="N3" s="8" t="s">
        <v>33</v>
      </c>
      <c r="O3" s="8" t="s">
        <v>33</v>
      </c>
      <c r="P3" s="8" t="s">
        <v>33</v>
      </c>
      <c r="Q3" s="8" t="s">
        <v>33</v>
      </c>
      <c r="R3" s="8" t="s">
        <v>33</v>
      </c>
      <c r="S3" s="8" t="s">
        <v>33</v>
      </c>
      <c r="T3" s="8" t="s">
        <v>33</v>
      </c>
      <c r="U3" s="8" t="s">
        <v>33</v>
      </c>
      <c r="V3" s="8" t="s">
        <v>33</v>
      </c>
      <c r="W3" s="8" t="s">
        <v>33</v>
      </c>
      <c r="X3" s="8" t="s">
        <v>33</v>
      </c>
      <c r="Y3" s="8" t="s">
        <v>33</v>
      </c>
      <c r="Z3" s="8" t="s">
        <v>33</v>
      </c>
      <c r="AA3" s="8" t="s">
        <v>33</v>
      </c>
      <c r="AB3" s="8" t="s">
        <v>33</v>
      </c>
      <c r="AC3" s="8" t="s">
        <v>33</v>
      </c>
      <c r="AD3" s="8" t="s">
        <v>33</v>
      </c>
      <c r="AE3" s="8" t="s">
        <v>33</v>
      </c>
      <c r="AF3" s="8" t="s">
        <v>33</v>
      </c>
      <c r="AG3" s="8" t="s">
        <v>33</v>
      </c>
      <c r="AH3" s="8" t="s">
        <v>33</v>
      </c>
      <c r="AI3" s="8" t="s">
        <v>33</v>
      </c>
      <c r="AJ3" s="8" t="s">
        <v>33</v>
      </c>
      <c r="AK3" s="8" t="s">
        <v>33</v>
      </c>
      <c r="AL3" s="8" t="s">
        <v>33</v>
      </c>
      <c r="AM3" s="8" t="s">
        <v>33</v>
      </c>
      <c r="AN3" s="8" t="s">
        <v>33</v>
      </c>
      <c r="AO3" s="8" t="s">
        <v>33</v>
      </c>
      <c r="AP3" s="8" t="s">
        <v>33</v>
      </c>
      <c r="AQ3" s="8" t="s">
        <v>33</v>
      </c>
      <c r="AR3" s="8" t="s">
        <v>33</v>
      </c>
      <c r="AS3" s="8" t="s">
        <v>33</v>
      </c>
      <c r="AT3" s="8" t="s">
        <v>33</v>
      </c>
      <c r="AU3" s="8" t="s">
        <v>33</v>
      </c>
      <c r="AV3" s="8" t="s">
        <v>33</v>
      </c>
      <c r="AW3" s="8" t="s">
        <v>33</v>
      </c>
      <c r="AX3" s="8" t="s">
        <v>33</v>
      </c>
      <c r="AY3" s="8" t="s">
        <v>33</v>
      </c>
      <c r="AZ3" s="8" t="s">
        <v>33</v>
      </c>
      <c r="BA3" s="8" t="s">
        <v>33</v>
      </c>
      <c r="BB3" s="8" t="s">
        <v>33</v>
      </c>
      <c r="BC3" s="8" t="s">
        <v>33</v>
      </c>
      <c r="BD3" s="8" t="s">
        <v>33</v>
      </c>
      <c r="BE3" s="8" t="s">
        <v>33</v>
      </c>
      <c r="BF3" s="8" t="s">
        <v>33</v>
      </c>
      <c r="BG3" s="8" t="s">
        <v>33</v>
      </c>
      <c r="BH3" s="8" t="s">
        <v>33</v>
      </c>
      <c r="BI3" s="8" t="s">
        <v>33</v>
      </c>
      <c r="BJ3" s="8" t="s">
        <v>33</v>
      </c>
      <c r="BK3" s="8" t="s">
        <v>33</v>
      </c>
      <c r="BL3" s="8" t="s">
        <v>33</v>
      </c>
      <c r="BM3" s="8" t="s">
        <v>33</v>
      </c>
      <c r="BN3" s="8" t="s">
        <v>33</v>
      </c>
      <c r="BO3" s="8" t="s">
        <v>33</v>
      </c>
      <c r="BP3" s="8" t="s">
        <v>33</v>
      </c>
      <c r="BQ3" s="8" t="s">
        <v>33</v>
      </c>
      <c r="BR3" s="8" t="s">
        <v>33</v>
      </c>
      <c r="BS3" s="8" t="s">
        <v>33</v>
      </c>
      <c r="BT3" s="8" t="s">
        <v>33</v>
      </c>
      <c r="BU3" s="8" t="s">
        <v>33</v>
      </c>
      <c r="BV3" s="8" t="s">
        <v>33</v>
      </c>
      <c r="BW3" s="8" t="s">
        <v>33</v>
      </c>
      <c r="BX3" s="8" t="s">
        <v>33</v>
      </c>
      <c r="BY3" s="8" t="s">
        <v>33</v>
      </c>
      <c r="BZ3" s="8" t="s">
        <v>33</v>
      </c>
      <c r="CA3" s="8" t="s">
        <v>33</v>
      </c>
      <c r="CB3" s="8" t="s">
        <v>33</v>
      </c>
      <c r="CC3" s="8" t="s">
        <v>33</v>
      </c>
      <c r="CD3" s="8" t="s">
        <v>33</v>
      </c>
      <c r="CE3" s="8" t="s">
        <v>33</v>
      </c>
      <c r="CF3" s="8" t="s">
        <v>33</v>
      </c>
      <c r="CG3" s="8" t="s">
        <v>33</v>
      </c>
      <c r="CH3" s="8" t="s">
        <v>33</v>
      </c>
      <c r="CI3" s="8" t="s">
        <v>33</v>
      </c>
      <c r="CJ3" s="8" t="s">
        <v>33</v>
      </c>
      <c r="CK3" s="8" t="s">
        <v>33</v>
      </c>
      <c r="CL3" s="8" t="s">
        <v>33</v>
      </c>
      <c r="CM3" s="8" t="s">
        <v>33</v>
      </c>
      <c r="CN3" s="8" t="s">
        <v>33</v>
      </c>
      <c r="CO3" s="8" t="s">
        <v>33</v>
      </c>
      <c r="CP3" s="8" t="s">
        <v>33</v>
      </c>
      <c r="CQ3" s="8" t="s">
        <v>33</v>
      </c>
      <c r="CR3" s="8" t="s">
        <v>33</v>
      </c>
      <c r="CS3" s="8" t="s">
        <v>33</v>
      </c>
      <c r="CT3" s="8" t="s">
        <v>33</v>
      </c>
      <c r="CU3" s="8" t="s">
        <v>33</v>
      </c>
      <c r="CV3" s="8" t="s">
        <v>33</v>
      </c>
      <c r="CW3" s="8" t="s">
        <v>33</v>
      </c>
      <c r="CX3" s="8" t="s">
        <v>33</v>
      </c>
      <c r="CY3" s="8" t="s">
        <v>33</v>
      </c>
      <c r="CZ3" s="8" t="s">
        <v>33</v>
      </c>
      <c r="DA3" s="8" t="s">
        <v>33</v>
      </c>
      <c r="DB3" s="8" t="s">
        <v>33</v>
      </c>
      <c r="DC3" s="8" t="s">
        <v>33</v>
      </c>
      <c r="DD3" s="8" t="s">
        <v>33</v>
      </c>
      <c r="DE3" s="8" t="s">
        <v>33</v>
      </c>
      <c r="DF3" s="8" t="s">
        <v>33</v>
      </c>
      <c r="DG3" s="8" t="s">
        <v>33</v>
      </c>
      <c r="DH3" s="8" t="s">
        <v>33</v>
      </c>
      <c r="DI3" s="8" t="s">
        <v>33</v>
      </c>
      <c r="DJ3" s="8" t="s">
        <v>33</v>
      </c>
      <c r="DK3" s="8" t="s">
        <v>33</v>
      </c>
      <c r="DL3" s="8" t="s">
        <v>33</v>
      </c>
      <c r="DM3" s="8" t="s">
        <v>33</v>
      </c>
      <c r="DN3" s="8" t="s">
        <v>33</v>
      </c>
      <c r="DO3" s="8" t="s">
        <v>33</v>
      </c>
      <c r="DP3" s="8" t="s">
        <v>33</v>
      </c>
      <c r="DQ3" s="8" t="s">
        <v>33</v>
      </c>
      <c r="DR3" s="8" t="s">
        <v>33</v>
      </c>
      <c r="DS3" s="8" t="s">
        <v>33</v>
      </c>
      <c r="DT3" s="8" t="s">
        <v>33</v>
      </c>
      <c r="DU3" s="8" t="s">
        <v>33</v>
      </c>
      <c r="DV3" s="8" t="s">
        <v>33</v>
      </c>
      <c r="DW3" s="8" t="s">
        <v>33</v>
      </c>
      <c r="DX3" s="8" t="s">
        <v>33</v>
      </c>
      <c r="DY3" s="8" t="s">
        <v>33</v>
      </c>
      <c r="DZ3" s="8" t="s">
        <v>33</v>
      </c>
      <c r="EA3" s="8" t="s">
        <v>33</v>
      </c>
      <c r="EB3" s="8" t="s">
        <v>33</v>
      </c>
      <c r="EC3" s="8" t="s">
        <v>33</v>
      </c>
      <c r="ED3" s="8" t="s">
        <v>33</v>
      </c>
      <c r="EE3" s="8" t="s">
        <v>33</v>
      </c>
      <c r="EF3" s="8" t="s">
        <v>33</v>
      </c>
      <c r="EG3" s="8" t="s">
        <v>33</v>
      </c>
      <c r="EH3" s="8" t="s">
        <v>33</v>
      </c>
      <c r="EI3" s="8" t="s">
        <v>33</v>
      </c>
      <c r="EJ3" s="8" t="s">
        <v>33</v>
      </c>
      <c r="EK3" s="8" t="s">
        <v>33</v>
      </c>
      <c r="EL3" s="8" t="s">
        <v>33</v>
      </c>
      <c r="EM3" s="8" t="s">
        <v>33</v>
      </c>
      <c r="EN3" s="8" t="s">
        <v>33</v>
      </c>
      <c r="EO3" s="8" t="s">
        <v>33</v>
      </c>
      <c r="EP3" s="8" t="s">
        <v>33</v>
      </c>
      <c r="EQ3" s="8" t="s">
        <v>33</v>
      </c>
      <c r="ER3" s="8" t="s">
        <v>33</v>
      </c>
      <c r="ES3" s="8" t="s">
        <v>33</v>
      </c>
      <c r="ET3" s="8" t="s">
        <v>33</v>
      </c>
      <c r="EU3" s="8" t="s">
        <v>33</v>
      </c>
      <c r="EV3" s="8" t="s">
        <v>33</v>
      </c>
      <c r="EW3" s="8" t="s">
        <v>33</v>
      </c>
      <c r="EX3" s="8" t="s">
        <v>33</v>
      </c>
      <c r="EY3" s="8" t="s">
        <v>33</v>
      </c>
      <c r="EZ3" s="8" t="s">
        <v>33</v>
      </c>
      <c r="FA3" s="8" t="s">
        <v>33</v>
      </c>
      <c r="FB3" s="8" t="s">
        <v>33</v>
      </c>
    </row>
    <row r="4" spans="1:158" ht="14.4">
      <c r="A4" s="2"/>
      <c r="B4" s="8" t="s">
        <v>34</v>
      </c>
      <c r="C4" s="8" t="s">
        <v>34</v>
      </c>
      <c r="D4" s="8" t="s">
        <v>34</v>
      </c>
      <c r="E4" s="8" t="s">
        <v>34</v>
      </c>
      <c r="F4" s="8" t="s">
        <v>34</v>
      </c>
      <c r="G4" s="8" t="s">
        <v>34</v>
      </c>
      <c r="H4" s="8" t="s">
        <v>34</v>
      </c>
      <c r="I4" s="8" t="s">
        <v>34</v>
      </c>
      <c r="J4" s="8" t="s">
        <v>34</v>
      </c>
      <c r="K4" s="8" t="s">
        <v>34</v>
      </c>
      <c r="L4" s="8" t="s">
        <v>34</v>
      </c>
      <c r="M4" s="8" t="s">
        <v>34</v>
      </c>
      <c r="N4" s="8" t="s">
        <v>34</v>
      </c>
      <c r="O4" s="8" t="s">
        <v>34</v>
      </c>
      <c r="P4" s="8" t="s">
        <v>34</v>
      </c>
      <c r="Q4" s="8" t="s">
        <v>34</v>
      </c>
      <c r="R4" s="8" t="s">
        <v>34</v>
      </c>
      <c r="S4" s="8" t="s">
        <v>34</v>
      </c>
      <c r="T4" s="8" t="s">
        <v>34</v>
      </c>
      <c r="U4" s="8" t="s">
        <v>34</v>
      </c>
      <c r="V4" s="8" t="s">
        <v>34</v>
      </c>
      <c r="W4" s="8" t="s">
        <v>34</v>
      </c>
      <c r="X4" s="8" t="s">
        <v>34</v>
      </c>
      <c r="Y4" s="8" t="s">
        <v>34</v>
      </c>
      <c r="Z4" s="8" t="s">
        <v>34</v>
      </c>
      <c r="AA4" s="8" t="s">
        <v>34</v>
      </c>
      <c r="AB4" s="8" t="s">
        <v>34</v>
      </c>
      <c r="AC4" s="8" t="s">
        <v>34</v>
      </c>
      <c r="AD4" s="8" t="s">
        <v>51</v>
      </c>
      <c r="AE4" s="8" t="s">
        <v>51</v>
      </c>
      <c r="AF4" s="8" t="s">
        <v>51</v>
      </c>
      <c r="AG4" s="8" t="s">
        <v>51</v>
      </c>
      <c r="AH4" s="8" t="s">
        <v>51</v>
      </c>
      <c r="AI4" s="8" t="s">
        <v>51</v>
      </c>
      <c r="AJ4" s="8" t="s">
        <v>51</v>
      </c>
      <c r="AK4" s="8" t="s">
        <v>51</v>
      </c>
      <c r="AL4" s="8" t="s">
        <v>51</v>
      </c>
      <c r="AM4" s="8" t="s">
        <v>51</v>
      </c>
      <c r="AN4" s="8" t="s">
        <v>51</v>
      </c>
      <c r="AO4" s="8" t="s">
        <v>51</v>
      </c>
      <c r="AP4" s="8" t="s">
        <v>51</v>
      </c>
      <c r="AQ4" s="8" t="s">
        <v>51</v>
      </c>
      <c r="AR4" s="8" t="s">
        <v>51</v>
      </c>
      <c r="AS4" s="8" t="s">
        <v>51</v>
      </c>
      <c r="AT4" s="8" t="s">
        <v>51</v>
      </c>
      <c r="AU4" s="8" t="s">
        <v>51</v>
      </c>
      <c r="AV4" s="8" t="s">
        <v>51</v>
      </c>
      <c r="AW4" s="8" t="s">
        <v>51</v>
      </c>
      <c r="AX4" s="8" t="s">
        <v>51</v>
      </c>
      <c r="AY4" s="8" t="s">
        <v>51</v>
      </c>
      <c r="AZ4" s="8" t="s">
        <v>51</v>
      </c>
      <c r="BA4" s="8" t="s">
        <v>51</v>
      </c>
      <c r="BB4" s="8" t="s">
        <v>51</v>
      </c>
      <c r="BC4" s="8" t="s">
        <v>51</v>
      </c>
      <c r="BD4" s="8" t="s">
        <v>51</v>
      </c>
      <c r="BE4" s="8" t="s">
        <v>51</v>
      </c>
      <c r="BF4" s="8" t="s">
        <v>51</v>
      </c>
      <c r="BG4" s="8" t="s">
        <v>51</v>
      </c>
      <c r="BH4" s="8" t="s">
        <v>51</v>
      </c>
      <c r="BI4" s="8" t="s">
        <v>51</v>
      </c>
      <c r="BJ4" s="8" t="s">
        <v>51</v>
      </c>
      <c r="BK4" s="8" t="s">
        <v>51</v>
      </c>
      <c r="BL4" s="8" t="s">
        <v>51</v>
      </c>
      <c r="BM4" s="8" t="s">
        <v>51</v>
      </c>
      <c r="BN4" s="8" t="s">
        <v>51</v>
      </c>
      <c r="BO4" s="8" t="s">
        <v>51</v>
      </c>
      <c r="BP4" s="8" t="s">
        <v>51</v>
      </c>
      <c r="BQ4" s="8" t="s">
        <v>51</v>
      </c>
      <c r="BR4" s="8" t="s">
        <v>51</v>
      </c>
      <c r="BS4" s="8" t="s">
        <v>51</v>
      </c>
      <c r="BT4" s="8" t="s">
        <v>51</v>
      </c>
      <c r="BU4" s="8" t="s">
        <v>51</v>
      </c>
      <c r="BV4" s="8" t="s">
        <v>51</v>
      </c>
      <c r="BW4" s="8" t="s">
        <v>51</v>
      </c>
      <c r="BX4" s="8" t="s">
        <v>51</v>
      </c>
      <c r="BY4" s="8" t="s">
        <v>51</v>
      </c>
      <c r="BZ4" s="8" t="s">
        <v>51</v>
      </c>
      <c r="CA4" s="8" t="s">
        <v>51</v>
      </c>
      <c r="CB4" s="8" t="s">
        <v>51</v>
      </c>
      <c r="CC4" s="8" t="s">
        <v>51</v>
      </c>
      <c r="CD4" s="8" t="s">
        <v>51</v>
      </c>
      <c r="CE4" s="8" t="s">
        <v>51</v>
      </c>
      <c r="CF4" s="8" t="s">
        <v>51</v>
      </c>
      <c r="CG4" s="8" t="s">
        <v>51</v>
      </c>
      <c r="CH4" s="8" t="s">
        <v>51</v>
      </c>
      <c r="CI4" s="8" t="s">
        <v>51</v>
      </c>
      <c r="CJ4" s="8" t="s">
        <v>51</v>
      </c>
      <c r="CK4" s="8" t="s">
        <v>51</v>
      </c>
      <c r="CL4" s="8" t="s">
        <v>51</v>
      </c>
      <c r="CM4" s="8" t="s">
        <v>51</v>
      </c>
      <c r="CN4" s="8" t="s">
        <v>51</v>
      </c>
      <c r="CO4" s="8" t="s">
        <v>51</v>
      </c>
      <c r="CP4" s="8" t="s">
        <v>51</v>
      </c>
      <c r="CQ4" s="8" t="s">
        <v>51</v>
      </c>
      <c r="CR4" s="8" t="s">
        <v>51</v>
      </c>
      <c r="CS4" s="8" t="s">
        <v>51</v>
      </c>
      <c r="CT4" s="8" t="s">
        <v>51</v>
      </c>
      <c r="CU4" s="8" t="s">
        <v>51</v>
      </c>
      <c r="CV4" s="8" t="s">
        <v>51</v>
      </c>
      <c r="CW4" s="8" t="s">
        <v>51</v>
      </c>
      <c r="CX4" s="8" t="s">
        <v>51</v>
      </c>
      <c r="CY4" s="8" t="s">
        <v>51</v>
      </c>
      <c r="CZ4" s="8" t="s">
        <v>51</v>
      </c>
      <c r="DA4" s="8" t="s">
        <v>51</v>
      </c>
      <c r="DB4" s="8" t="s">
        <v>51</v>
      </c>
      <c r="DC4" s="8" t="s">
        <v>51</v>
      </c>
      <c r="DD4" s="8" t="s">
        <v>51</v>
      </c>
      <c r="DE4" s="8" t="s">
        <v>51</v>
      </c>
      <c r="DF4" s="8" t="s">
        <v>51</v>
      </c>
      <c r="DG4" s="8" t="s">
        <v>51</v>
      </c>
      <c r="DH4" s="8" t="s">
        <v>51</v>
      </c>
      <c r="DI4" s="8" t="s">
        <v>51</v>
      </c>
      <c r="DJ4" s="8" t="s">
        <v>51</v>
      </c>
      <c r="DK4" s="8" t="s">
        <v>51</v>
      </c>
      <c r="DL4" s="8" t="s">
        <v>51</v>
      </c>
      <c r="DM4" s="8" t="s">
        <v>51</v>
      </c>
      <c r="DN4" s="8" t="s">
        <v>51</v>
      </c>
      <c r="DO4" s="8" t="s">
        <v>51</v>
      </c>
      <c r="DP4" s="8" t="s">
        <v>51</v>
      </c>
      <c r="DQ4" s="8" t="s">
        <v>51</v>
      </c>
      <c r="DR4" s="8" t="s">
        <v>51</v>
      </c>
      <c r="DS4" s="8" t="s">
        <v>51</v>
      </c>
      <c r="DT4" s="8" t="s">
        <v>51</v>
      </c>
      <c r="DU4" s="8" t="s">
        <v>51</v>
      </c>
      <c r="DV4" s="8" t="s">
        <v>51</v>
      </c>
      <c r="DW4" s="8" t="s">
        <v>51</v>
      </c>
      <c r="DX4" s="8" t="s">
        <v>51</v>
      </c>
      <c r="DY4" s="8" t="s">
        <v>51</v>
      </c>
      <c r="DZ4" s="8" t="s">
        <v>51</v>
      </c>
      <c r="EA4" s="8" t="s">
        <v>51</v>
      </c>
      <c r="EB4" s="8" t="s">
        <v>51</v>
      </c>
      <c r="EC4" s="8" t="s">
        <v>51</v>
      </c>
      <c r="ED4" s="8" t="s">
        <v>51</v>
      </c>
      <c r="EE4" s="8" t="s">
        <v>51</v>
      </c>
      <c r="EF4" s="8" t="s">
        <v>51</v>
      </c>
      <c r="EG4" s="8" t="s">
        <v>51</v>
      </c>
      <c r="EH4" s="8" t="s">
        <v>51</v>
      </c>
      <c r="EI4" s="8" t="s">
        <v>51</v>
      </c>
      <c r="EJ4" s="8" t="s">
        <v>51</v>
      </c>
      <c r="EK4" s="8" t="s">
        <v>51</v>
      </c>
      <c r="EL4" s="8" t="s">
        <v>51</v>
      </c>
      <c r="EM4" s="8" t="s">
        <v>51</v>
      </c>
      <c r="EN4" s="8" t="s">
        <v>51</v>
      </c>
      <c r="EO4" s="8" t="s">
        <v>51</v>
      </c>
      <c r="EP4" s="8" t="s">
        <v>51</v>
      </c>
      <c r="EQ4" s="8" t="s">
        <v>51</v>
      </c>
      <c r="ER4" s="8" t="s">
        <v>51</v>
      </c>
      <c r="ES4" s="8" t="s">
        <v>51</v>
      </c>
      <c r="ET4" s="8" t="s">
        <v>51</v>
      </c>
      <c r="EU4" s="8" t="s">
        <v>51</v>
      </c>
      <c r="EV4" s="8" t="s">
        <v>51</v>
      </c>
      <c r="EW4" s="8" t="s">
        <v>51</v>
      </c>
      <c r="EX4" s="8" t="s">
        <v>51</v>
      </c>
      <c r="EY4" s="8" t="s">
        <v>51</v>
      </c>
      <c r="EZ4" s="8" t="s">
        <v>51</v>
      </c>
      <c r="FA4" s="8" t="s">
        <v>51</v>
      </c>
      <c r="FB4" s="8" t="s">
        <v>51</v>
      </c>
    </row>
    <row r="5" spans="1:158" ht="14.4">
      <c r="A5" s="2"/>
      <c r="B5" s="8" t="s">
        <v>35</v>
      </c>
      <c r="C5" s="8" t="s">
        <v>35</v>
      </c>
      <c r="D5" s="8" t="s">
        <v>35</v>
      </c>
      <c r="E5" s="8" t="s">
        <v>35</v>
      </c>
      <c r="F5" s="8" t="s">
        <v>35</v>
      </c>
      <c r="G5" s="8" t="s">
        <v>35</v>
      </c>
      <c r="H5" s="8" t="s">
        <v>35</v>
      </c>
      <c r="I5" s="8" t="s">
        <v>35</v>
      </c>
      <c r="J5" s="8" t="s">
        <v>35</v>
      </c>
      <c r="K5" s="8" t="s">
        <v>35</v>
      </c>
      <c r="L5" s="8" t="s">
        <v>35</v>
      </c>
      <c r="M5" s="8" t="s">
        <v>36</v>
      </c>
      <c r="N5" s="8" t="s">
        <v>36</v>
      </c>
      <c r="O5" s="8" t="s">
        <v>36</v>
      </c>
      <c r="P5" s="8" t="s">
        <v>36</v>
      </c>
      <c r="Q5" s="8" t="s">
        <v>36</v>
      </c>
      <c r="R5" s="8" t="s">
        <v>36</v>
      </c>
      <c r="S5" s="8" t="s">
        <v>36</v>
      </c>
      <c r="T5" s="8" t="s">
        <v>36</v>
      </c>
      <c r="U5" s="8" t="s">
        <v>36</v>
      </c>
      <c r="V5" s="8" t="s">
        <v>36</v>
      </c>
      <c r="W5" s="8" t="s">
        <v>36</v>
      </c>
      <c r="X5" s="8" t="s">
        <v>36</v>
      </c>
      <c r="Y5" s="8" t="s">
        <v>36</v>
      </c>
      <c r="Z5" s="8" t="s">
        <v>36</v>
      </c>
      <c r="AA5" s="8" t="s">
        <v>36</v>
      </c>
      <c r="AB5" s="8" t="s">
        <v>36</v>
      </c>
      <c r="AC5" s="8" t="s">
        <v>36</v>
      </c>
      <c r="AD5" s="8" t="s">
        <v>52</v>
      </c>
      <c r="AE5" s="8" t="s">
        <v>52</v>
      </c>
      <c r="AF5" s="8" t="s">
        <v>52</v>
      </c>
      <c r="AG5" s="8" t="s">
        <v>52</v>
      </c>
      <c r="AH5" s="8" t="s">
        <v>52</v>
      </c>
      <c r="AI5" s="8" t="s">
        <v>52</v>
      </c>
      <c r="AJ5" s="8" t="s">
        <v>52</v>
      </c>
      <c r="AK5" s="8" t="s">
        <v>52</v>
      </c>
      <c r="AL5" s="8" t="s">
        <v>52</v>
      </c>
      <c r="AM5" s="8" t="s">
        <v>52</v>
      </c>
      <c r="AN5" s="8" t="s">
        <v>52</v>
      </c>
      <c r="AO5" s="8" t="s">
        <v>52</v>
      </c>
      <c r="AP5" s="8" t="s">
        <v>52</v>
      </c>
      <c r="AQ5" s="8" t="s">
        <v>52</v>
      </c>
      <c r="AR5" s="8" t="s">
        <v>52</v>
      </c>
      <c r="AS5" s="8" t="s">
        <v>52</v>
      </c>
      <c r="AT5" s="8" t="s">
        <v>52</v>
      </c>
      <c r="AU5" s="8" t="s">
        <v>52</v>
      </c>
      <c r="AV5" s="8" t="s">
        <v>52</v>
      </c>
      <c r="AW5" s="8" t="s">
        <v>52</v>
      </c>
      <c r="AX5" s="8" t="s">
        <v>52</v>
      </c>
      <c r="AY5" s="8" t="s">
        <v>52</v>
      </c>
      <c r="AZ5" s="8" t="s">
        <v>52</v>
      </c>
      <c r="BA5" s="8" t="s">
        <v>91</v>
      </c>
      <c r="BB5" s="8" t="s">
        <v>91</v>
      </c>
      <c r="BC5" s="8" t="s">
        <v>91</v>
      </c>
      <c r="BD5" s="8" t="s">
        <v>91</v>
      </c>
      <c r="BE5" s="8" t="s">
        <v>91</v>
      </c>
      <c r="BF5" s="8" t="s">
        <v>91</v>
      </c>
      <c r="BG5" s="8" t="s">
        <v>91</v>
      </c>
      <c r="BH5" s="8" t="s">
        <v>91</v>
      </c>
      <c r="BI5" s="8" t="s">
        <v>91</v>
      </c>
      <c r="BJ5" s="8" t="s">
        <v>91</v>
      </c>
      <c r="BK5" s="8" t="s">
        <v>91</v>
      </c>
      <c r="BL5" s="8" t="s">
        <v>91</v>
      </c>
      <c r="BM5" s="8" t="s">
        <v>91</v>
      </c>
      <c r="BN5" s="8" t="s">
        <v>91</v>
      </c>
      <c r="BO5" s="8" t="s">
        <v>91</v>
      </c>
      <c r="BP5" s="8" t="s">
        <v>91</v>
      </c>
      <c r="BQ5" s="8" t="s">
        <v>91</v>
      </c>
      <c r="BR5" s="8" t="s">
        <v>91</v>
      </c>
      <c r="BS5" s="8" t="s">
        <v>91</v>
      </c>
      <c r="BT5" s="8" t="s">
        <v>91</v>
      </c>
      <c r="BU5" s="8" t="s">
        <v>91</v>
      </c>
      <c r="BV5" s="8" t="s">
        <v>91</v>
      </c>
      <c r="BW5" s="8" t="s">
        <v>91</v>
      </c>
      <c r="BX5" s="8" t="s">
        <v>52</v>
      </c>
      <c r="BY5" s="8" t="s">
        <v>52</v>
      </c>
      <c r="BZ5" s="8" t="s">
        <v>52</v>
      </c>
      <c r="CA5" s="8" t="s">
        <v>52</v>
      </c>
      <c r="CB5" s="8" t="s">
        <v>52</v>
      </c>
      <c r="CC5" s="8" t="s">
        <v>52</v>
      </c>
      <c r="CD5" s="8" t="s">
        <v>52</v>
      </c>
      <c r="CE5" s="8" t="s">
        <v>52</v>
      </c>
      <c r="CF5" s="8" t="s">
        <v>52</v>
      </c>
      <c r="CG5" s="8" t="s">
        <v>52</v>
      </c>
      <c r="CH5" s="8" t="s">
        <v>52</v>
      </c>
      <c r="CI5" s="8" t="s">
        <v>52</v>
      </c>
      <c r="CJ5" s="8" t="s">
        <v>52</v>
      </c>
      <c r="CK5" s="8" t="s">
        <v>52</v>
      </c>
      <c r="CL5" s="8" t="s">
        <v>52</v>
      </c>
      <c r="CM5" s="8" t="s">
        <v>52</v>
      </c>
      <c r="CN5" s="8" t="s">
        <v>52</v>
      </c>
      <c r="CO5" s="8" t="s">
        <v>52</v>
      </c>
      <c r="CP5" s="8" t="s">
        <v>52</v>
      </c>
      <c r="CQ5" s="8" t="s">
        <v>52</v>
      </c>
      <c r="CR5" s="8" t="s">
        <v>52</v>
      </c>
      <c r="CS5" s="8" t="s">
        <v>52</v>
      </c>
      <c r="CT5" s="8" t="s">
        <v>52</v>
      </c>
      <c r="CU5" s="8" t="s">
        <v>52</v>
      </c>
      <c r="CV5" s="8" t="s">
        <v>52</v>
      </c>
      <c r="CW5" s="8" t="s">
        <v>52</v>
      </c>
      <c r="CX5" s="8" t="s">
        <v>52</v>
      </c>
      <c r="CY5" s="8" t="s">
        <v>52</v>
      </c>
      <c r="CZ5" s="8" t="s">
        <v>52</v>
      </c>
      <c r="DA5" s="8" t="s">
        <v>52</v>
      </c>
      <c r="DB5" s="8" t="s">
        <v>52</v>
      </c>
      <c r="DC5" s="8" t="s">
        <v>52</v>
      </c>
      <c r="DD5" s="8" t="s">
        <v>52</v>
      </c>
      <c r="DE5" s="8" t="s">
        <v>52</v>
      </c>
      <c r="DF5" s="8" t="s">
        <v>52</v>
      </c>
      <c r="DG5" s="8" t="s">
        <v>52</v>
      </c>
      <c r="DH5" s="8" t="s">
        <v>52</v>
      </c>
      <c r="DI5" s="8" t="s">
        <v>52</v>
      </c>
      <c r="DJ5" s="8" t="s">
        <v>52</v>
      </c>
      <c r="DK5" s="8" t="s">
        <v>52</v>
      </c>
      <c r="DL5" s="8" t="s">
        <v>52</v>
      </c>
      <c r="DM5" s="8" t="s">
        <v>52</v>
      </c>
      <c r="DN5" s="8" t="s">
        <v>52</v>
      </c>
      <c r="DO5" s="8" t="s">
        <v>52</v>
      </c>
      <c r="DP5" s="8" t="s">
        <v>52</v>
      </c>
      <c r="DQ5" s="8" t="s">
        <v>52</v>
      </c>
      <c r="DR5" s="8" t="s">
        <v>91</v>
      </c>
      <c r="DS5" s="8" t="s">
        <v>91</v>
      </c>
      <c r="DT5" s="8" t="s">
        <v>91</v>
      </c>
      <c r="DU5" s="8" t="s">
        <v>91</v>
      </c>
      <c r="DV5" s="8" t="s">
        <v>91</v>
      </c>
      <c r="DW5" s="8" t="s">
        <v>91</v>
      </c>
      <c r="DX5" s="8" t="s">
        <v>91</v>
      </c>
      <c r="DY5" s="8" t="s">
        <v>91</v>
      </c>
      <c r="DZ5" s="8" t="s">
        <v>91</v>
      </c>
      <c r="EA5" s="8" t="s">
        <v>91</v>
      </c>
      <c r="EB5" s="8" t="s">
        <v>91</v>
      </c>
      <c r="EC5" s="8" t="s">
        <v>91</v>
      </c>
      <c r="ED5" s="8" t="s">
        <v>91</v>
      </c>
      <c r="EE5" s="8" t="s">
        <v>91</v>
      </c>
      <c r="EF5" s="8" t="s">
        <v>91</v>
      </c>
      <c r="EG5" s="8" t="s">
        <v>91</v>
      </c>
      <c r="EH5" s="8" t="s">
        <v>91</v>
      </c>
      <c r="EI5" s="8" t="s">
        <v>91</v>
      </c>
      <c r="EJ5" s="8" t="s">
        <v>91</v>
      </c>
      <c r="EK5" s="8" t="s">
        <v>91</v>
      </c>
      <c r="EL5" s="8" t="s">
        <v>91</v>
      </c>
      <c r="EM5" s="8" t="s">
        <v>91</v>
      </c>
      <c r="EN5" s="8" t="s">
        <v>91</v>
      </c>
      <c r="EO5" s="8" t="s">
        <v>86</v>
      </c>
      <c r="EP5" s="8" t="s">
        <v>86</v>
      </c>
      <c r="EQ5" s="8" t="s">
        <v>86</v>
      </c>
      <c r="ER5" s="8" t="s">
        <v>86</v>
      </c>
      <c r="ES5" s="8" t="s">
        <v>86</v>
      </c>
      <c r="ET5" s="8" t="s">
        <v>86</v>
      </c>
      <c r="EU5" s="8" t="s">
        <v>86</v>
      </c>
      <c r="EV5" s="8" t="s">
        <v>91</v>
      </c>
      <c r="EW5" s="8" t="s">
        <v>91</v>
      </c>
      <c r="EX5" s="8" t="s">
        <v>91</v>
      </c>
      <c r="EY5" s="8" t="s">
        <v>91</v>
      </c>
      <c r="EZ5" s="8" t="s">
        <v>91</v>
      </c>
      <c r="FA5" s="8" t="s">
        <v>91</v>
      </c>
      <c r="FB5" s="8" t="s">
        <v>91</v>
      </c>
    </row>
    <row r="6" spans="1:158" ht="14.4">
      <c r="A6" s="2"/>
      <c r="B6" s="8" t="s">
        <v>37</v>
      </c>
      <c r="C6" s="8" t="s">
        <v>37</v>
      </c>
      <c r="D6" s="8" t="s">
        <v>37</v>
      </c>
      <c r="E6" s="8" t="s">
        <v>37</v>
      </c>
      <c r="F6" s="8" t="s">
        <v>37</v>
      </c>
      <c r="G6" s="8" t="s">
        <v>37</v>
      </c>
      <c r="H6" s="8" t="s">
        <v>37</v>
      </c>
      <c r="I6" s="8" t="s">
        <v>37</v>
      </c>
      <c r="J6" s="8" t="s">
        <v>37</v>
      </c>
      <c r="K6" s="8" t="s">
        <v>37</v>
      </c>
      <c r="L6" s="8" t="s">
        <v>37</v>
      </c>
      <c r="M6" s="8" t="s">
        <v>50</v>
      </c>
      <c r="N6" s="8" t="s">
        <v>50</v>
      </c>
      <c r="O6" s="8" t="s">
        <v>50</v>
      </c>
      <c r="P6" s="8" t="s">
        <v>50</v>
      </c>
      <c r="Q6" s="8" t="s">
        <v>50</v>
      </c>
      <c r="R6" s="8" t="s">
        <v>50</v>
      </c>
      <c r="S6" s="8" t="s">
        <v>50</v>
      </c>
      <c r="T6" s="8" t="s">
        <v>50</v>
      </c>
      <c r="U6" s="8" t="s">
        <v>50</v>
      </c>
      <c r="V6" s="8" t="s">
        <v>50</v>
      </c>
      <c r="W6" s="8" t="s">
        <v>50</v>
      </c>
      <c r="X6" s="8" t="s">
        <v>50</v>
      </c>
      <c r="Y6" s="8" t="s">
        <v>50</v>
      </c>
      <c r="Z6" s="8" t="s">
        <v>50</v>
      </c>
      <c r="AA6" s="8" t="s">
        <v>50</v>
      </c>
      <c r="AB6" s="8" t="s">
        <v>50</v>
      </c>
      <c r="AC6" s="8" t="s">
        <v>50</v>
      </c>
      <c r="AD6" s="8" t="s">
        <v>53</v>
      </c>
      <c r="AE6" s="8" t="s">
        <v>53</v>
      </c>
      <c r="AF6" s="8" t="s">
        <v>53</v>
      </c>
      <c r="AG6" s="8" t="s">
        <v>53</v>
      </c>
      <c r="AH6" s="8" t="s">
        <v>53</v>
      </c>
      <c r="AI6" s="8" t="s">
        <v>53</v>
      </c>
      <c r="AJ6" s="8" t="s">
        <v>53</v>
      </c>
      <c r="AK6" s="8" t="s">
        <v>53</v>
      </c>
      <c r="AL6" s="8" t="s">
        <v>53</v>
      </c>
      <c r="AM6" s="8" t="s">
        <v>53</v>
      </c>
      <c r="AN6" s="8" t="s">
        <v>53</v>
      </c>
      <c r="AO6" s="8" t="s">
        <v>53</v>
      </c>
      <c r="AP6" s="8" t="s">
        <v>53</v>
      </c>
      <c r="AQ6" s="8" t="s">
        <v>53</v>
      </c>
      <c r="AR6" s="8" t="s">
        <v>53</v>
      </c>
      <c r="AS6" s="8" t="s">
        <v>53</v>
      </c>
      <c r="AT6" s="8" t="s">
        <v>53</v>
      </c>
      <c r="AU6" s="8" t="s">
        <v>53</v>
      </c>
      <c r="AV6" s="8" t="s">
        <v>53</v>
      </c>
      <c r="AW6" s="8" t="s">
        <v>53</v>
      </c>
      <c r="AX6" s="8" t="s">
        <v>53</v>
      </c>
      <c r="AY6" s="8" t="s">
        <v>53</v>
      </c>
      <c r="AZ6" s="8" t="s">
        <v>53</v>
      </c>
      <c r="BA6" s="8" t="s">
        <v>92</v>
      </c>
      <c r="BB6" s="8" t="s">
        <v>92</v>
      </c>
      <c r="BC6" s="8" t="s">
        <v>92</v>
      </c>
      <c r="BD6" s="8" t="s">
        <v>92</v>
      </c>
      <c r="BE6" s="8" t="s">
        <v>92</v>
      </c>
      <c r="BF6" s="8" t="s">
        <v>92</v>
      </c>
      <c r="BG6" s="8" t="s">
        <v>92</v>
      </c>
      <c r="BH6" s="8" t="s">
        <v>92</v>
      </c>
      <c r="BI6" s="8" t="s">
        <v>92</v>
      </c>
      <c r="BJ6" s="8" t="s">
        <v>92</v>
      </c>
      <c r="BK6" s="8" t="s">
        <v>92</v>
      </c>
      <c r="BL6" s="8" t="s">
        <v>92</v>
      </c>
      <c r="BM6" s="8" t="s">
        <v>92</v>
      </c>
      <c r="BN6" s="8" t="s">
        <v>92</v>
      </c>
      <c r="BO6" s="8" t="s">
        <v>92</v>
      </c>
      <c r="BP6" s="8" t="s">
        <v>92</v>
      </c>
      <c r="BQ6" s="8" t="s">
        <v>92</v>
      </c>
      <c r="BR6" s="8" t="s">
        <v>92</v>
      </c>
      <c r="BS6" s="8" t="s">
        <v>92</v>
      </c>
      <c r="BT6" s="8" t="s">
        <v>92</v>
      </c>
      <c r="BU6" s="8" t="s">
        <v>92</v>
      </c>
      <c r="BV6" s="8" t="s">
        <v>92</v>
      </c>
      <c r="BW6" s="8" t="s">
        <v>92</v>
      </c>
      <c r="BX6" s="8" t="s">
        <v>53</v>
      </c>
      <c r="BY6" s="8" t="s">
        <v>53</v>
      </c>
      <c r="BZ6" s="8" t="s">
        <v>53</v>
      </c>
      <c r="CA6" s="8" t="s">
        <v>53</v>
      </c>
      <c r="CB6" s="8" t="s">
        <v>53</v>
      </c>
      <c r="CC6" s="8" t="s">
        <v>53</v>
      </c>
      <c r="CD6" s="8" t="s">
        <v>53</v>
      </c>
      <c r="CE6" s="8" t="s">
        <v>53</v>
      </c>
      <c r="CF6" s="8" t="s">
        <v>53</v>
      </c>
      <c r="CG6" s="8" t="s">
        <v>53</v>
      </c>
      <c r="CH6" s="8" t="s">
        <v>53</v>
      </c>
      <c r="CI6" s="8" t="s">
        <v>53</v>
      </c>
      <c r="CJ6" s="8" t="s">
        <v>53</v>
      </c>
      <c r="CK6" s="8" t="s">
        <v>53</v>
      </c>
      <c r="CL6" s="8" t="s">
        <v>53</v>
      </c>
      <c r="CM6" s="8" t="s">
        <v>53</v>
      </c>
      <c r="CN6" s="8" t="s">
        <v>53</v>
      </c>
      <c r="CO6" s="8" t="s">
        <v>53</v>
      </c>
      <c r="CP6" s="8" t="s">
        <v>53</v>
      </c>
      <c r="CQ6" s="8" t="s">
        <v>53</v>
      </c>
      <c r="CR6" s="8" t="s">
        <v>53</v>
      </c>
      <c r="CS6" s="8" t="s">
        <v>53</v>
      </c>
      <c r="CT6" s="8" t="s">
        <v>53</v>
      </c>
      <c r="CU6" s="8" t="s">
        <v>53</v>
      </c>
      <c r="CV6" s="8" t="s">
        <v>53</v>
      </c>
      <c r="CW6" s="8" t="s">
        <v>53</v>
      </c>
      <c r="CX6" s="8" t="s">
        <v>53</v>
      </c>
      <c r="CY6" s="8" t="s">
        <v>53</v>
      </c>
      <c r="CZ6" s="8" t="s">
        <v>53</v>
      </c>
      <c r="DA6" s="8" t="s">
        <v>53</v>
      </c>
      <c r="DB6" s="8" t="s">
        <v>53</v>
      </c>
      <c r="DC6" s="8" t="s">
        <v>53</v>
      </c>
      <c r="DD6" s="8" t="s">
        <v>53</v>
      </c>
      <c r="DE6" s="8" t="s">
        <v>53</v>
      </c>
      <c r="DF6" s="8" t="s">
        <v>53</v>
      </c>
      <c r="DG6" s="8" t="s">
        <v>53</v>
      </c>
      <c r="DH6" s="8" t="s">
        <v>53</v>
      </c>
      <c r="DI6" s="8" t="s">
        <v>53</v>
      </c>
      <c r="DJ6" s="8" t="s">
        <v>53</v>
      </c>
      <c r="DK6" s="8" t="s">
        <v>53</v>
      </c>
      <c r="DL6" s="8" t="s">
        <v>53</v>
      </c>
      <c r="DM6" s="8" t="s">
        <v>53</v>
      </c>
      <c r="DN6" s="8" t="s">
        <v>53</v>
      </c>
      <c r="DO6" s="8" t="s">
        <v>53</v>
      </c>
      <c r="DP6" s="8" t="s">
        <v>53</v>
      </c>
      <c r="DQ6" s="8" t="s">
        <v>53</v>
      </c>
      <c r="DR6" s="8" t="s">
        <v>92</v>
      </c>
      <c r="DS6" s="8" t="s">
        <v>92</v>
      </c>
      <c r="DT6" s="8" t="s">
        <v>92</v>
      </c>
      <c r="DU6" s="8" t="s">
        <v>92</v>
      </c>
      <c r="DV6" s="8" t="s">
        <v>92</v>
      </c>
      <c r="DW6" s="8" t="s">
        <v>92</v>
      </c>
      <c r="DX6" s="8" t="s">
        <v>92</v>
      </c>
      <c r="DY6" s="8" t="s">
        <v>92</v>
      </c>
      <c r="DZ6" s="8" t="s">
        <v>92</v>
      </c>
      <c r="EA6" s="8" t="s">
        <v>92</v>
      </c>
      <c r="EB6" s="8" t="s">
        <v>92</v>
      </c>
      <c r="EC6" s="8" t="s">
        <v>92</v>
      </c>
      <c r="ED6" s="8" t="s">
        <v>92</v>
      </c>
      <c r="EE6" s="8" t="s">
        <v>92</v>
      </c>
      <c r="EF6" s="8" t="s">
        <v>92</v>
      </c>
      <c r="EG6" s="8" t="s">
        <v>92</v>
      </c>
      <c r="EH6" s="8" t="s">
        <v>92</v>
      </c>
      <c r="EI6" s="8" t="s">
        <v>92</v>
      </c>
      <c r="EJ6" s="8" t="s">
        <v>92</v>
      </c>
      <c r="EK6" s="8" t="s">
        <v>92</v>
      </c>
      <c r="EL6" s="8" t="s">
        <v>92</v>
      </c>
      <c r="EM6" s="8" t="s">
        <v>92</v>
      </c>
      <c r="EN6" s="8" t="s">
        <v>92</v>
      </c>
      <c r="EO6" s="8" t="s">
        <v>87</v>
      </c>
      <c r="EP6" s="8" t="s">
        <v>87</v>
      </c>
      <c r="EQ6" s="8" t="s">
        <v>87</v>
      </c>
      <c r="ER6" s="8" t="s">
        <v>87</v>
      </c>
      <c r="ES6" s="8" t="s">
        <v>87</v>
      </c>
      <c r="ET6" s="8" t="s">
        <v>87</v>
      </c>
      <c r="EU6" s="8" t="s">
        <v>87</v>
      </c>
      <c r="EV6" s="8" t="s">
        <v>85</v>
      </c>
      <c r="EW6" s="8" t="s">
        <v>85</v>
      </c>
      <c r="EX6" s="8" t="s">
        <v>85</v>
      </c>
      <c r="EY6" s="8" t="s">
        <v>85</v>
      </c>
      <c r="EZ6" s="8" t="s">
        <v>85</v>
      </c>
      <c r="FA6" s="8" t="s">
        <v>85</v>
      </c>
      <c r="FB6" s="8" t="s">
        <v>85</v>
      </c>
    </row>
    <row r="7" spans="1:158" ht="14.4">
      <c r="A7" s="2"/>
      <c r="B7" s="8" t="s">
        <v>41</v>
      </c>
      <c r="C7" s="8" t="s">
        <v>41</v>
      </c>
      <c r="D7" s="8" t="s">
        <v>40</v>
      </c>
      <c r="E7" s="8" t="s">
        <v>40</v>
      </c>
      <c r="F7" s="8" t="s">
        <v>40</v>
      </c>
      <c r="G7" s="8" t="s">
        <v>40</v>
      </c>
      <c r="H7" s="8" t="s">
        <v>49</v>
      </c>
      <c r="I7" s="8" t="s">
        <v>49</v>
      </c>
      <c r="J7" s="8" t="s">
        <v>49</v>
      </c>
      <c r="K7" s="8" t="s">
        <v>49</v>
      </c>
      <c r="L7" s="8" t="s">
        <v>49</v>
      </c>
      <c r="M7" s="8" t="s">
        <v>57</v>
      </c>
      <c r="N7" s="8" t="s">
        <v>57</v>
      </c>
      <c r="O7" s="8" t="s">
        <v>57</v>
      </c>
      <c r="P7" s="8" t="s">
        <v>57</v>
      </c>
      <c r="Q7" s="8" t="s">
        <v>57</v>
      </c>
      <c r="R7" s="8" t="s">
        <v>57</v>
      </c>
      <c r="S7" s="8" t="s">
        <v>57</v>
      </c>
      <c r="T7" s="8" t="s">
        <v>58</v>
      </c>
      <c r="U7" s="8" t="s">
        <v>58</v>
      </c>
      <c r="V7" s="8" t="s">
        <v>58</v>
      </c>
      <c r="W7" s="8" t="s">
        <v>58</v>
      </c>
      <c r="X7" s="8" t="s">
        <v>58</v>
      </c>
      <c r="Y7" s="8" t="s">
        <v>58</v>
      </c>
      <c r="Z7" s="8" t="s">
        <v>58</v>
      </c>
      <c r="AA7" s="8" t="s">
        <v>58</v>
      </c>
      <c r="AB7" s="8" t="s">
        <v>58</v>
      </c>
      <c r="AC7" s="8" t="s">
        <v>58</v>
      </c>
      <c r="AD7" s="8" t="s">
        <v>55</v>
      </c>
      <c r="AE7" s="8" t="s">
        <v>55</v>
      </c>
      <c r="AF7" s="8" t="s">
        <v>55</v>
      </c>
      <c r="AG7" s="8" t="s">
        <v>55</v>
      </c>
      <c r="AH7" s="8" t="s">
        <v>55</v>
      </c>
      <c r="AI7" s="8" t="s">
        <v>55</v>
      </c>
      <c r="AJ7" s="8" t="s">
        <v>55</v>
      </c>
      <c r="AK7" s="8" t="s">
        <v>55</v>
      </c>
      <c r="AL7" s="8" t="s">
        <v>55</v>
      </c>
      <c r="AM7" s="8" t="s">
        <v>55</v>
      </c>
      <c r="AN7" s="8" t="s">
        <v>55</v>
      </c>
      <c r="AO7" s="8" t="s">
        <v>55</v>
      </c>
      <c r="AP7" s="8" t="s">
        <v>55</v>
      </c>
      <c r="AQ7" s="8" t="s">
        <v>55</v>
      </c>
      <c r="AR7" s="8" t="s">
        <v>55</v>
      </c>
      <c r="AS7" s="8" t="s">
        <v>55</v>
      </c>
      <c r="AT7" s="8" t="s">
        <v>55</v>
      </c>
      <c r="AU7" s="8" t="s">
        <v>55</v>
      </c>
      <c r="AV7" s="8" t="s">
        <v>55</v>
      </c>
      <c r="AW7" s="8" t="s">
        <v>55</v>
      </c>
      <c r="AX7" s="8" t="s">
        <v>55</v>
      </c>
      <c r="AY7" s="8" t="s">
        <v>55</v>
      </c>
      <c r="AZ7" s="8" t="s">
        <v>55</v>
      </c>
      <c r="BA7" s="8" t="s">
        <v>93</v>
      </c>
      <c r="BB7" s="8" t="s">
        <v>93</v>
      </c>
      <c r="BC7" s="8" t="s">
        <v>93</v>
      </c>
      <c r="BD7" s="8" t="s">
        <v>93</v>
      </c>
      <c r="BE7" s="8" t="s">
        <v>93</v>
      </c>
      <c r="BF7" s="8" t="s">
        <v>93</v>
      </c>
      <c r="BG7" s="8" t="s">
        <v>93</v>
      </c>
      <c r="BH7" s="8" t="s">
        <v>93</v>
      </c>
      <c r="BI7" s="8" t="s">
        <v>93</v>
      </c>
      <c r="BJ7" s="8" t="s">
        <v>93</v>
      </c>
      <c r="BK7" s="8" t="s">
        <v>93</v>
      </c>
      <c r="BL7" s="8" t="s">
        <v>93</v>
      </c>
      <c r="BM7" s="8" t="s">
        <v>93</v>
      </c>
      <c r="BN7" s="8" t="s">
        <v>93</v>
      </c>
      <c r="BO7" s="8" t="s">
        <v>93</v>
      </c>
      <c r="BP7" s="8" t="s">
        <v>93</v>
      </c>
      <c r="BQ7" s="8" t="s">
        <v>93</v>
      </c>
      <c r="BR7" s="8" t="s">
        <v>93</v>
      </c>
      <c r="BS7" s="8" t="s">
        <v>93</v>
      </c>
      <c r="BT7" s="8" t="s">
        <v>93</v>
      </c>
      <c r="BU7" s="8" t="s">
        <v>93</v>
      </c>
      <c r="BV7" s="8" t="s">
        <v>93</v>
      </c>
      <c r="BW7" s="8" t="s">
        <v>93</v>
      </c>
      <c r="BX7" s="8" t="s">
        <v>54</v>
      </c>
      <c r="BY7" s="8" t="s">
        <v>54</v>
      </c>
      <c r="BZ7" s="8" t="s">
        <v>54</v>
      </c>
      <c r="CA7" s="8" t="s">
        <v>54</v>
      </c>
      <c r="CB7" s="8" t="s">
        <v>54</v>
      </c>
      <c r="CC7" s="8" t="s">
        <v>54</v>
      </c>
      <c r="CD7" s="8" t="s">
        <v>54</v>
      </c>
      <c r="CE7" s="8" t="s">
        <v>54</v>
      </c>
      <c r="CF7" s="8" t="s">
        <v>54</v>
      </c>
      <c r="CG7" s="8" t="s">
        <v>54</v>
      </c>
      <c r="CH7" s="8" t="s">
        <v>54</v>
      </c>
      <c r="CI7" s="8" t="s">
        <v>54</v>
      </c>
      <c r="CJ7" s="8" t="s">
        <v>54</v>
      </c>
      <c r="CK7" s="8" t="s">
        <v>54</v>
      </c>
      <c r="CL7" s="8" t="s">
        <v>54</v>
      </c>
      <c r="CM7" s="8" t="s">
        <v>54</v>
      </c>
      <c r="CN7" s="8" t="s">
        <v>54</v>
      </c>
      <c r="CO7" s="8" t="s">
        <v>54</v>
      </c>
      <c r="CP7" s="8" t="s">
        <v>54</v>
      </c>
      <c r="CQ7" s="8" t="s">
        <v>54</v>
      </c>
      <c r="CR7" s="8" t="s">
        <v>54</v>
      </c>
      <c r="CS7" s="8" t="s">
        <v>54</v>
      </c>
      <c r="CT7" s="8" t="s">
        <v>54</v>
      </c>
      <c r="CU7" s="8" t="s">
        <v>54</v>
      </c>
      <c r="CV7" s="8" t="s">
        <v>54</v>
      </c>
      <c r="CW7" s="8" t="s">
        <v>54</v>
      </c>
      <c r="CX7" s="8" t="s">
        <v>54</v>
      </c>
      <c r="CY7" s="8" t="s">
        <v>54</v>
      </c>
      <c r="CZ7" s="8" t="s">
        <v>54</v>
      </c>
      <c r="DA7" s="8" t="s">
        <v>54</v>
      </c>
      <c r="DB7" s="8" t="s">
        <v>54</v>
      </c>
      <c r="DC7" s="8" t="s">
        <v>54</v>
      </c>
      <c r="DD7" s="8" t="s">
        <v>54</v>
      </c>
      <c r="DE7" s="8" t="s">
        <v>54</v>
      </c>
      <c r="DF7" s="8" t="s">
        <v>54</v>
      </c>
      <c r="DG7" s="8" t="s">
        <v>54</v>
      </c>
      <c r="DH7" s="8" t="s">
        <v>54</v>
      </c>
      <c r="DI7" s="8" t="s">
        <v>54</v>
      </c>
      <c r="DJ7" s="8" t="s">
        <v>54</v>
      </c>
      <c r="DK7" s="8" t="s">
        <v>54</v>
      </c>
      <c r="DL7" s="8" t="s">
        <v>54</v>
      </c>
      <c r="DM7" s="8" t="s">
        <v>54</v>
      </c>
      <c r="DN7" s="8" t="s">
        <v>54</v>
      </c>
      <c r="DO7" s="8" t="s">
        <v>54</v>
      </c>
      <c r="DP7" s="8" t="s">
        <v>54</v>
      </c>
      <c r="DQ7" s="8" t="s">
        <v>54</v>
      </c>
      <c r="DR7" s="8" t="s">
        <v>94</v>
      </c>
      <c r="DS7" s="8" t="s">
        <v>94</v>
      </c>
      <c r="DT7" s="8" t="s">
        <v>94</v>
      </c>
      <c r="DU7" s="8" t="s">
        <v>94</v>
      </c>
      <c r="DV7" s="8" t="s">
        <v>94</v>
      </c>
      <c r="DW7" s="8" t="s">
        <v>94</v>
      </c>
      <c r="DX7" s="8" t="s">
        <v>94</v>
      </c>
      <c r="DY7" s="8" t="s">
        <v>94</v>
      </c>
      <c r="DZ7" s="8" t="s">
        <v>94</v>
      </c>
      <c r="EA7" s="8" t="s">
        <v>94</v>
      </c>
      <c r="EB7" s="8" t="s">
        <v>94</v>
      </c>
      <c r="EC7" s="8" t="s">
        <v>94</v>
      </c>
      <c r="ED7" s="8" t="s">
        <v>94</v>
      </c>
      <c r="EE7" s="8" t="s">
        <v>94</v>
      </c>
      <c r="EF7" s="8" t="s">
        <v>94</v>
      </c>
      <c r="EG7" s="8" t="s">
        <v>94</v>
      </c>
      <c r="EH7" s="8" t="s">
        <v>94</v>
      </c>
      <c r="EI7" s="8" t="s">
        <v>94</v>
      </c>
      <c r="EJ7" s="8" t="s">
        <v>94</v>
      </c>
      <c r="EK7" s="8" t="s">
        <v>94</v>
      </c>
      <c r="EL7" s="8" t="s">
        <v>94</v>
      </c>
      <c r="EM7" s="8" t="s">
        <v>94</v>
      </c>
      <c r="EN7" s="8" t="s">
        <v>94</v>
      </c>
      <c r="EO7" s="8" t="s">
        <v>84</v>
      </c>
      <c r="EP7" s="8" t="s">
        <v>84</v>
      </c>
      <c r="EQ7" s="8" t="s">
        <v>84</v>
      </c>
      <c r="ER7" s="8" t="s">
        <v>84</v>
      </c>
      <c r="ES7" s="8" t="s">
        <v>84</v>
      </c>
      <c r="ET7" s="8" t="s">
        <v>88</v>
      </c>
      <c r="EU7" s="8" t="s">
        <v>88</v>
      </c>
      <c r="EV7" s="8" t="s">
        <v>87</v>
      </c>
      <c r="EW7" s="8" t="s">
        <v>87</v>
      </c>
      <c r="EX7" s="8" t="s">
        <v>87</v>
      </c>
      <c r="EY7" s="8" t="s">
        <v>87</v>
      </c>
      <c r="EZ7" s="8" t="s">
        <v>87</v>
      </c>
      <c r="FA7" s="8" t="s">
        <v>87</v>
      </c>
      <c r="FB7" s="8" t="s">
        <v>87</v>
      </c>
    </row>
    <row r="8" spans="1:158" ht="14.4">
      <c r="A8" s="2"/>
      <c r="B8" s="8" t="s">
        <v>43</v>
      </c>
      <c r="C8" s="8" t="s">
        <v>42</v>
      </c>
      <c r="D8" s="8" t="s">
        <v>45</v>
      </c>
      <c r="E8" s="8" t="s">
        <v>48</v>
      </c>
      <c r="F8" s="8" t="s">
        <v>48</v>
      </c>
      <c r="G8" s="8" t="s">
        <v>48</v>
      </c>
      <c r="H8" s="8" t="s">
        <v>64</v>
      </c>
      <c r="I8" s="8" t="s">
        <v>64</v>
      </c>
      <c r="J8" s="8" t="s">
        <v>64</v>
      </c>
      <c r="K8" s="8" t="s">
        <v>64</v>
      </c>
      <c r="L8" s="8" t="s">
        <v>64</v>
      </c>
      <c r="M8" s="8" t="s">
        <v>61</v>
      </c>
      <c r="N8" s="8" t="s">
        <v>61</v>
      </c>
      <c r="O8" s="8" t="s">
        <v>61</v>
      </c>
      <c r="P8" s="8" t="s">
        <v>61</v>
      </c>
      <c r="Q8" s="8" t="s">
        <v>62</v>
      </c>
      <c r="R8" s="8" t="s">
        <v>62</v>
      </c>
      <c r="S8" s="8" t="s">
        <v>62</v>
      </c>
      <c r="T8" s="8" t="s">
        <v>59</v>
      </c>
      <c r="U8" s="8" t="s">
        <v>59</v>
      </c>
      <c r="V8" s="8" t="s">
        <v>59</v>
      </c>
      <c r="W8" s="8" t="s">
        <v>59</v>
      </c>
      <c r="X8" s="8" t="s">
        <v>59</v>
      </c>
      <c r="Y8" s="8" t="s">
        <v>60</v>
      </c>
      <c r="Z8" s="8" t="s">
        <v>60</v>
      </c>
      <c r="AA8" s="8" t="s">
        <v>60</v>
      </c>
      <c r="AB8" s="8" t="s">
        <v>60</v>
      </c>
      <c r="AC8" s="8" t="s">
        <v>60</v>
      </c>
      <c r="AD8" s="8" t="s">
        <v>56</v>
      </c>
      <c r="AE8" s="8" t="s">
        <v>56</v>
      </c>
      <c r="AF8" s="8" t="s">
        <v>56</v>
      </c>
      <c r="AG8" s="8" t="s">
        <v>56</v>
      </c>
      <c r="AH8" s="8" t="s">
        <v>56</v>
      </c>
      <c r="AI8" s="8" t="s">
        <v>56</v>
      </c>
      <c r="AJ8" s="8" t="s">
        <v>56</v>
      </c>
      <c r="AK8" s="8" t="s">
        <v>56</v>
      </c>
      <c r="AL8" s="8" t="s">
        <v>56</v>
      </c>
      <c r="AM8" s="8" t="s">
        <v>56</v>
      </c>
      <c r="AN8" s="8" t="s">
        <v>56</v>
      </c>
      <c r="AO8" s="8" t="s">
        <v>56</v>
      </c>
      <c r="AP8" s="8" t="s">
        <v>56</v>
      </c>
      <c r="AQ8" s="8" t="s">
        <v>56</v>
      </c>
      <c r="AR8" s="8" t="s">
        <v>56</v>
      </c>
      <c r="AS8" s="8" t="s">
        <v>56</v>
      </c>
      <c r="AT8" s="8" t="s">
        <v>56</v>
      </c>
      <c r="AU8" s="8" t="s">
        <v>56</v>
      </c>
      <c r="AV8" s="8" t="s">
        <v>56</v>
      </c>
      <c r="AW8" s="8" t="s">
        <v>56</v>
      </c>
      <c r="AX8" s="8" t="s">
        <v>56</v>
      </c>
      <c r="AY8" s="8" t="s">
        <v>56</v>
      </c>
      <c r="AZ8" s="8" t="s">
        <v>56</v>
      </c>
      <c r="BA8" s="8" t="s">
        <v>56</v>
      </c>
      <c r="BB8" s="8" t="s">
        <v>56</v>
      </c>
      <c r="BC8" s="8" t="s">
        <v>56</v>
      </c>
      <c r="BD8" s="8" t="s">
        <v>56</v>
      </c>
      <c r="BE8" s="8" t="s">
        <v>56</v>
      </c>
      <c r="BF8" s="8" t="s">
        <v>56</v>
      </c>
      <c r="BG8" s="8" t="s">
        <v>56</v>
      </c>
      <c r="BH8" s="8" t="s">
        <v>56</v>
      </c>
      <c r="BI8" s="8" t="s">
        <v>56</v>
      </c>
      <c r="BJ8" s="8" t="s">
        <v>56</v>
      </c>
      <c r="BK8" s="8" t="s">
        <v>56</v>
      </c>
      <c r="BL8" s="8" t="s">
        <v>56</v>
      </c>
      <c r="BM8" s="8" t="s">
        <v>56</v>
      </c>
      <c r="BN8" s="8" t="s">
        <v>56</v>
      </c>
      <c r="BO8" s="8" t="s">
        <v>56</v>
      </c>
      <c r="BP8" s="8" t="s">
        <v>56</v>
      </c>
      <c r="BQ8" s="8" t="s">
        <v>56</v>
      </c>
      <c r="BR8" s="8" t="s">
        <v>56</v>
      </c>
      <c r="BS8" s="8" t="s">
        <v>56</v>
      </c>
      <c r="BT8" s="8" t="s">
        <v>56</v>
      </c>
      <c r="BU8" s="8" t="s">
        <v>56</v>
      </c>
      <c r="BV8" s="8" t="s">
        <v>56</v>
      </c>
      <c r="BW8" s="8" t="s">
        <v>56</v>
      </c>
      <c r="BX8" s="8" t="s">
        <v>94</v>
      </c>
      <c r="BY8" s="8" t="s">
        <v>94</v>
      </c>
      <c r="BZ8" s="8" t="s">
        <v>94</v>
      </c>
      <c r="CA8" s="8" t="s">
        <v>94</v>
      </c>
      <c r="CB8" s="8" t="s">
        <v>94</v>
      </c>
      <c r="CC8" s="8" t="s">
        <v>94</v>
      </c>
      <c r="CD8" s="8" t="s">
        <v>94</v>
      </c>
      <c r="CE8" s="8" t="s">
        <v>94</v>
      </c>
      <c r="CF8" s="8" t="s">
        <v>94</v>
      </c>
      <c r="CG8" s="8" t="s">
        <v>94</v>
      </c>
      <c r="CH8" s="8" t="s">
        <v>94</v>
      </c>
      <c r="CI8" s="8" t="s">
        <v>94</v>
      </c>
      <c r="CJ8" s="8" t="s">
        <v>94</v>
      </c>
      <c r="CK8" s="8" t="s">
        <v>94</v>
      </c>
      <c r="CL8" s="8" t="s">
        <v>94</v>
      </c>
      <c r="CM8" s="8" t="s">
        <v>94</v>
      </c>
      <c r="CN8" s="8" t="s">
        <v>94</v>
      </c>
      <c r="CO8" s="8" t="s">
        <v>94</v>
      </c>
      <c r="CP8" s="8" t="s">
        <v>94</v>
      </c>
      <c r="CQ8" s="8" t="s">
        <v>94</v>
      </c>
      <c r="CR8" s="8" t="s">
        <v>94</v>
      </c>
      <c r="CS8" s="8" t="s">
        <v>94</v>
      </c>
      <c r="CT8" s="8" t="s">
        <v>94</v>
      </c>
      <c r="CU8" s="8" t="s">
        <v>93</v>
      </c>
      <c r="CV8" s="8" t="s">
        <v>93</v>
      </c>
      <c r="CW8" s="8" t="s">
        <v>93</v>
      </c>
      <c r="CX8" s="8" t="s">
        <v>93</v>
      </c>
      <c r="CY8" s="8" t="s">
        <v>93</v>
      </c>
      <c r="CZ8" s="8" t="s">
        <v>93</v>
      </c>
      <c r="DA8" s="8" t="s">
        <v>93</v>
      </c>
      <c r="DB8" s="8" t="s">
        <v>93</v>
      </c>
      <c r="DC8" s="8" t="s">
        <v>93</v>
      </c>
      <c r="DD8" s="8" t="s">
        <v>93</v>
      </c>
      <c r="DE8" s="8" t="s">
        <v>93</v>
      </c>
      <c r="DF8" s="8" t="s">
        <v>93</v>
      </c>
      <c r="DG8" s="8" t="s">
        <v>93</v>
      </c>
      <c r="DH8" s="8" t="s">
        <v>93</v>
      </c>
      <c r="DI8" s="8" t="s">
        <v>93</v>
      </c>
      <c r="DJ8" s="8" t="s">
        <v>93</v>
      </c>
      <c r="DK8" s="8" t="s">
        <v>93</v>
      </c>
      <c r="DL8" s="8" t="s">
        <v>93</v>
      </c>
      <c r="DM8" s="8" t="s">
        <v>93</v>
      </c>
      <c r="DN8" s="8" t="s">
        <v>93</v>
      </c>
      <c r="DO8" s="8" t="s">
        <v>93</v>
      </c>
      <c r="DP8" s="8" t="s">
        <v>93</v>
      </c>
      <c r="DQ8" s="8" t="s">
        <v>93</v>
      </c>
      <c r="DR8" s="8" t="s">
        <v>56</v>
      </c>
      <c r="DS8" s="8" t="s">
        <v>56</v>
      </c>
      <c r="DT8" s="8" t="s">
        <v>56</v>
      </c>
      <c r="DU8" s="8" t="s">
        <v>56</v>
      </c>
      <c r="DV8" s="8" t="s">
        <v>56</v>
      </c>
      <c r="DW8" s="8" t="s">
        <v>56</v>
      </c>
      <c r="DX8" s="8" t="s">
        <v>56</v>
      </c>
      <c r="DY8" s="8" t="s">
        <v>56</v>
      </c>
      <c r="DZ8" s="8" t="s">
        <v>56</v>
      </c>
      <c r="EA8" s="8" t="s">
        <v>56</v>
      </c>
      <c r="EB8" s="8" t="s">
        <v>56</v>
      </c>
      <c r="EC8" s="8" t="s">
        <v>56</v>
      </c>
      <c r="ED8" s="8" t="s">
        <v>56</v>
      </c>
      <c r="EE8" s="8" t="s">
        <v>56</v>
      </c>
      <c r="EF8" s="8" t="s">
        <v>56</v>
      </c>
      <c r="EG8" s="8" t="s">
        <v>56</v>
      </c>
      <c r="EH8" s="8" t="s">
        <v>56</v>
      </c>
      <c r="EI8" s="8" t="s">
        <v>56</v>
      </c>
      <c r="EJ8" s="8" t="s">
        <v>56</v>
      </c>
      <c r="EK8" s="8" t="s">
        <v>56</v>
      </c>
      <c r="EL8" s="8" t="s">
        <v>56</v>
      </c>
      <c r="EM8" s="8" t="s">
        <v>56</v>
      </c>
      <c r="EN8" s="8" t="s">
        <v>56</v>
      </c>
      <c r="EO8" s="8" t="s">
        <v>81</v>
      </c>
      <c r="EP8" s="8" t="s">
        <v>81</v>
      </c>
      <c r="EQ8" s="8" t="s">
        <v>81</v>
      </c>
      <c r="ER8" s="8" t="s">
        <v>82</v>
      </c>
      <c r="ES8" s="8" t="s">
        <v>82</v>
      </c>
      <c r="ET8" s="8" t="s">
        <v>90</v>
      </c>
      <c r="EU8" s="8" t="s">
        <v>90</v>
      </c>
      <c r="EV8" s="8" t="s">
        <v>84</v>
      </c>
      <c r="EW8" s="8" t="s">
        <v>84</v>
      </c>
      <c r="EX8" s="8" t="s">
        <v>84</v>
      </c>
      <c r="EY8" s="8" t="s">
        <v>84</v>
      </c>
      <c r="EZ8" s="8" t="s">
        <v>84</v>
      </c>
      <c r="FA8" s="8" t="s">
        <v>88</v>
      </c>
      <c r="FB8" s="8" t="s">
        <v>88</v>
      </c>
    </row>
    <row r="9" spans="1:158" ht="14.4">
      <c r="A9" s="2"/>
      <c r="B9" s="8" t="s">
        <v>46</v>
      </c>
      <c r="C9" s="8" t="s">
        <v>44</v>
      </c>
      <c r="D9" s="8" t="s">
        <v>44</v>
      </c>
      <c r="E9" s="8" t="s">
        <v>63</v>
      </c>
      <c r="F9" s="8" t="s">
        <v>63</v>
      </c>
      <c r="G9" s="8" t="s">
        <v>63</v>
      </c>
      <c r="H9" s="8" t="s">
        <v>65</v>
      </c>
      <c r="I9" s="8" t="s">
        <v>65</v>
      </c>
      <c r="J9" s="8" t="s">
        <v>66</v>
      </c>
      <c r="K9" s="8" t="s">
        <v>66</v>
      </c>
      <c r="L9" s="8" t="s">
        <v>66</v>
      </c>
      <c r="M9" s="8" t="s">
        <v>63</v>
      </c>
      <c r="N9" s="8" t="s">
        <v>63</v>
      </c>
      <c r="O9" s="8" t="s">
        <v>63</v>
      </c>
      <c r="P9" s="8" t="s">
        <v>48</v>
      </c>
      <c r="Q9" s="8" t="s">
        <v>68</v>
      </c>
      <c r="R9" s="8" t="s">
        <v>67</v>
      </c>
      <c r="S9" s="8" t="s">
        <v>67</v>
      </c>
      <c r="T9" s="8" t="s">
        <v>64</v>
      </c>
      <c r="U9" s="8" t="s">
        <v>64</v>
      </c>
      <c r="V9" s="8" t="s">
        <v>64</v>
      </c>
      <c r="W9" s="8" t="s">
        <v>64</v>
      </c>
      <c r="X9" s="8" t="s">
        <v>64</v>
      </c>
      <c r="Y9" s="8" t="s">
        <v>81</v>
      </c>
      <c r="Z9" s="8" t="s">
        <v>81</v>
      </c>
      <c r="AA9" s="8" t="s">
        <v>81</v>
      </c>
      <c r="AB9" s="8" t="s">
        <v>82</v>
      </c>
      <c r="AC9" s="8" t="s">
        <v>82</v>
      </c>
      <c r="AD9" s="8" t="s">
        <v>57</v>
      </c>
      <c r="AE9" s="8" t="s">
        <v>57</v>
      </c>
      <c r="AF9" s="8" t="s">
        <v>57</v>
      </c>
      <c r="AG9" s="8" t="s">
        <v>57</v>
      </c>
      <c r="AH9" s="8" t="s">
        <v>57</v>
      </c>
      <c r="AI9" s="8" t="s">
        <v>57</v>
      </c>
      <c r="AJ9" s="8" t="s">
        <v>57</v>
      </c>
      <c r="AK9" s="8" t="s">
        <v>58</v>
      </c>
      <c r="AL9" s="8" t="s">
        <v>58</v>
      </c>
      <c r="AM9" s="8" t="s">
        <v>58</v>
      </c>
      <c r="AN9" s="8" t="s">
        <v>58</v>
      </c>
      <c r="AO9" s="8" t="s">
        <v>58</v>
      </c>
      <c r="AP9" s="8" t="s">
        <v>58</v>
      </c>
      <c r="AQ9" s="8" t="s">
        <v>58</v>
      </c>
      <c r="AR9" s="8" t="s">
        <v>58</v>
      </c>
      <c r="AS9" s="8" t="s">
        <v>58</v>
      </c>
      <c r="AT9" s="8" t="s">
        <v>58</v>
      </c>
      <c r="AU9" s="8" t="s">
        <v>50</v>
      </c>
      <c r="AV9" s="8" t="s">
        <v>50</v>
      </c>
      <c r="AW9" s="8" t="s">
        <v>50</v>
      </c>
      <c r="AX9" s="8" t="s">
        <v>50</v>
      </c>
      <c r="AY9" s="8" t="s">
        <v>50</v>
      </c>
      <c r="AZ9" s="8" t="s">
        <v>50</v>
      </c>
      <c r="BA9" s="8" t="s">
        <v>57</v>
      </c>
      <c r="BB9" s="8" t="s">
        <v>57</v>
      </c>
      <c r="BC9" s="8" t="s">
        <v>57</v>
      </c>
      <c r="BD9" s="8" t="s">
        <v>57</v>
      </c>
      <c r="BE9" s="8" t="s">
        <v>57</v>
      </c>
      <c r="BF9" s="8" t="s">
        <v>57</v>
      </c>
      <c r="BG9" s="8" t="s">
        <v>57</v>
      </c>
      <c r="BH9" s="8" t="s">
        <v>58</v>
      </c>
      <c r="BI9" s="8" t="s">
        <v>58</v>
      </c>
      <c r="BJ9" s="8" t="s">
        <v>58</v>
      </c>
      <c r="BK9" s="8" t="s">
        <v>58</v>
      </c>
      <c r="BL9" s="8" t="s">
        <v>58</v>
      </c>
      <c r="BM9" s="8" t="s">
        <v>58</v>
      </c>
      <c r="BN9" s="8" t="s">
        <v>58</v>
      </c>
      <c r="BO9" s="8" t="s">
        <v>58</v>
      </c>
      <c r="BP9" s="8" t="s">
        <v>58</v>
      </c>
      <c r="BQ9" s="8" t="s">
        <v>58</v>
      </c>
      <c r="BR9" s="8" t="s">
        <v>50</v>
      </c>
      <c r="BS9" s="8" t="s">
        <v>50</v>
      </c>
      <c r="BT9" s="8" t="s">
        <v>50</v>
      </c>
      <c r="BU9" s="8" t="s">
        <v>50</v>
      </c>
      <c r="BV9" s="8" t="s">
        <v>50</v>
      </c>
      <c r="BW9" s="8" t="s">
        <v>50</v>
      </c>
      <c r="BX9" s="8" t="s">
        <v>56</v>
      </c>
      <c r="BY9" s="8" t="s">
        <v>56</v>
      </c>
      <c r="BZ9" s="8" t="s">
        <v>56</v>
      </c>
      <c r="CA9" s="8" t="s">
        <v>56</v>
      </c>
      <c r="CB9" s="8" t="s">
        <v>56</v>
      </c>
      <c r="CC9" s="8" t="s">
        <v>56</v>
      </c>
      <c r="CD9" s="8" t="s">
        <v>56</v>
      </c>
      <c r="CE9" s="8" t="s">
        <v>56</v>
      </c>
      <c r="CF9" s="8" t="s">
        <v>56</v>
      </c>
      <c r="CG9" s="8" t="s">
        <v>56</v>
      </c>
      <c r="CH9" s="8" t="s">
        <v>56</v>
      </c>
      <c r="CI9" s="8" t="s">
        <v>56</v>
      </c>
      <c r="CJ9" s="8" t="s">
        <v>56</v>
      </c>
      <c r="CK9" s="8" t="s">
        <v>56</v>
      </c>
      <c r="CL9" s="8" t="s">
        <v>56</v>
      </c>
      <c r="CM9" s="8" t="s">
        <v>56</v>
      </c>
      <c r="CN9" s="8" t="s">
        <v>56</v>
      </c>
      <c r="CO9" s="8" t="s">
        <v>56</v>
      </c>
      <c r="CP9" s="8" t="s">
        <v>56</v>
      </c>
      <c r="CQ9" s="8" t="s">
        <v>56</v>
      </c>
      <c r="CR9" s="8" t="s">
        <v>56</v>
      </c>
      <c r="CS9" s="8" t="s">
        <v>56</v>
      </c>
      <c r="CT9" s="8" t="s">
        <v>56</v>
      </c>
      <c r="CU9" s="8" t="s">
        <v>56</v>
      </c>
      <c r="CV9" s="8" t="s">
        <v>56</v>
      </c>
      <c r="CW9" s="8" t="s">
        <v>56</v>
      </c>
      <c r="CX9" s="8" t="s">
        <v>56</v>
      </c>
      <c r="CY9" s="8" t="s">
        <v>56</v>
      </c>
      <c r="CZ9" s="8" t="s">
        <v>56</v>
      </c>
      <c r="DA9" s="8" t="s">
        <v>56</v>
      </c>
      <c r="DB9" s="8" t="s">
        <v>56</v>
      </c>
      <c r="DC9" s="8" t="s">
        <v>56</v>
      </c>
      <c r="DD9" s="8" t="s">
        <v>56</v>
      </c>
      <c r="DE9" s="8" t="s">
        <v>56</v>
      </c>
      <c r="DF9" s="8" t="s">
        <v>56</v>
      </c>
      <c r="DG9" s="8" t="s">
        <v>56</v>
      </c>
      <c r="DH9" s="8" t="s">
        <v>56</v>
      </c>
      <c r="DI9" s="8" t="s">
        <v>56</v>
      </c>
      <c r="DJ9" s="8" t="s">
        <v>56</v>
      </c>
      <c r="DK9" s="8" t="s">
        <v>56</v>
      </c>
      <c r="DL9" s="8" t="s">
        <v>56</v>
      </c>
      <c r="DM9" s="8" t="s">
        <v>56</v>
      </c>
      <c r="DN9" s="8" t="s">
        <v>56</v>
      </c>
      <c r="DO9" s="8" t="s">
        <v>56</v>
      </c>
      <c r="DP9" s="8" t="s">
        <v>56</v>
      </c>
      <c r="DQ9" s="8" t="s">
        <v>56</v>
      </c>
      <c r="DR9" s="8" t="s">
        <v>57</v>
      </c>
      <c r="DS9" s="8" t="s">
        <v>57</v>
      </c>
      <c r="DT9" s="8" t="s">
        <v>57</v>
      </c>
      <c r="DU9" s="8" t="s">
        <v>57</v>
      </c>
      <c r="DV9" s="8" t="s">
        <v>57</v>
      </c>
      <c r="DW9" s="8" t="s">
        <v>57</v>
      </c>
      <c r="DX9" s="8" t="s">
        <v>57</v>
      </c>
      <c r="DY9" s="8" t="s">
        <v>58</v>
      </c>
      <c r="DZ9" s="8" t="s">
        <v>58</v>
      </c>
      <c r="EA9" s="8" t="s">
        <v>58</v>
      </c>
      <c r="EB9" s="8" t="s">
        <v>58</v>
      </c>
      <c r="EC9" s="8" t="s">
        <v>58</v>
      </c>
      <c r="ED9" s="8" t="s">
        <v>58</v>
      </c>
      <c r="EE9" s="8" t="s">
        <v>58</v>
      </c>
      <c r="EF9" s="8" t="s">
        <v>58</v>
      </c>
      <c r="EG9" s="8" t="s">
        <v>58</v>
      </c>
      <c r="EH9" s="8" t="s">
        <v>58</v>
      </c>
      <c r="EI9" s="8" t="s">
        <v>50</v>
      </c>
      <c r="EJ9" s="8" t="s">
        <v>50</v>
      </c>
      <c r="EK9" s="8" t="s">
        <v>50</v>
      </c>
      <c r="EL9" s="8" t="s">
        <v>50</v>
      </c>
      <c r="EM9" s="8" t="s">
        <v>50</v>
      </c>
      <c r="EN9" s="8" t="s">
        <v>50</v>
      </c>
      <c r="EO9" s="8" t="s">
        <v>80</v>
      </c>
      <c r="EP9" s="8" t="s">
        <v>80</v>
      </c>
      <c r="EQ9" s="8" t="s">
        <v>80</v>
      </c>
      <c r="ER9" s="8" t="s">
        <v>83</v>
      </c>
      <c r="ES9" s="8" t="s">
        <v>83</v>
      </c>
      <c r="ET9" s="8" t="s">
        <v>83</v>
      </c>
      <c r="EU9" s="8" t="s">
        <v>83</v>
      </c>
      <c r="EV9" s="8" t="s">
        <v>81</v>
      </c>
      <c r="EW9" s="8" t="s">
        <v>81</v>
      </c>
      <c r="EX9" s="8" t="s">
        <v>81</v>
      </c>
      <c r="EY9" s="8" t="s">
        <v>82</v>
      </c>
      <c r="EZ9" s="8" t="s">
        <v>82</v>
      </c>
      <c r="FA9" s="8" t="s">
        <v>90</v>
      </c>
      <c r="FB9" s="8" t="s">
        <v>90</v>
      </c>
    </row>
    <row r="10" spans="1:158" ht="14.4">
      <c r="A10" s="2"/>
      <c r="B10" s="8" t="s">
        <v>70</v>
      </c>
      <c r="C10" s="8" t="s">
        <v>46</v>
      </c>
      <c r="D10" s="8" t="s">
        <v>46</v>
      </c>
      <c r="E10" s="8" t="s">
        <v>68</v>
      </c>
      <c r="F10" s="8" t="s">
        <v>67</v>
      </c>
      <c r="G10" s="8" t="s">
        <v>67</v>
      </c>
      <c r="H10" s="8" t="s">
        <v>71</v>
      </c>
      <c r="I10" s="8" t="s">
        <v>89</v>
      </c>
      <c r="J10" s="8" t="s">
        <v>80</v>
      </c>
      <c r="K10" s="8" t="s">
        <v>80</v>
      </c>
      <c r="L10" s="8" t="s">
        <v>80</v>
      </c>
      <c r="M10" s="8" t="s">
        <v>68</v>
      </c>
      <c r="N10" s="8" t="s">
        <v>67</v>
      </c>
      <c r="O10" s="8" t="s">
        <v>67</v>
      </c>
      <c r="P10" s="8" t="s">
        <v>45</v>
      </c>
      <c r="Q10" s="8" t="s">
        <v>47</v>
      </c>
      <c r="R10" s="8" t="s">
        <v>71</v>
      </c>
      <c r="S10" s="8" t="s">
        <v>89</v>
      </c>
      <c r="T10" s="8" t="s">
        <v>65</v>
      </c>
      <c r="U10" s="8" t="s">
        <v>65</v>
      </c>
      <c r="V10" s="8" t="s">
        <v>66</v>
      </c>
      <c r="W10" s="8" t="s">
        <v>66</v>
      </c>
      <c r="X10" s="8" t="s">
        <v>66</v>
      </c>
      <c r="Y10" s="8" t="s">
        <v>80</v>
      </c>
      <c r="Z10" s="8" t="s">
        <v>80</v>
      </c>
      <c r="AA10" s="8" t="s">
        <v>80</v>
      </c>
      <c r="AB10" s="8" t="s">
        <v>83</v>
      </c>
      <c r="AC10" s="8" t="s">
        <v>83</v>
      </c>
      <c r="AD10" s="8" t="s">
        <v>61</v>
      </c>
      <c r="AE10" s="8" t="s">
        <v>61</v>
      </c>
      <c r="AF10" s="8" t="s">
        <v>61</v>
      </c>
      <c r="AG10" s="8" t="s">
        <v>61</v>
      </c>
      <c r="AH10" s="8" t="s">
        <v>62</v>
      </c>
      <c r="AI10" s="8" t="s">
        <v>62</v>
      </c>
      <c r="AJ10" s="8" t="s">
        <v>62</v>
      </c>
      <c r="AK10" s="8" t="s">
        <v>59</v>
      </c>
      <c r="AL10" s="8" t="s">
        <v>59</v>
      </c>
      <c r="AM10" s="8" t="s">
        <v>59</v>
      </c>
      <c r="AN10" s="8" t="s">
        <v>59</v>
      </c>
      <c r="AO10" s="8" t="s">
        <v>59</v>
      </c>
      <c r="AP10" s="8" t="s">
        <v>60</v>
      </c>
      <c r="AQ10" s="8" t="s">
        <v>60</v>
      </c>
      <c r="AR10" s="8" t="s">
        <v>60</v>
      </c>
      <c r="AS10" s="8" t="s">
        <v>60</v>
      </c>
      <c r="AT10" s="8" t="s">
        <v>60</v>
      </c>
      <c r="AU10" s="8" t="s">
        <v>38</v>
      </c>
      <c r="AV10" s="8" t="s">
        <v>38</v>
      </c>
      <c r="AW10" s="8" t="s">
        <v>38</v>
      </c>
      <c r="AX10" s="8" t="s">
        <v>38</v>
      </c>
      <c r="AY10" s="8" t="s">
        <v>38</v>
      </c>
      <c r="AZ10" s="8" t="s">
        <v>38</v>
      </c>
      <c r="BA10" s="8" t="s">
        <v>61</v>
      </c>
      <c r="BB10" s="8" t="s">
        <v>61</v>
      </c>
      <c r="BC10" s="8" t="s">
        <v>61</v>
      </c>
      <c r="BD10" s="8" t="s">
        <v>61</v>
      </c>
      <c r="BE10" s="8" t="s">
        <v>62</v>
      </c>
      <c r="BF10" s="8" t="s">
        <v>62</v>
      </c>
      <c r="BG10" s="8" t="s">
        <v>62</v>
      </c>
      <c r="BH10" s="8" t="s">
        <v>59</v>
      </c>
      <c r="BI10" s="8" t="s">
        <v>59</v>
      </c>
      <c r="BJ10" s="8" t="s">
        <v>59</v>
      </c>
      <c r="BK10" s="8" t="s">
        <v>59</v>
      </c>
      <c r="BL10" s="8" t="s">
        <v>59</v>
      </c>
      <c r="BM10" s="8" t="s">
        <v>60</v>
      </c>
      <c r="BN10" s="8" t="s">
        <v>60</v>
      </c>
      <c r="BO10" s="8" t="s">
        <v>60</v>
      </c>
      <c r="BP10" s="8" t="s">
        <v>60</v>
      </c>
      <c r="BQ10" s="8" t="s">
        <v>60</v>
      </c>
      <c r="BR10" s="8" t="s">
        <v>38</v>
      </c>
      <c r="BS10" s="8" t="s">
        <v>38</v>
      </c>
      <c r="BT10" s="8" t="s">
        <v>38</v>
      </c>
      <c r="BU10" s="8" t="s">
        <v>38</v>
      </c>
      <c r="BV10" s="8" t="s">
        <v>38</v>
      </c>
      <c r="BW10" s="8" t="s">
        <v>38</v>
      </c>
      <c r="BX10" s="8" t="s">
        <v>57</v>
      </c>
      <c r="BY10" s="8" t="s">
        <v>57</v>
      </c>
      <c r="BZ10" s="8" t="s">
        <v>57</v>
      </c>
      <c r="CA10" s="8" t="s">
        <v>57</v>
      </c>
      <c r="CB10" s="8" t="s">
        <v>57</v>
      </c>
      <c r="CC10" s="8" t="s">
        <v>57</v>
      </c>
      <c r="CD10" s="8" t="s">
        <v>57</v>
      </c>
      <c r="CE10" s="8" t="s">
        <v>58</v>
      </c>
      <c r="CF10" s="8" t="s">
        <v>58</v>
      </c>
      <c r="CG10" s="8" t="s">
        <v>58</v>
      </c>
      <c r="CH10" s="8" t="s">
        <v>58</v>
      </c>
      <c r="CI10" s="8" t="s">
        <v>58</v>
      </c>
      <c r="CJ10" s="8" t="s">
        <v>58</v>
      </c>
      <c r="CK10" s="8" t="s">
        <v>58</v>
      </c>
      <c r="CL10" s="8" t="s">
        <v>58</v>
      </c>
      <c r="CM10" s="8" t="s">
        <v>58</v>
      </c>
      <c r="CN10" s="8" t="s">
        <v>58</v>
      </c>
      <c r="CO10" s="8" t="s">
        <v>50</v>
      </c>
      <c r="CP10" s="8" t="s">
        <v>50</v>
      </c>
      <c r="CQ10" s="8" t="s">
        <v>50</v>
      </c>
      <c r="CR10" s="8" t="s">
        <v>50</v>
      </c>
      <c r="CS10" s="8" t="s">
        <v>50</v>
      </c>
      <c r="CT10" s="8" t="s">
        <v>50</v>
      </c>
      <c r="CU10" s="8" t="s">
        <v>57</v>
      </c>
      <c r="CV10" s="8" t="s">
        <v>57</v>
      </c>
      <c r="CW10" s="8" t="s">
        <v>57</v>
      </c>
      <c r="CX10" s="8" t="s">
        <v>57</v>
      </c>
      <c r="CY10" s="8" t="s">
        <v>57</v>
      </c>
      <c r="CZ10" s="8" t="s">
        <v>57</v>
      </c>
      <c r="DA10" s="8" t="s">
        <v>57</v>
      </c>
      <c r="DB10" s="8" t="s">
        <v>58</v>
      </c>
      <c r="DC10" s="8" t="s">
        <v>58</v>
      </c>
      <c r="DD10" s="8" t="s">
        <v>58</v>
      </c>
      <c r="DE10" s="8" t="s">
        <v>58</v>
      </c>
      <c r="DF10" s="8" t="s">
        <v>58</v>
      </c>
      <c r="DG10" s="8" t="s">
        <v>58</v>
      </c>
      <c r="DH10" s="8" t="s">
        <v>58</v>
      </c>
      <c r="DI10" s="8" t="s">
        <v>58</v>
      </c>
      <c r="DJ10" s="8" t="s">
        <v>58</v>
      </c>
      <c r="DK10" s="8" t="s">
        <v>58</v>
      </c>
      <c r="DL10" s="8" t="s">
        <v>50</v>
      </c>
      <c r="DM10" s="8" t="s">
        <v>50</v>
      </c>
      <c r="DN10" s="8" t="s">
        <v>50</v>
      </c>
      <c r="DO10" s="8" t="s">
        <v>50</v>
      </c>
      <c r="DP10" s="8" t="s">
        <v>50</v>
      </c>
      <c r="DQ10" s="8" t="s">
        <v>50</v>
      </c>
      <c r="DR10" s="8" t="s">
        <v>61</v>
      </c>
      <c r="DS10" s="8" t="s">
        <v>61</v>
      </c>
      <c r="DT10" s="8" t="s">
        <v>61</v>
      </c>
      <c r="DU10" s="8" t="s">
        <v>61</v>
      </c>
      <c r="DV10" s="8" t="s">
        <v>62</v>
      </c>
      <c r="DW10" s="8" t="s">
        <v>62</v>
      </c>
      <c r="DX10" s="8" t="s">
        <v>62</v>
      </c>
      <c r="DY10" s="8" t="s">
        <v>59</v>
      </c>
      <c r="DZ10" s="8" t="s">
        <v>59</v>
      </c>
      <c r="EA10" s="8" t="s">
        <v>59</v>
      </c>
      <c r="EB10" s="8" t="s">
        <v>59</v>
      </c>
      <c r="EC10" s="8" t="s">
        <v>59</v>
      </c>
      <c r="ED10" s="8" t="s">
        <v>60</v>
      </c>
      <c r="EE10" s="8" t="s">
        <v>60</v>
      </c>
      <c r="EF10" s="8" t="s">
        <v>60</v>
      </c>
      <c r="EG10" s="8" t="s">
        <v>60</v>
      </c>
      <c r="EH10" s="8" t="s">
        <v>60</v>
      </c>
      <c r="EI10" s="8" t="s">
        <v>38</v>
      </c>
      <c r="EJ10" s="8" t="s">
        <v>38</v>
      </c>
      <c r="EK10" s="8" t="s">
        <v>38</v>
      </c>
      <c r="EL10" s="8" t="s">
        <v>38</v>
      </c>
      <c r="EM10" s="8" t="s">
        <v>38</v>
      </c>
      <c r="EN10" s="8" t="s">
        <v>38</v>
      </c>
      <c r="EO10" s="8" t="s">
        <v>79</v>
      </c>
      <c r="EP10" s="8" t="s">
        <v>78</v>
      </c>
      <c r="EQ10" s="8" t="s">
        <v>78</v>
      </c>
      <c r="ER10" s="8" t="s">
        <v>75</v>
      </c>
      <c r="ES10" s="8" t="s">
        <v>76</v>
      </c>
      <c r="ET10" s="8" t="s">
        <v>75</v>
      </c>
      <c r="EU10" s="8" t="s">
        <v>76</v>
      </c>
      <c r="EV10" s="8" t="s">
        <v>80</v>
      </c>
      <c r="EW10" s="8" t="s">
        <v>80</v>
      </c>
      <c r="EX10" s="8" t="s">
        <v>80</v>
      </c>
      <c r="EY10" s="8" t="s">
        <v>83</v>
      </c>
      <c r="EZ10" s="8" t="s">
        <v>83</v>
      </c>
      <c r="FA10" s="8" t="s">
        <v>83</v>
      </c>
      <c r="FB10" s="8" t="s">
        <v>83</v>
      </c>
    </row>
    <row r="11" spans="1:158" ht="14.4">
      <c r="A11" s="2"/>
      <c r="B11" s="8" t="s">
        <v>72</v>
      </c>
      <c r="C11" s="8" t="s">
        <v>70</v>
      </c>
      <c r="D11" s="8" t="s">
        <v>70</v>
      </c>
      <c r="E11" s="8" t="s">
        <v>47</v>
      </c>
      <c r="F11" s="8" t="s">
        <v>71</v>
      </c>
      <c r="G11" s="8" t="s">
        <v>89</v>
      </c>
      <c r="H11" s="8" t="s">
        <v>72</v>
      </c>
      <c r="I11" s="8" t="s">
        <v>73</v>
      </c>
      <c r="J11" s="8" t="s">
        <v>79</v>
      </c>
      <c r="K11" s="8" t="s">
        <v>78</v>
      </c>
      <c r="L11" s="8" t="s">
        <v>78</v>
      </c>
      <c r="M11" s="8" t="s">
        <v>47</v>
      </c>
      <c r="N11" s="8" t="s">
        <v>71</v>
      </c>
      <c r="O11" s="8" t="s">
        <v>89</v>
      </c>
      <c r="P11" s="8" t="s">
        <v>44</v>
      </c>
      <c r="Q11" s="8" t="s">
        <v>70</v>
      </c>
      <c r="R11" s="8" t="s">
        <v>72</v>
      </c>
      <c r="S11" s="8" t="s">
        <v>73</v>
      </c>
      <c r="T11" s="8" t="s">
        <v>71</v>
      </c>
      <c r="U11" s="8" t="s">
        <v>67</v>
      </c>
      <c r="V11" s="8" t="s">
        <v>80</v>
      </c>
      <c r="W11" s="8" t="s">
        <v>80</v>
      </c>
      <c r="X11" s="8" t="s">
        <v>80</v>
      </c>
      <c r="Y11" s="8" t="s">
        <v>79</v>
      </c>
      <c r="Z11" s="8" t="s">
        <v>78</v>
      </c>
      <c r="AA11" s="8" t="s">
        <v>78</v>
      </c>
      <c r="AB11" s="8" t="s">
        <v>75</v>
      </c>
      <c r="AC11" s="8" t="s">
        <v>76</v>
      </c>
      <c r="AD11" s="8" t="s">
        <v>48</v>
      </c>
      <c r="AE11" s="8" t="s">
        <v>63</v>
      </c>
      <c r="AF11" s="8" t="s">
        <v>63</v>
      </c>
      <c r="AG11" s="8" t="s">
        <v>63</v>
      </c>
      <c r="AH11" s="8" t="s">
        <v>68</v>
      </c>
      <c r="AI11" s="8" t="s">
        <v>67</v>
      </c>
      <c r="AJ11" s="8" t="s">
        <v>67</v>
      </c>
      <c r="AK11" s="8" t="s">
        <v>64</v>
      </c>
      <c r="AL11" s="8" t="s">
        <v>64</v>
      </c>
      <c r="AM11" s="8" t="s">
        <v>64</v>
      </c>
      <c r="AN11" s="8" t="s">
        <v>64</v>
      </c>
      <c r="AO11" s="8" t="s">
        <v>64</v>
      </c>
      <c r="AP11" s="8" t="s">
        <v>81</v>
      </c>
      <c r="AQ11" s="8" t="s">
        <v>81</v>
      </c>
      <c r="AR11" s="8" t="s">
        <v>81</v>
      </c>
      <c r="AS11" s="8" t="s">
        <v>82</v>
      </c>
      <c r="AT11" s="8" t="s">
        <v>82</v>
      </c>
      <c r="AU11" s="8" t="s">
        <v>39</v>
      </c>
      <c r="AV11" s="8" t="s">
        <v>39</v>
      </c>
      <c r="AW11" s="8" t="s">
        <v>39</v>
      </c>
      <c r="AX11" s="8" t="s">
        <v>39</v>
      </c>
      <c r="AY11" s="8" t="s">
        <v>39</v>
      </c>
      <c r="AZ11" s="8" t="s">
        <v>39</v>
      </c>
      <c r="BA11" s="8" t="s">
        <v>48</v>
      </c>
      <c r="BB11" s="8" t="s">
        <v>63</v>
      </c>
      <c r="BC11" s="8" t="s">
        <v>63</v>
      </c>
      <c r="BD11" s="8" t="s">
        <v>63</v>
      </c>
      <c r="BE11" s="8" t="s">
        <v>68</v>
      </c>
      <c r="BF11" s="8" t="s">
        <v>67</v>
      </c>
      <c r="BG11" s="8" t="s">
        <v>67</v>
      </c>
      <c r="BH11" s="8" t="s">
        <v>64</v>
      </c>
      <c r="BI11" s="8" t="s">
        <v>64</v>
      </c>
      <c r="BJ11" s="8" t="s">
        <v>64</v>
      </c>
      <c r="BK11" s="8" t="s">
        <v>64</v>
      </c>
      <c r="BL11" s="8" t="s">
        <v>64</v>
      </c>
      <c r="BM11" s="8" t="s">
        <v>81</v>
      </c>
      <c r="BN11" s="8" t="s">
        <v>81</v>
      </c>
      <c r="BO11" s="8" t="s">
        <v>81</v>
      </c>
      <c r="BP11" s="8" t="s">
        <v>82</v>
      </c>
      <c r="BQ11" s="8" t="s">
        <v>82</v>
      </c>
      <c r="BR11" s="8" t="s">
        <v>39</v>
      </c>
      <c r="BS11" s="8" t="s">
        <v>39</v>
      </c>
      <c r="BT11" s="8" t="s">
        <v>39</v>
      </c>
      <c r="BU11" s="8" t="s">
        <v>39</v>
      </c>
      <c r="BV11" s="8" t="s">
        <v>39</v>
      </c>
      <c r="BW11" s="8" t="s">
        <v>39</v>
      </c>
      <c r="BX11" s="8" t="s">
        <v>61</v>
      </c>
      <c r="BY11" s="8" t="s">
        <v>61</v>
      </c>
      <c r="BZ11" s="8" t="s">
        <v>61</v>
      </c>
      <c r="CA11" s="8" t="s">
        <v>61</v>
      </c>
      <c r="CB11" s="8" t="s">
        <v>62</v>
      </c>
      <c r="CC11" s="8" t="s">
        <v>62</v>
      </c>
      <c r="CD11" s="8" t="s">
        <v>62</v>
      </c>
      <c r="CE11" s="8" t="s">
        <v>59</v>
      </c>
      <c r="CF11" s="8" t="s">
        <v>59</v>
      </c>
      <c r="CG11" s="8" t="s">
        <v>59</v>
      </c>
      <c r="CH11" s="8" t="s">
        <v>59</v>
      </c>
      <c r="CI11" s="8" t="s">
        <v>59</v>
      </c>
      <c r="CJ11" s="8" t="s">
        <v>60</v>
      </c>
      <c r="CK11" s="8" t="s">
        <v>60</v>
      </c>
      <c r="CL11" s="8" t="s">
        <v>60</v>
      </c>
      <c r="CM11" s="8" t="s">
        <v>60</v>
      </c>
      <c r="CN11" s="8" t="s">
        <v>60</v>
      </c>
      <c r="CO11" s="8" t="s">
        <v>38</v>
      </c>
      <c r="CP11" s="8" t="s">
        <v>38</v>
      </c>
      <c r="CQ11" s="8" t="s">
        <v>38</v>
      </c>
      <c r="CR11" s="8" t="s">
        <v>38</v>
      </c>
      <c r="CS11" s="8" t="s">
        <v>38</v>
      </c>
      <c r="CT11" s="8" t="s">
        <v>38</v>
      </c>
      <c r="CU11" s="8" t="s">
        <v>61</v>
      </c>
      <c r="CV11" s="8" t="s">
        <v>61</v>
      </c>
      <c r="CW11" s="8" t="s">
        <v>61</v>
      </c>
      <c r="CX11" s="8" t="s">
        <v>61</v>
      </c>
      <c r="CY11" s="8" t="s">
        <v>62</v>
      </c>
      <c r="CZ11" s="8" t="s">
        <v>62</v>
      </c>
      <c r="DA11" s="8" t="s">
        <v>62</v>
      </c>
      <c r="DB11" s="8" t="s">
        <v>59</v>
      </c>
      <c r="DC11" s="8" t="s">
        <v>59</v>
      </c>
      <c r="DD11" s="8" t="s">
        <v>59</v>
      </c>
      <c r="DE11" s="8" t="s">
        <v>59</v>
      </c>
      <c r="DF11" s="8" t="s">
        <v>59</v>
      </c>
      <c r="DG11" s="8" t="s">
        <v>60</v>
      </c>
      <c r="DH11" s="8" t="s">
        <v>60</v>
      </c>
      <c r="DI11" s="8" t="s">
        <v>60</v>
      </c>
      <c r="DJ11" s="8" t="s">
        <v>60</v>
      </c>
      <c r="DK11" s="8" t="s">
        <v>60</v>
      </c>
      <c r="DL11" s="8" t="s">
        <v>38</v>
      </c>
      <c r="DM11" s="8" t="s">
        <v>38</v>
      </c>
      <c r="DN11" s="8" t="s">
        <v>38</v>
      </c>
      <c r="DO11" s="8" t="s">
        <v>38</v>
      </c>
      <c r="DP11" s="8" t="s">
        <v>38</v>
      </c>
      <c r="DQ11" s="8" t="s">
        <v>38</v>
      </c>
      <c r="DR11" s="8" t="s">
        <v>48</v>
      </c>
      <c r="DS11" s="8" t="s">
        <v>63</v>
      </c>
      <c r="DT11" s="8" t="s">
        <v>63</v>
      </c>
      <c r="DU11" s="8" t="s">
        <v>63</v>
      </c>
      <c r="DV11" s="8" t="s">
        <v>68</v>
      </c>
      <c r="DW11" s="8" t="s">
        <v>67</v>
      </c>
      <c r="DX11" s="8" t="s">
        <v>67</v>
      </c>
      <c r="DY11" s="8" t="s">
        <v>64</v>
      </c>
      <c r="DZ11" s="8" t="s">
        <v>64</v>
      </c>
      <c r="EA11" s="8" t="s">
        <v>64</v>
      </c>
      <c r="EB11" s="8" t="s">
        <v>64</v>
      </c>
      <c r="EC11" s="8" t="s">
        <v>64</v>
      </c>
      <c r="ED11" s="8" t="s">
        <v>81</v>
      </c>
      <c r="EE11" s="8" t="s">
        <v>81</v>
      </c>
      <c r="EF11" s="8" t="s">
        <v>81</v>
      </c>
      <c r="EG11" s="8" t="s">
        <v>82</v>
      </c>
      <c r="EH11" s="8" t="s">
        <v>82</v>
      </c>
      <c r="EI11" s="8" t="s">
        <v>39</v>
      </c>
      <c r="EJ11" s="8" t="s">
        <v>39</v>
      </c>
      <c r="EK11" s="8" t="s">
        <v>39</v>
      </c>
      <c r="EL11" s="8" t="s">
        <v>39</v>
      </c>
      <c r="EM11" s="8" t="s">
        <v>39</v>
      </c>
      <c r="EN11" s="8" t="s">
        <v>39</v>
      </c>
      <c r="EO11" s="8" t="s">
        <v>73</v>
      </c>
      <c r="EP11" s="8" t="s">
        <v>77</v>
      </c>
      <c r="EQ11" s="8" t="s">
        <v>77</v>
      </c>
      <c r="ER11" s="8" t="s">
        <v>72</v>
      </c>
      <c r="ES11" s="8" t="s">
        <v>77</v>
      </c>
      <c r="ET11" s="8" t="s">
        <v>72</v>
      </c>
      <c r="EU11" s="8" t="s">
        <v>77</v>
      </c>
      <c r="EV11" s="8" t="s">
        <v>79</v>
      </c>
      <c r="EW11" s="8" t="s">
        <v>78</v>
      </c>
      <c r="EX11" s="8" t="s">
        <v>78</v>
      </c>
      <c r="EY11" s="8" t="s">
        <v>75</v>
      </c>
      <c r="EZ11" s="8" t="s">
        <v>76</v>
      </c>
      <c r="FA11" s="8" t="s">
        <v>75</v>
      </c>
      <c r="FB11" s="8" t="s">
        <v>76</v>
      </c>
    </row>
    <row r="12" spans="1:158" ht="14.4">
      <c r="A12" s="2"/>
      <c r="B12" s="8"/>
      <c r="C12" s="8" t="s">
        <v>72</v>
      </c>
      <c r="D12" s="8" t="s">
        <v>72</v>
      </c>
      <c r="E12" s="8" t="s">
        <v>70</v>
      </c>
      <c r="F12" s="8" t="s">
        <v>72</v>
      </c>
      <c r="G12" s="8" t="s">
        <v>73</v>
      </c>
      <c r="H12" s="8"/>
      <c r="I12" s="8" t="s">
        <v>74</v>
      </c>
      <c r="J12" s="8" t="s">
        <v>73</v>
      </c>
      <c r="K12" s="8" t="s">
        <v>77</v>
      </c>
      <c r="L12" s="8" t="s">
        <v>76</v>
      </c>
      <c r="M12" s="8" t="s">
        <v>70</v>
      </c>
      <c r="N12" s="8" t="s">
        <v>72</v>
      </c>
      <c r="O12" s="8" t="s">
        <v>73</v>
      </c>
      <c r="P12" s="8" t="s">
        <v>46</v>
      </c>
      <c r="Q12" s="8" t="s">
        <v>72</v>
      </c>
      <c r="R12" s="8"/>
      <c r="S12" s="8" t="s">
        <v>74</v>
      </c>
      <c r="T12" s="8" t="s">
        <v>72</v>
      </c>
      <c r="U12" s="8" t="s">
        <v>89</v>
      </c>
      <c r="V12" s="8" t="s">
        <v>79</v>
      </c>
      <c r="W12" s="8" t="s">
        <v>78</v>
      </c>
      <c r="X12" s="8" t="s">
        <v>78</v>
      </c>
      <c r="Y12" s="8" t="s">
        <v>73</v>
      </c>
      <c r="Z12" s="8" t="s">
        <v>77</v>
      </c>
      <c r="AA12" s="8" t="s">
        <v>76</v>
      </c>
      <c r="AB12" s="8" t="s">
        <v>72</v>
      </c>
      <c r="AC12" s="8" t="s">
        <v>77</v>
      </c>
      <c r="AD12" s="8" t="s">
        <v>45</v>
      </c>
      <c r="AE12" s="8" t="s">
        <v>68</v>
      </c>
      <c r="AF12" s="8" t="s">
        <v>67</v>
      </c>
      <c r="AG12" s="8" t="s">
        <v>67</v>
      </c>
      <c r="AH12" s="8" t="s">
        <v>47</v>
      </c>
      <c r="AI12" s="8" t="s">
        <v>71</v>
      </c>
      <c r="AJ12" s="8" t="s">
        <v>89</v>
      </c>
      <c r="AK12" s="8" t="s">
        <v>65</v>
      </c>
      <c r="AL12" s="8" t="s">
        <v>65</v>
      </c>
      <c r="AM12" s="8" t="s">
        <v>66</v>
      </c>
      <c r="AN12" s="8" t="s">
        <v>66</v>
      </c>
      <c r="AO12" s="8" t="s">
        <v>66</v>
      </c>
      <c r="AP12" s="8" t="s">
        <v>80</v>
      </c>
      <c r="AQ12" s="8" t="s">
        <v>80</v>
      </c>
      <c r="AR12" s="8" t="s">
        <v>80</v>
      </c>
      <c r="AS12" s="8" t="s">
        <v>83</v>
      </c>
      <c r="AT12" s="8" t="s">
        <v>83</v>
      </c>
      <c r="AU12" s="8" t="s">
        <v>41</v>
      </c>
      <c r="AV12" s="8" t="s">
        <v>41</v>
      </c>
      <c r="AW12" s="8" t="s">
        <v>40</v>
      </c>
      <c r="AX12" s="8" t="s">
        <v>40</v>
      </c>
      <c r="AY12" s="8" t="s">
        <v>40</v>
      </c>
      <c r="AZ12" s="8" t="s">
        <v>40</v>
      </c>
      <c r="BA12" s="8" t="s">
        <v>45</v>
      </c>
      <c r="BB12" s="8" t="s">
        <v>68</v>
      </c>
      <c r="BC12" s="8" t="s">
        <v>67</v>
      </c>
      <c r="BD12" s="8" t="s">
        <v>67</v>
      </c>
      <c r="BE12" s="8" t="s">
        <v>47</v>
      </c>
      <c r="BF12" s="8" t="s">
        <v>71</v>
      </c>
      <c r="BG12" s="8" t="s">
        <v>89</v>
      </c>
      <c r="BH12" s="8" t="s">
        <v>65</v>
      </c>
      <c r="BI12" s="8" t="s">
        <v>65</v>
      </c>
      <c r="BJ12" s="8" t="s">
        <v>66</v>
      </c>
      <c r="BK12" s="8" t="s">
        <v>66</v>
      </c>
      <c r="BL12" s="8" t="s">
        <v>66</v>
      </c>
      <c r="BM12" s="8" t="s">
        <v>80</v>
      </c>
      <c r="BN12" s="8" t="s">
        <v>80</v>
      </c>
      <c r="BO12" s="8" t="s">
        <v>80</v>
      </c>
      <c r="BP12" s="8" t="s">
        <v>83</v>
      </c>
      <c r="BQ12" s="8" t="s">
        <v>83</v>
      </c>
      <c r="BR12" s="8" t="s">
        <v>41</v>
      </c>
      <c r="BS12" s="8" t="s">
        <v>41</v>
      </c>
      <c r="BT12" s="8" t="s">
        <v>40</v>
      </c>
      <c r="BU12" s="8" t="s">
        <v>40</v>
      </c>
      <c r="BV12" s="8" t="s">
        <v>40</v>
      </c>
      <c r="BW12" s="8" t="s">
        <v>40</v>
      </c>
      <c r="BX12" s="8" t="s">
        <v>48</v>
      </c>
      <c r="BY12" s="8" t="s">
        <v>63</v>
      </c>
      <c r="BZ12" s="8" t="s">
        <v>63</v>
      </c>
      <c r="CA12" s="8" t="s">
        <v>63</v>
      </c>
      <c r="CB12" s="8" t="s">
        <v>68</v>
      </c>
      <c r="CC12" s="8" t="s">
        <v>67</v>
      </c>
      <c r="CD12" s="8" t="s">
        <v>67</v>
      </c>
      <c r="CE12" s="8" t="s">
        <v>64</v>
      </c>
      <c r="CF12" s="8" t="s">
        <v>64</v>
      </c>
      <c r="CG12" s="8" t="s">
        <v>64</v>
      </c>
      <c r="CH12" s="8" t="s">
        <v>64</v>
      </c>
      <c r="CI12" s="8" t="s">
        <v>64</v>
      </c>
      <c r="CJ12" s="8" t="s">
        <v>81</v>
      </c>
      <c r="CK12" s="8" t="s">
        <v>81</v>
      </c>
      <c r="CL12" s="8" t="s">
        <v>81</v>
      </c>
      <c r="CM12" s="8" t="s">
        <v>82</v>
      </c>
      <c r="CN12" s="8" t="s">
        <v>82</v>
      </c>
      <c r="CO12" s="8" t="s">
        <v>39</v>
      </c>
      <c r="CP12" s="8" t="s">
        <v>39</v>
      </c>
      <c r="CQ12" s="8" t="s">
        <v>39</v>
      </c>
      <c r="CR12" s="8" t="s">
        <v>39</v>
      </c>
      <c r="CS12" s="8" t="s">
        <v>39</v>
      </c>
      <c r="CT12" s="8" t="s">
        <v>39</v>
      </c>
      <c r="CU12" s="8" t="s">
        <v>48</v>
      </c>
      <c r="CV12" s="8" t="s">
        <v>63</v>
      </c>
      <c r="CW12" s="8" t="s">
        <v>63</v>
      </c>
      <c r="CX12" s="8" t="s">
        <v>63</v>
      </c>
      <c r="CY12" s="8" t="s">
        <v>68</v>
      </c>
      <c r="CZ12" s="8" t="s">
        <v>67</v>
      </c>
      <c r="DA12" s="8" t="s">
        <v>67</v>
      </c>
      <c r="DB12" s="8" t="s">
        <v>64</v>
      </c>
      <c r="DC12" s="8" t="s">
        <v>64</v>
      </c>
      <c r="DD12" s="8" t="s">
        <v>64</v>
      </c>
      <c r="DE12" s="8" t="s">
        <v>64</v>
      </c>
      <c r="DF12" s="8" t="s">
        <v>64</v>
      </c>
      <c r="DG12" s="8" t="s">
        <v>81</v>
      </c>
      <c r="DH12" s="8" t="s">
        <v>81</v>
      </c>
      <c r="DI12" s="8" t="s">
        <v>81</v>
      </c>
      <c r="DJ12" s="8" t="s">
        <v>82</v>
      </c>
      <c r="DK12" s="8" t="s">
        <v>82</v>
      </c>
      <c r="DL12" s="8" t="s">
        <v>39</v>
      </c>
      <c r="DM12" s="8" t="s">
        <v>39</v>
      </c>
      <c r="DN12" s="8" t="s">
        <v>39</v>
      </c>
      <c r="DO12" s="8" t="s">
        <v>39</v>
      </c>
      <c r="DP12" s="8" t="s">
        <v>39</v>
      </c>
      <c r="DQ12" s="8" t="s">
        <v>39</v>
      </c>
      <c r="DR12" s="8" t="s">
        <v>45</v>
      </c>
      <c r="DS12" s="8" t="s">
        <v>68</v>
      </c>
      <c r="DT12" s="8" t="s">
        <v>67</v>
      </c>
      <c r="DU12" s="8" t="s">
        <v>67</v>
      </c>
      <c r="DV12" s="8" t="s">
        <v>47</v>
      </c>
      <c r="DW12" s="8" t="s">
        <v>71</v>
      </c>
      <c r="DX12" s="8" t="s">
        <v>89</v>
      </c>
      <c r="DY12" s="8" t="s">
        <v>65</v>
      </c>
      <c r="DZ12" s="8" t="s">
        <v>65</v>
      </c>
      <c r="EA12" s="8" t="s">
        <v>66</v>
      </c>
      <c r="EB12" s="8" t="s">
        <v>66</v>
      </c>
      <c r="EC12" s="8" t="s">
        <v>66</v>
      </c>
      <c r="ED12" s="8" t="s">
        <v>80</v>
      </c>
      <c r="EE12" s="8" t="s">
        <v>80</v>
      </c>
      <c r="EF12" s="8" t="s">
        <v>80</v>
      </c>
      <c r="EG12" s="8" t="s">
        <v>83</v>
      </c>
      <c r="EH12" s="8" t="s">
        <v>83</v>
      </c>
      <c r="EI12" s="8" t="s">
        <v>41</v>
      </c>
      <c r="EJ12" s="8" t="s">
        <v>41</v>
      </c>
      <c r="EK12" s="8" t="s">
        <v>40</v>
      </c>
      <c r="EL12" s="8" t="s">
        <v>40</v>
      </c>
      <c r="EM12" s="8" t="s">
        <v>40</v>
      </c>
      <c r="EN12" s="8" t="s">
        <v>40</v>
      </c>
      <c r="EO12" s="8" t="s">
        <v>74</v>
      </c>
      <c r="EP12" s="8" t="s">
        <v>74</v>
      </c>
      <c r="EQ12" s="8" t="s">
        <v>76</v>
      </c>
      <c r="ER12" s="8"/>
      <c r="ES12" s="8" t="s">
        <v>74</v>
      </c>
      <c r="ET12" s="8"/>
      <c r="EU12" s="8" t="s">
        <v>74</v>
      </c>
      <c r="EV12" s="8" t="s">
        <v>73</v>
      </c>
      <c r="EW12" s="8" t="s">
        <v>77</v>
      </c>
      <c r="EX12" s="8" t="s">
        <v>77</v>
      </c>
      <c r="EY12" s="8" t="s">
        <v>72</v>
      </c>
      <c r="EZ12" s="8" t="s">
        <v>77</v>
      </c>
      <c r="FA12" s="8" t="s">
        <v>72</v>
      </c>
      <c r="FB12" s="8" t="s">
        <v>77</v>
      </c>
    </row>
    <row r="13" spans="1:158" ht="14.4">
      <c r="A13" s="2"/>
      <c r="B13" s="8"/>
      <c r="C13" s="8"/>
      <c r="D13" s="8"/>
      <c r="E13" s="8" t="s">
        <v>72</v>
      </c>
      <c r="F13" s="8"/>
      <c r="G13" s="8" t="s">
        <v>74</v>
      </c>
      <c r="H13" s="8"/>
      <c r="I13" s="8" t="s">
        <v>72</v>
      </c>
      <c r="J13" s="8" t="s">
        <v>74</v>
      </c>
      <c r="K13" s="8" t="s">
        <v>74</v>
      </c>
      <c r="L13" s="8" t="s">
        <v>75</v>
      </c>
      <c r="M13" s="8" t="s">
        <v>72</v>
      </c>
      <c r="N13" s="8"/>
      <c r="O13" s="8" t="s">
        <v>74</v>
      </c>
      <c r="P13" s="8" t="s">
        <v>70</v>
      </c>
      <c r="Q13" s="8" t="s">
        <v>44</v>
      </c>
      <c r="R13" s="8"/>
      <c r="S13" s="8" t="s">
        <v>72</v>
      </c>
      <c r="T13" s="8"/>
      <c r="U13" s="8" t="s">
        <v>73</v>
      </c>
      <c r="V13" s="8" t="s">
        <v>73</v>
      </c>
      <c r="W13" s="8" t="s">
        <v>77</v>
      </c>
      <c r="X13" s="8" t="s">
        <v>76</v>
      </c>
      <c r="Y13" s="8" t="s">
        <v>74</v>
      </c>
      <c r="Z13" s="8" t="s">
        <v>74</v>
      </c>
      <c r="AA13" s="8" t="s">
        <v>75</v>
      </c>
      <c r="AB13" s="8"/>
      <c r="AC13" s="8" t="s">
        <v>74</v>
      </c>
      <c r="AD13" s="8" t="s">
        <v>44</v>
      </c>
      <c r="AE13" s="8" t="s">
        <v>47</v>
      </c>
      <c r="AF13" s="8" t="s">
        <v>71</v>
      </c>
      <c r="AG13" s="8" t="s">
        <v>89</v>
      </c>
      <c r="AH13" s="8" t="s">
        <v>70</v>
      </c>
      <c r="AI13" s="8" t="s">
        <v>72</v>
      </c>
      <c r="AJ13" s="8" t="s">
        <v>73</v>
      </c>
      <c r="AK13" s="8" t="s">
        <v>71</v>
      </c>
      <c r="AL13" s="8" t="s">
        <v>89</v>
      </c>
      <c r="AM13" s="8" t="s">
        <v>80</v>
      </c>
      <c r="AN13" s="8" t="s">
        <v>80</v>
      </c>
      <c r="AO13" s="8" t="s">
        <v>80</v>
      </c>
      <c r="AP13" s="8" t="s">
        <v>79</v>
      </c>
      <c r="AQ13" s="8" t="s">
        <v>78</v>
      </c>
      <c r="AR13" s="8" t="s">
        <v>78</v>
      </c>
      <c r="AS13" s="8" t="s">
        <v>75</v>
      </c>
      <c r="AT13" s="8" t="s">
        <v>76</v>
      </c>
      <c r="AU13" s="8" t="s">
        <v>43</v>
      </c>
      <c r="AV13" s="8" t="s">
        <v>42</v>
      </c>
      <c r="AW13" s="8" t="s">
        <v>45</v>
      </c>
      <c r="AX13" s="8" t="s">
        <v>48</v>
      </c>
      <c r="AY13" s="8" t="s">
        <v>48</v>
      </c>
      <c r="AZ13" s="8" t="s">
        <v>48</v>
      </c>
      <c r="BA13" s="8" t="s">
        <v>44</v>
      </c>
      <c r="BB13" s="8" t="s">
        <v>47</v>
      </c>
      <c r="BC13" s="8" t="s">
        <v>71</v>
      </c>
      <c r="BD13" s="8" t="s">
        <v>89</v>
      </c>
      <c r="BE13" s="8" t="s">
        <v>70</v>
      </c>
      <c r="BF13" s="8" t="s">
        <v>72</v>
      </c>
      <c r="BG13" s="8" t="s">
        <v>73</v>
      </c>
      <c r="BH13" s="8" t="s">
        <v>71</v>
      </c>
      <c r="BI13" s="8" t="s">
        <v>89</v>
      </c>
      <c r="BJ13" s="8" t="s">
        <v>80</v>
      </c>
      <c r="BK13" s="8" t="s">
        <v>80</v>
      </c>
      <c r="BL13" s="8" t="s">
        <v>80</v>
      </c>
      <c r="BM13" s="8" t="s">
        <v>79</v>
      </c>
      <c r="BN13" s="8" t="s">
        <v>78</v>
      </c>
      <c r="BO13" s="8" t="s">
        <v>78</v>
      </c>
      <c r="BP13" s="8" t="s">
        <v>75</v>
      </c>
      <c r="BQ13" s="8" t="s">
        <v>76</v>
      </c>
      <c r="BR13" s="8" t="s">
        <v>43</v>
      </c>
      <c r="BS13" s="8" t="s">
        <v>42</v>
      </c>
      <c r="BT13" s="8" t="s">
        <v>45</v>
      </c>
      <c r="BU13" s="8" t="s">
        <v>48</v>
      </c>
      <c r="BV13" s="8" t="s">
        <v>48</v>
      </c>
      <c r="BW13" s="8" t="s">
        <v>48</v>
      </c>
      <c r="BX13" s="8" t="s">
        <v>45</v>
      </c>
      <c r="BY13" s="8" t="s">
        <v>68</v>
      </c>
      <c r="BZ13" s="8" t="s">
        <v>67</v>
      </c>
      <c r="CA13" s="8" t="s">
        <v>67</v>
      </c>
      <c r="CB13" s="8" t="s">
        <v>47</v>
      </c>
      <c r="CC13" s="8" t="s">
        <v>71</v>
      </c>
      <c r="CD13" s="8" t="s">
        <v>89</v>
      </c>
      <c r="CE13" s="8" t="s">
        <v>65</v>
      </c>
      <c r="CF13" s="8" t="s">
        <v>65</v>
      </c>
      <c r="CG13" s="8" t="s">
        <v>66</v>
      </c>
      <c r="CH13" s="8" t="s">
        <v>66</v>
      </c>
      <c r="CI13" s="8" t="s">
        <v>66</v>
      </c>
      <c r="CJ13" s="8" t="s">
        <v>80</v>
      </c>
      <c r="CK13" s="8" t="s">
        <v>80</v>
      </c>
      <c r="CL13" s="8" t="s">
        <v>80</v>
      </c>
      <c r="CM13" s="8" t="s">
        <v>83</v>
      </c>
      <c r="CN13" s="8" t="s">
        <v>83</v>
      </c>
      <c r="CO13" s="8" t="s">
        <v>41</v>
      </c>
      <c r="CP13" s="8" t="s">
        <v>41</v>
      </c>
      <c r="CQ13" s="8" t="s">
        <v>40</v>
      </c>
      <c r="CR13" s="8" t="s">
        <v>40</v>
      </c>
      <c r="CS13" s="8" t="s">
        <v>40</v>
      </c>
      <c r="CT13" s="8" t="s">
        <v>40</v>
      </c>
      <c r="CU13" s="8" t="s">
        <v>45</v>
      </c>
      <c r="CV13" s="8" t="s">
        <v>68</v>
      </c>
      <c r="CW13" s="8" t="s">
        <v>67</v>
      </c>
      <c r="CX13" s="8" t="s">
        <v>67</v>
      </c>
      <c r="CY13" s="8" t="s">
        <v>47</v>
      </c>
      <c r="CZ13" s="8" t="s">
        <v>71</v>
      </c>
      <c r="DA13" s="8" t="s">
        <v>89</v>
      </c>
      <c r="DB13" s="8" t="s">
        <v>65</v>
      </c>
      <c r="DC13" s="8" t="s">
        <v>65</v>
      </c>
      <c r="DD13" s="8" t="s">
        <v>66</v>
      </c>
      <c r="DE13" s="8" t="s">
        <v>66</v>
      </c>
      <c r="DF13" s="8" t="s">
        <v>66</v>
      </c>
      <c r="DG13" s="8" t="s">
        <v>80</v>
      </c>
      <c r="DH13" s="8" t="s">
        <v>80</v>
      </c>
      <c r="DI13" s="8" t="s">
        <v>80</v>
      </c>
      <c r="DJ13" s="8" t="s">
        <v>83</v>
      </c>
      <c r="DK13" s="8" t="s">
        <v>83</v>
      </c>
      <c r="DL13" s="8" t="s">
        <v>41</v>
      </c>
      <c r="DM13" s="8" t="s">
        <v>41</v>
      </c>
      <c r="DN13" s="8" t="s">
        <v>40</v>
      </c>
      <c r="DO13" s="8" t="s">
        <v>40</v>
      </c>
      <c r="DP13" s="8" t="s">
        <v>40</v>
      </c>
      <c r="DQ13" s="8" t="s">
        <v>40</v>
      </c>
      <c r="DR13" s="8" t="s">
        <v>44</v>
      </c>
      <c r="DS13" s="8" t="s">
        <v>47</v>
      </c>
      <c r="DT13" s="8" t="s">
        <v>71</v>
      </c>
      <c r="DU13" s="8" t="s">
        <v>89</v>
      </c>
      <c r="DV13" s="8" t="s">
        <v>70</v>
      </c>
      <c r="DW13" s="8" t="s">
        <v>72</v>
      </c>
      <c r="DX13" s="8" t="s">
        <v>73</v>
      </c>
      <c r="DY13" s="8" t="s">
        <v>71</v>
      </c>
      <c r="DZ13" s="8" t="s">
        <v>89</v>
      </c>
      <c r="EA13" s="8" t="s">
        <v>80</v>
      </c>
      <c r="EB13" s="8" t="s">
        <v>80</v>
      </c>
      <c r="EC13" s="8" t="s">
        <v>80</v>
      </c>
      <c r="ED13" s="8" t="s">
        <v>79</v>
      </c>
      <c r="EE13" s="8" t="s">
        <v>78</v>
      </c>
      <c r="EF13" s="8" t="s">
        <v>78</v>
      </c>
      <c r="EG13" s="8" t="s">
        <v>75</v>
      </c>
      <c r="EH13" s="8" t="s">
        <v>76</v>
      </c>
      <c r="EI13" s="8" t="s">
        <v>43</v>
      </c>
      <c r="EJ13" s="8" t="s">
        <v>42</v>
      </c>
      <c r="EK13" s="8" t="s">
        <v>45</v>
      </c>
      <c r="EL13" s="8" t="s">
        <v>48</v>
      </c>
      <c r="EM13" s="8" t="s">
        <v>48</v>
      </c>
      <c r="EN13" s="8" t="s">
        <v>48</v>
      </c>
      <c r="EO13" s="8" t="s">
        <v>72</v>
      </c>
      <c r="EP13" s="8" t="s">
        <v>72</v>
      </c>
      <c r="EQ13" s="8" t="s">
        <v>75</v>
      </c>
      <c r="ER13" s="8"/>
      <c r="ES13" s="8" t="s">
        <v>72</v>
      </c>
      <c r="ET13" s="8"/>
      <c r="EU13" s="8" t="s">
        <v>72</v>
      </c>
      <c r="EV13" s="8" t="s">
        <v>74</v>
      </c>
      <c r="EW13" s="8" t="s">
        <v>74</v>
      </c>
      <c r="EX13" s="8" t="s">
        <v>76</v>
      </c>
      <c r="EY13" s="8"/>
      <c r="EZ13" s="8" t="s">
        <v>74</v>
      </c>
      <c r="FA13" s="8"/>
      <c r="FB13" s="8" t="s">
        <v>74</v>
      </c>
    </row>
    <row r="14" spans="1:158" ht="14.4">
      <c r="A14" s="2"/>
      <c r="B14" s="8"/>
      <c r="C14" s="8"/>
      <c r="D14" s="8"/>
      <c r="E14" s="8" t="s">
        <v>44</v>
      </c>
      <c r="F14" s="8"/>
      <c r="G14" s="8" t="s">
        <v>72</v>
      </c>
      <c r="H14" s="8"/>
      <c r="I14" s="8"/>
      <c r="J14" s="8" t="s">
        <v>72</v>
      </c>
      <c r="K14" s="8" t="s">
        <v>72</v>
      </c>
      <c r="L14" s="8" t="s">
        <v>72</v>
      </c>
      <c r="M14" s="8" t="s">
        <v>44</v>
      </c>
      <c r="N14" s="8"/>
      <c r="O14" s="8" t="s">
        <v>72</v>
      </c>
      <c r="P14" s="8" t="s">
        <v>72</v>
      </c>
      <c r="Q14" s="8" t="s">
        <v>46</v>
      </c>
      <c r="R14" s="8"/>
      <c r="S14" s="8"/>
      <c r="T14" s="8"/>
      <c r="U14" s="8" t="s">
        <v>74</v>
      </c>
      <c r="V14" s="8" t="s">
        <v>74</v>
      </c>
      <c r="W14" s="8" t="s">
        <v>74</v>
      </c>
      <c r="X14" s="8" t="s">
        <v>75</v>
      </c>
      <c r="Y14" s="8" t="s">
        <v>72</v>
      </c>
      <c r="Z14" s="8" t="s">
        <v>72</v>
      </c>
      <c r="AA14" s="8" t="s">
        <v>72</v>
      </c>
      <c r="AB14" s="8"/>
      <c r="AC14" s="8" t="s">
        <v>72</v>
      </c>
      <c r="AD14" s="8" t="s">
        <v>46</v>
      </c>
      <c r="AE14" s="8" t="s">
        <v>70</v>
      </c>
      <c r="AF14" s="8" t="s">
        <v>72</v>
      </c>
      <c r="AG14" s="8" t="s">
        <v>73</v>
      </c>
      <c r="AH14" s="8" t="s">
        <v>72</v>
      </c>
      <c r="AI14" s="8"/>
      <c r="AJ14" s="8" t="s">
        <v>74</v>
      </c>
      <c r="AK14" s="8" t="s">
        <v>72</v>
      </c>
      <c r="AL14" s="8" t="s">
        <v>73</v>
      </c>
      <c r="AM14" s="8" t="s">
        <v>79</v>
      </c>
      <c r="AN14" s="8" t="s">
        <v>78</v>
      </c>
      <c r="AO14" s="8" t="s">
        <v>78</v>
      </c>
      <c r="AP14" s="8" t="s">
        <v>73</v>
      </c>
      <c r="AQ14" s="8" t="s">
        <v>77</v>
      </c>
      <c r="AR14" s="8" t="s">
        <v>76</v>
      </c>
      <c r="AS14" s="8" t="s">
        <v>72</v>
      </c>
      <c r="AT14" s="8" t="s">
        <v>77</v>
      </c>
      <c r="AU14" s="8" t="s">
        <v>46</v>
      </c>
      <c r="AV14" s="8" t="s">
        <v>44</v>
      </c>
      <c r="AW14" s="8" t="s">
        <v>44</v>
      </c>
      <c r="AX14" s="8" t="s">
        <v>63</v>
      </c>
      <c r="AY14" s="8" t="s">
        <v>63</v>
      </c>
      <c r="AZ14" s="8" t="s">
        <v>63</v>
      </c>
      <c r="BA14" s="8" t="s">
        <v>46</v>
      </c>
      <c r="BB14" s="8" t="s">
        <v>70</v>
      </c>
      <c r="BC14" s="8" t="s">
        <v>72</v>
      </c>
      <c r="BD14" s="8" t="s">
        <v>73</v>
      </c>
      <c r="BE14" s="8" t="s">
        <v>72</v>
      </c>
      <c r="BF14" s="8"/>
      <c r="BG14" s="8" t="s">
        <v>74</v>
      </c>
      <c r="BH14" s="8" t="s">
        <v>72</v>
      </c>
      <c r="BI14" s="8" t="s">
        <v>73</v>
      </c>
      <c r="BJ14" s="8" t="s">
        <v>79</v>
      </c>
      <c r="BK14" s="8" t="s">
        <v>78</v>
      </c>
      <c r="BL14" s="8" t="s">
        <v>78</v>
      </c>
      <c r="BM14" s="8" t="s">
        <v>73</v>
      </c>
      <c r="BN14" s="8" t="s">
        <v>77</v>
      </c>
      <c r="BO14" s="8" t="s">
        <v>76</v>
      </c>
      <c r="BP14" s="8" t="s">
        <v>72</v>
      </c>
      <c r="BQ14" s="8" t="s">
        <v>77</v>
      </c>
      <c r="BR14" s="8" t="s">
        <v>46</v>
      </c>
      <c r="BS14" s="8" t="s">
        <v>44</v>
      </c>
      <c r="BT14" s="8" t="s">
        <v>44</v>
      </c>
      <c r="BU14" s="8" t="s">
        <v>63</v>
      </c>
      <c r="BV14" s="8" t="s">
        <v>63</v>
      </c>
      <c r="BW14" s="8" t="s">
        <v>63</v>
      </c>
      <c r="BX14" s="8" t="s">
        <v>44</v>
      </c>
      <c r="BY14" s="8" t="s">
        <v>47</v>
      </c>
      <c r="BZ14" s="8" t="s">
        <v>71</v>
      </c>
      <c r="CA14" s="8" t="s">
        <v>89</v>
      </c>
      <c r="CB14" s="8" t="s">
        <v>70</v>
      </c>
      <c r="CC14" s="8" t="s">
        <v>72</v>
      </c>
      <c r="CD14" s="8" t="s">
        <v>73</v>
      </c>
      <c r="CE14" s="8" t="s">
        <v>71</v>
      </c>
      <c r="CF14" s="8" t="s">
        <v>89</v>
      </c>
      <c r="CG14" s="8" t="s">
        <v>80</v>
      </c>
      <c r="CH14" s="8" t="s">
        <v>80</v>
      </c>
      <c r="CI14" s="8" t="s">
        <v>80</v>
      </c>
      <c r="CJ14" s="8" t="s">
        <v>79</v>
      </c>
      <c r="CK14" s="8" t="s">
        <v>78</v>
      </c>
      <c r="CL14" s="8" t="s">
        <v>78</v>
      </c>
      <c r="CM14" s="8" t="s">
        <v>75</v>
      </c>
      <c r="CN14" s="8" t="s">
        <v>76</v>
      </c>
      <c r="CO14" s="8" t="s">
        <v>43</v>
      </c>
      <c r="CP14" s="8" t="s">
        <v>42</v>
      </c>
      <c r="CQ14" s="8" t="s">
        <v>45</v>
      </c>
      <c r="CR14" s="8" t="s">
        <v>48</v>
      </c>
      <c r="CS14" s="8" t="s">
        <v>48</v>
      </c>
      <c r="CT14" s="8" t="s">
        <v>48</v>
      </c>
      <c r="CU14" s="8" t="s">
        <v>44</v>
      </c>
      <c r="CV14" s="8" t="s">
        <v>47</v>
      </c>
      <c r="CW14" s="8" t="s">
        <v>71</v>
      </c>
      <c r="CX14" s="8" t="s">
        <v>89</v>
      </c>
      <c r="CY14" s="8" t="s">
        <v>70</v>
      </c>
      <c r="CZ14" s="8" t="s">
        <v>72</v>
      </c>
      <c r="DA14" s="8" t="s">
        <v>73</v>
      </c>
      <c r="DB14" s="8" t="s">
        <v>71</v>
      </c>
      <c r="DC14" s="8" t="s">
        <v>89</v>
      </c>
      <c r="DD14" s="8" t="s">
        <v>80</v>
      </c>
      <c r="DE14" s="8" t="s">
        <v>80</v>
      </c>
      <c r="DF14" s="8" t="s">
        <v>80</v>
      </c>
      <c r="DG14" s="8" t="s">
        <v>79</v>
      </c>
      <c r="DH14" s="8" t="s">
        <v>78</v>
      </c>
      <c r="DI14" s="8" t="s">
        <v>78</v>
      </c>
      <c r="DJ14" s="8" t="s">
        <v>75</v>
      </c>
      <c r="DK14" s="8" t="s">
        <v>76</v>
      </c>
      <c r="DL14" s="8" t="s">
        <v>43</v>
      </c>
      <c r="DM14" s="8" t="s">
        <v>42</v>
      </c>
      <c r="DN14" s="8" t="s">
        <v>45</v>
      </c>
      <c r="DO14" s="8" t="s">
        <v>48</v>
      </c>
      <c r="DP14" s="8" t="s">
        <v>48</v>
      </c>
      <c r="DQ14" s="8" t="s">
        <v>48</v>
      </c>
      <c r="DR14" s="8" t="s">
        <v>46</v>
      </c>
      <c r="DS14" s="8" t="s">
        <v>70</v>
      </c>
      <c r="DT14" s="8" t="s">
        <v>72</v>
      </c>
      <c r="DU14" s="8" t="s">
        <v>73</v>
      </c>
      <c r="DV14" s="8" t="s">
        <v>72</v>
      </c>
      <c r="DW14" s="8"/>
      <c r="DX14" s="8" t="s">
        <v>74</v>
      </c>
      <c r="DY14" s="8" t="s">
        <v>72</v>
      </c>
      <c r="DZ14" s="8" t="s">
        <v>73</v>
      </c>
      <c r="EA14" s="8" t="s">
        <v>79</v>
      </c>
      <c r="EB14" s="8" t="s">
        <v>78</v>
      </c>
      <c r="EC14" s="8" t="s">
        <v>78</v>
      </c>
      <c r="ED14" s="8" t="s">
        <v>73</v>
      </c>
      <c r="EE14" s="8" t="s">
        <v>77</v>
      </c>
      <c r="EF14" s="8" t="s">
        <v>76</v>
      </c>
      <c r="EG14" s="8" t="s">
        <v>72</v>
      </c>
      <c r="EH14" s="8" t="s">
        <v>77</v>
      </c>
      <c r="EI14" s="8" t="s">
        <v>46</v>
      </c>
      <c r="EJ14" s="8" t="s">
        <v>44</v>
      </c>
      <c r="EK14" s="8" t="s">
        <v>44</v>
      </c>
      <c r="EL14" s="8" t="s">
        <v>63</v>
      </c>
      <c r="EM14" s="8" t="s">
        <v>63</v>
      </c>
      <c r="EN14" s="8" t="s">
        <v>63</v>
      </c>
      <c r="EO14" s="8"/>
      <c r="EP14" s="8"/>
      <c r="EQ14" s="8" t="s">
        <v>72</v>
      </c>
      <c r="ER14" s="8"/>
      <c r="ES14" s="8"/>
      <c r="ET14" s="8"/>
      <c r="EU14" s="8"/>
      <c r="EV14" s="8" t="s">
        <v>72</v>
      </c>
      <c r="EW14" s="8" t="s">
        <v>72</v>
      </c>
      <c r="EX14" s="8" t="s">
        <v>75</v>
      </c>
      <c r="EY14" s="8"/>
      <c r="EZ14" s="8" t="s">
        <v>72</v>
      </c>
      <c r="FA14" s="8"/>
      <c r="FB14" s="8" t="s">
        <v>72</v>
      </c>
    </row>
    <row r="15" spans="1:158" ht="14.4">
      <c r="A15" s="2"/>
      <c r="B15" s="8"/>
      <c r="C15" s="8"/>
      <c r="D15" s="8"/>
      <c r="E15" s="8" t="s">
        <v>46</v>
      </c>
      <c r="F15" s="8"/>
      <c r="G15" s="8"/>
      <c r="H15" s="8"/>
      <c r="I15" s="8"/>
      <c r="J15" s="8"/>
      <c r="K15" s="8"/>
      <c r="L15" s="8"/>
      <c r="M15" s="8" t="s">
        <v>46</v>
      </c>
      <c r="N15" s="8"/>
      <c r="O15" s="8"/>
      <c r="P15" s="8"/>
      <c r="Q15" s="8"/>
      <c r="R15" s="8"/>
      <c r="S15" s="8"/>
      <c r="T15" s="8"/>
      <c r="U15" s="8" t="s">
        <v>72</v>
      </c>
      <c r="V15" s="8" t="s">
        <v>72</v>
      </c>
      <c r="W15" s="8" t="s">
        <v>72</v>
      </c>
      <c r="X15" s="8" t="s">
        <v>72</v>
      </c>
      <c r="Y15" s="8"/>
      <c r="Z15" s="8"/>
      <c r="AA15" s="8"/>
      <c r="AB15" s="8"/>
      <c r="AC15" s="8"/>
      <c r="AD15" s="8" t="s">
        <v>70</v>
      </c>
      <c r="AE15" s="8" t="s">
        <v>72</v>
      </c>
      <c r="AF15" s="8"/>
      <c r="AG15" s="8" t="s">
        <v>74</v>
      </c>
      <c r="AH15" s="8" t="s">
        <v>44</v>
      </c>
      <c r="AI15" s="8"/>
      <c r="AJ15" s="8" t="s">
        <v>72</v>
      </c>
      <c r="AK15" s="8"/>
      <c r="AL15" s="8" t="s">
        <v>74</v>
      </c>
      <c r="AM15" s="8" t="s">
        <v>73</v>
      </c>
      <c r="AN15" s="8" t="s">
        <v>77</v>
      </c>
      <c r="AO15" s="8" t="s">
        <v>76</v>
      </c>
      <c r="AP15" s="8" t="s">
        <v>74</v>
      </c>
      <c r="AQ15" s="8" t="s">
        <v>74</v>
      </c>
      <c r="AR15" s="8" t="s">
        <v>75</v>
      </c>
      <c r="AS15" s="8"/>
      <c r="AT15" s="8" t="s">
        <v>74</v>
      </c>
      <c r="AU15" s="8" t="s">
        <v>70</v>
      </c>
      <c r="AV15" s="8" t="s">
        <v>46</v>
      </c>
      <c r="AW15" s="8" t="s">
        <v>46</v>
      </c>
      <c r="AX15" s="8" t="s">
        <v>68</v>
      </c>
      <c r="AY15" s="8" t="s">
        <v>67</v>
      </c>
      <c r="AZ15" s="8" t="s">
        <v>67</v>
      </c>
      <c r="BA15" s="8" t="s">
        <v>70</v>
      </c>
      <c r="BB15" s="8" t="s">
        <v>72</v>
      </c>
      <c r="BC15" s="8"/>
      <c r="BD15" s="8" t="s">
        <v>74</v>
      </c>
      <c r="BE15" s="8" t="s">
        <v>44</v>
      </c>
      <c r="BF15" s="8"/>
      <c r="BG15" s="8" t="s">
        <v>72</v>
      </c>
      <c r="BH15" s="8"/>
      <c r="BI15" s="8" t="s">
        <v>74</v>
      </c>
      <c r="BJ15" s="8" t="s">
        <v>73</v>
      </c>
      <c r="BK15" s="8" t="s">
        <v>77</v>
      </c>
      <c r="BL15" s="8" t="s">
        <v>76</v>
      </c>
      <c r="BM15" s="8" t="s">
        <v>74</v>
      </c>
      <c r="BN15" s="8" t="s">
        <v>74</v>
      </c>
      <c r="BO15" s="8" t="s">
        <v>75</v>
      </c>
      <c r="BP15" s="8"/>
      <c r="BQ15" s="8" t="s">
        <v>74</v>
      </c>
      <c r="BR15" s="8" t="s">
        <v>70</v>
      </c>
      <c r="BS15" s="8" t="s">
        <v>46</v>
      </c>
      <c r="BT15" s="8" t="s">
        <v>46</v>
      </c>
      <c r="BU15" s="8" t="s">
        <v>68</v>
      </c>
      <c r="BV15" s="8" t="s">
        <v>67</v>
      </c>
      <c r="BW15" s="8" t="s">
        <v>67</v>
      </c>
      <c r="BX15" s="8" t="s">
        <v>46</v>
      </c>
      <c r="BY15" s="8" t="s">
        <v>70</v>
      </c>
      <c r="BZ15" s="8" t="s">
        <v>72</v>
      </c>
      <c r="CA15" s="8" t="s">
        <v>73</v>
      </c>
      <c r="CB15" s="8" t="s">
        <v>72</v>
      </c>
      <c r="CC15" s="8"/>
      <c r="CD15" s="8" t="s">
        <v>74</v>
      </c>
      <c r="CE15" s="8" t="s">
        <v>72</v>
      </c>
      <c r="CF15" s="8" t="s">
        <v>73</v>
      </c>
      <c r="CG15" s="8" t="s">
        <v>79</v>
      </c>
      <c r="CH15" s="8" t="s">
        <v>78</v>
      </c>
      <c r="CI15" s="8" t="s">
        <v>78</v>
      </c>
      <c r="CJ15" s="8" t="s">
        <v>73</v>
      </c>
      <c r="CK15" s="8" t="s">
        <v>77</v>
      </c>
      <c r="CL15" s="8" t="s">
        <v>76</v>
      </c>
      <c r="CM15" s="8" t="s">
        <v>72</v>
      </c>
      <c r="CN15" s="8" t="s">
        <v>77</v>
      </c>
      <c r="CO15" s="8" t="s">
        <v>46</v>
      </c>
      <c r="CP15" s="8" t="s">
        <v>44</v>
      </c>
      <c r="CQ15" s="8" t="s">
        <v>44</v>
      </c>
      <c r="CR15" s="8" t="s">
        <v>63</v>
      </c>
      <c r="CS15" s="8" t="s">
        <v>63</v>
      </c>
      <c r="CT15" s="8" t="s">
        <v>63</v>
      </c>
      <c r="CU15" s="8" t="s">
        <v>46</v>
      </c>
      <c r="CV15" s="8" t="s">
        <v>70</v>
      </c>
      <c r="CW15" s="8" t="s">
        <v>72</v>
      </c>
      <c r="CX15" s="8" t="s">
        <v>73</v>
      </c>
      <c r="CY15" s="8" t="s">
        <v>72</v>
      </c>
      <c r="CZ15" s="8"/>
      <c r="DA15" s="8" t="s">
        <v>74</v>
      </c>
      <c r="DB15" s="8" t="s">
        <v>72</v>
      </c>
      <c r="DC15" s="8" t="s">
        <v>73</v>
      </c>
      <c r="DD15" s="8" t="s">
        <v>79</v>
      </c>
      <c r="DE15" s="8" t="s">
        <v>78</v>
      </c>
      <c r="DF15" s="8" t="s">
        <v>78</v>
      </c>
      <c r="DG15" s="8" t="s">
        <v>73</v>
      </c>
      <c r="DH15" s="8" t="s">
        <v>77</v>
      </c>
      <c r="DI15" s="8" t="s">
        <v>76</v>
      </c>
      <c r="DJ15" s="8" t="s">
        <v>72</v>
      </c>
      <c r="DK15" s="8" t="s">
        <v>77</v>
      </c>
      <c r="DL15" s="8" t="s">
        <v>46</v>
      </c>
      <c r="DM15" s="8" t="s">
        <v>44</v>
      </c>
      <c r="DN15" s="8" t="s">
        <v>44</v>
      </c>
      <c r="DO15" s="8" t="s">
        <v>63</v>
      </c>
      <c r="DP15" s="8" t="s">
        <v>63</v>
      </c>
      <c r="DQ15" s="8" t="s">
        <v>63</v>
      </c>
      <c r="DR15" s="8" t="s">
        <v>70</v>
      </c>
      <c r="DS15" s="8" t="s">
        <v>72</v>
      </c>
      <c r="DT15" s="8"/>
      <c r="DU15" s="8" t="s">
        <v>74</v>
      </c>
      <c r="DV15" s="8" t="s">
        <v>44</v>
      </c>
      <c r="DW15" s="8"/>
      <c r="DX15" s="8" t="s">
        <v>72</v>
      </c>
      <c r="DY15" s="8"/>
      <c r="DZ15" s="8" t="s">
        <v>74</v>
      </c>
      <c r="EA15" s="8" t="s">
        <v>73</v>
      </c>
      <c r="EB15" s="8" t="s">
        <v>77</v>
      </c>
      <c r="EC15" s="8" t="s">
        <v>76</v>
      </c>
      <c r="ED15" s="8" t="s">
        <v>74</v>
      </c>
      <c r="EE15" s="8" t="s">
        <v>74</v>
      </c>
      <c r="EF15" s="8" t="s">
        <v>75</v>
      </c>
      <c r="EG15" s="8"/>
      <c r="EH15" s="8" t="s">
        <v>74</v>
      </c>
      <c r="EI15" s="8" t="s">
        <v>70</v>
      </c>
      <c r="EJ15" s="8" t="s">
        <v>46</v>
      </c>
      <c r="EK15" s="8" t="s">
        <v>46</v>
      </c>
      <c r="EL15" s="8" t="s">
        <v>68</v>
      </c>
      <c r="EM15" s="8" t="s">
        <v>67</v>
      </c>
      <c r="EN15" s="8" t="s">
        <v>67</v>
      </c>
      <c r="EO15" s="8"/>
      <c r="EP15" s="8"/>
      <c r="EQ15" s="8"/>
      <c r="ER15" s="8"/>
      <c r="ES15" s="8"/>
      <c r="ET15" s="8"/>
      <c r="EU15" s="8"/>
      <c r="EV15" s="8"/>
      <c r="EW15" s="8"/>
      <c r="EX15" s="8" t="s">
        <v>72</v>
      </c>
      <c r="EY15" s="8"/>
      <c r="EZ15" s="8"/>
      <c r="FA15" s="8"/>
      <c r="FB15" s="8"/>
    </row>
    <row r="16" spans="1:158" ht="14.4">
      <c r="A16" s="2"/>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t="s">
        <v>72</v>
      </c>
      <c r="AE16" s="8" t="s">
        <v>44</v>
      </c>
      <c r="AF16" s="8"/>
      <c r="AG16" s="8" t="s">
        <v>72</v>
      </c>
      <c r="AH16" s="8" t="s">
        <v>46</v>
      </c>
      <c r="AI16" s="8"/>
      <c r="AJ16" s="8"/>
      <c r="AK16" s="8"/>
      <c r="AL16" s="8" t="s">
        <v>72</v>
      </c>
      <c r="AM16" s="8" t="s">
        <v>74</v>
      </c>
      <c r="AN16" s="8" t="s">
        <v>74</v>
      </c>
      <c r="AO16" s="8" t="s">
        <v>75</v>
      </c>
      <c r="AP16" s="8" t="s">
        <v>72</v>
      </c>
      <c r="AQ16" s="8" t="s">
        <v>72</v>
      </c>
      <c r="AR16" s="8" t="s">
        <v>72</v>
      </c>
      <c r="AS16" s="8"/>
      <c r="AT16" s="8" t="s">
        <v>72</v>
      </c>
      <c r="AU16" s="8" t="s">
        <v>72</v>
      </c>
      <c r="AV16" s="8" t="s">
        <v>70</v>
      </c>
      <c r="AW16" s="8" t="s">
        <v>70</v>
      </c>
      <c r="AX16" s="8" t="s">
        <v>47</v>
      </c>
      <c r="AY16" s="8" t="s">
        <v>71</v>
      </c>
      <c r="AZ16" s="8" t="s">
        <v>89</v>
      </c>
      <c r="BA16" s="8" t="s">
        <v>72</v>
      </c>
      <c r="BB16" s="8" t="s">
        <v>44</v>
      </c>
      <c r="BC16" s="8"/>
      <c r="BD16" s="8" t="s">
        <v>72</v>
      </c>
      <c r="BE16" s="8" t="s">
        <v>46</v>
      </c>
      <c r="BF16" s="8"/>
      <c r="BG16" s="8"/>
      <c r="BH16" s="8"/>
      <c r="BI16" s="8" t="s">
        <v>72</v>
      </c>
      <c r="BJ16" s="8" t="s">
        <v>74</v>
      </c>
      <c r="BK16" s="8" t="s">
        <v>74</v>
      </c>
      <c r="BL16" s="8" t="s">
        <v>75</v>
      </c>
      <c r="BM16" s="8" t="s">
        <v>72</v>
      </c>
      <c r="BN16" s="8" t="s">
        <v>72</v>
      </c>
      <c r="BO16" s="8" t="s">
        <v>72</v>
      </c>
      <c r="BP16" s="8"/>
      <c r="BQ16" s="8" t="s">
        <v>72</v>
      </c>
      <c r="BR16" s="8" t="s">
        <v>72</v>
      </c>
      <c r="BS16" s="8" t="s">
        <v>70</v>
      </c>
      <c r="BT16" s="8" t="s">
        <v>70</v>
      </c>
      <c r="BU16" s="8" t="s">
        <v>47</v>
      </c>
      <c r="BV16" s="8" t="s">
        <v>71</v>
      </c>
      <c r="BW16" s="8" t="s">
        <v>89</v>
      </c>
      <c r="BX16" s="8" t="s">
        <v>70</v>
      </c>
      <c r="BY16" s="8" t="s">
        <v>72</v>
      </c>
      <c r="BZ16" s="8"/>
      <c r="CA16" s="8" t="s">
        <v>74</v>
      </c>
      <c r="CB16" s="8" t="s">
        <v>44</v>
      </c>
      <c r="CC16" s="8"/>
      <c r="CD16" s="8" t="s">
        <v>72</v>
      </c>
      <c r="CE16" s="8"/>
      <c r="CF16" s="8" t="s">
        <v>74</v>
      </c>
      <c r="CG16" s="8" t="s">
        <v>73</v>
      </c>
      <c r="CH16" s="8" t="s">
        <v>77</v>
      </c>
      <c r="CI16" s="8" t="s">
        <v>76</v>
      </c>
      <c r="CJ16" s="8" t="s">
        <v>74</v>
      </c>
      <c r="CK16" s="8" t="s">
        <v>74</v>
      </c>
      <c r="CL16" s="8" t="s">
        <v>75</v>
      </c>
      <c r="CM16" s="8"/>
      <c r="CN16" s="8" t="s">
        <v>74</v>
      </c>
      <c r="CO16" s="8" t="s">
        <v>70</v>
      </c>
      <c r="CP16" s="8" t="s">
        <v>46</v>
      </c>
      <c r="CQ16" s="8" t="s">
        <v>46</v>
      </c>
      <c r="CR16" s="8" t="s">
        <v>68</v>
      </c>
      <c r="CS16" s="8" t="s">
        <v>67</v>
      </c>
      <c r="CT16" s="8" t="s">
        <v>67</v>
      </c>
      <c r="CU16" s="8" t="s">
        <v>70</v>
      </c>
      <c r="CV16" s="8" t="s">
        <v>72</v>
      </c>
      <c r="CW16" s="8"/>
      <c r="CX16" s="8" t="s">
        <v>74</v>
      </c>
      <c r="CY16" s="8" t="s">
        <v>44</v>
      </c>
      <c r="CZ16" s="8"/>
      <c r="DA16" s="8" t="s">
        <v>72</v>
      </c>
      <c r="DB16" s="8"/>
      <c r="DC16" s="8" t="s">
        <v>74</v>
      </c>
      <c r="DD16" s="8" t="s">
        <v>73</v>
      </c>
      <c r="DE16" s="8" t="s">
        <v>77</v>
      </c>
      <c r="DF16" s="8" t="s">
        <v>76</v>
      </c>
      <c r="DG16" s="8" t="s">
        <v>74</v>
      </c>
      <c r="DH16" s="8" t="s">
        <v>74</v>
      </c>
      <c r="DI16" s="8" t="s">
        <v>75</v>
      </c>
      <c r="DJ16" s="8"/>
      <c r="DK16" s="8" t="s">
        <v>74</v>
      </c>
      <c r="DL16" s="8" t="s">
        <v>70</v>
      </c>
      <c r="DM16" s="8" t="s">
        <v>46</v>
      </c>
      <c r="DN16" s="8" t="s">
        <v>46</v>
      </c>
      <c r="DO16" s="8" t="s">
        <v>68</v>
      </c>
      <c r="DP16" s="8" t="s">
        <v>67</v>
      </c>
      <c r="DQ16" s="8" t="s">
        <v>67</v>
      </c>
      <c r="DR16" s="8" t="s">
        <v>72</v>
      </c>
      <c r="DS16" s="8" t="s">
        <v>44</v>
      </c>
      <c r="DT16" s="8"/>
      <c r="DU16" s="8" t="s">
        <v>72</v>
      </c>
      <c r="DV16" s="8" t="s">
        <v>46</v>
      </c>
      <c r="DW16" s="8"/>
      <c r="DX16" s="8"/>
      <c r="DY16" s="8"/>
      <c r="DZ16" s="8" t="s">
        <v>72</v>
      </c>
      <c r="EA16" s="8" t="s">
        <v>74</v>
      </c>
      <c r="EB16" s="8" t="s">
        <v>74</v>
      </c>
      <c r="EC16" s="8" t="s">
        <v>75</v>
      </c>
      <c r="ED16" s="8" t="s">
        <v>72</v>
      </c>
      <c r="EE16" s="8" t="s">
        <v>72</v>
      </c>
      <c r="EF16" s="8" t="s">
        <v>72</v>
      </c>
      <c r="EG16" s="8"/>
      <c r="EH16" s="8" t="s">
        <v>72</v>
      </c>
      <c r="EI16" s="8" t="s">
        <v>72</v>
      </c>
      <c r="EJ16" s="8" t="s">
        <v>70</v>
      </c>
      <c r="EK16" s="8" t="s">
        <v>70</v>
      </c>
      <c r="EL16" s="8" t="s">
        <v>47</v>
      </c>
      <c r="EM16" s="8" t="s">
        <v>71</v>
      </c>
      <c r="EN16" s="8" t="s">
        <v>89</v>
      </c>
      <c r="EO16" s="8"/>
      <c r="EP16" s="8"/>
      <c r="EQ16" s="8"/>
      <c r="ER16" s="8"/>
      <c r="ES16" s="8"/>
      <c r="ET16" s="8"/>
      <c r="EU16" s="8"/>
      <c r="EV16" s="8"/>
      <c r="EW16" s="8"/>
      <c r="EX16" s="8"/>
      <c r="EY16" s="8"/>
      <c r="EZ16" s="8"/>
      <c r="FA16" s="8"/>
      <c r="FB16" s="8"/>
    </row>
    <row r="17" spans="1:158" ht="14.4">
      <c r="A17" s="2"/>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t="s">
        <v>46</v>
      </c>
      <c r="AF17" s="8"/>
      <c r="AG17" s="8"/>
      <c r="AH17" s="8"/>
      <c r="AI17" s="8"/>
      <c r="AJ17" s="8"/>
      <c r="AK17" s="8"/>
      <c r="AL17" s="8"/>
      <c r="AM17" s="8" t="s">
        <v>72</v>
      </c>
      <c r="AN17" s="8" t="s">
        <v>72</v>
      </c>
      <c r="AO17" s="8" t="s">
        <v>72</v>
      </c>
      <c r="AP17" s="8"/>
      <c r="AQ17" s="8"/>
      <c r="AR17" s="8"/>
      <c r="AS17" s="8"/>
      <c r="AT17" s="8"/>
      <c r="AU17" s="8"/>
      <c r="AV17" s="8" t="s">
        <v>72</v>
      </c>
      <c r="AW17" s="8" t="s">
        <v>72</v>
      </c>
      <c r="AX17" s="8" t="s">
        <v>70</v>
      </c>
      <c r="AY17" s="8" t="s">
        <v>72</v>
      </c>
      <c r="AZ17" s="8" t="s">
        <v>73</v>
      </c>
      <c r="BA17" s="8"/>
      <c r="BB17" s="8" t="s">
        <v>46</v>
      </c>
      <c r="BC17" s="8"/>
      <c r="BD17" s="8"/>
      <c r="BE17" s="8"/>
      <c r="BF17" s="8"/>
      <c r="BG17" s="8"/>
      <c r="BH17" s="8"/>
      <c r="BI17" s="8"/>
      <c r="BJ17" s="8" t="s">
        <v>72</v>
      </c>
      <c r="BK17" s="8" t="s">
        <v>72</v>
      </c>
      <c r="BL17" s="8" t="s">
        <v>72</v>
      </c>
      <c r="BM17" s="8"/>
      <c r="BN17" s="8"/>
      <c r="BO17" s="8"/>
      <c r="BP17" s="8"/>
      <c r="BQ17" s="8"/>
      <c r="BR17" s="8"/>
      <c r="BS17" s="8" t="s">
        <v>72</v>
      </c>
      <c r="BT17" s="8" t="s">
        <v>72</v>
      </c>
      <c r="BU17" s="8" t="s">
        <v>70</v>
      </c>
      <c r="BV17" s="8" t="s">
        <v>72</v>
      </c>
      <c r="BW17" s="8" t="s">
        <v>73</v>
      </c>
      <c r="BX17" s="8" t="s">
        <v>72</v>
      </c>
      <c r="BY17" s="8" t="s">
        <v>44</v>
      </c>
      <c r="BZ17" s="8"/>
      <c r="CA17" s="8" t="s">
        <v>72</v>
      </c>
      <c r="CB17" s="8" t="s">
        <v>46</v>
      </c>
      <c r="CC17" s="8"/>
      <c r="CD17" s="8"/>
      <c r="CE17" s="8"/>
      <c r="CF17" s="8" t="s">
        <v>72</v>
      </c>
      <c r="CG17" s="8" t="s">
        <v>74</v>
      </c>
      <c r="CH17" s="8" t="s">
        <v>74</v>
      </c>
      <c r="CI17" s="8" t="s">
        <v>75</v>
      </c>
      <c r="CJ17" s="8" t="s">
        <v>72</v>
      </c>
      <c r="CK17" s="8" t="s">
        <v>72</v>
      </c>
      <c r="CL17" s="8" t="s">
        <v>72</v>
      </c>
      <c r="CM17" s="8"/>
      <c r="CN17" s="8" t="s">
        <v>72</v>
      </c>
      <c r="CO17" s="8" t="s">
        <v>72</v>
      </c>
      <c r="CP17" s="8" t="s">
        <v>70</v>
      </c>
      <c r="CQ17" s="8" t="s">
        <v>70</v>
      </c>
      <c r="CR17" s="8" t="s">
        <v>47</v>
      </c>
      <c r="CS17" s="8" t="s">
        <v>71</v>
      </c>
      <c r="CT17" s="8" t="s">
        <v>89</v>
      </c>
      <c r="CU17" s="8" t="s">
        <v>72</v>
      </c>
      <c r="CV17" s="8" t="s">
        <v>44</v>
      </c>
      <c r="CW17" s="8"/>
      <c r="CX17" s="8" t="s">
        <v>72</v>
      </c>
      <c r="CY17" s="8" t="s">
        <v>46</v>
      </c>
      <c r="CZ17" s="8"/>
      <c r="DA17" s="8"/>
      <c r="DB17" s="8"/>
      <c r="DC17" s="8" t="s">
        <v>72</v>
      </c>
      <c r="DD17" s="8" t="s">
        <v>74</v>
      </c>
      <c r="DE17" s="8" t="s">
        <v>74</v>
      </c>
      <c r="DF17" s="8" t="s">
        <v>75</v>
      </c>
      <c r="DG17" s="8" t="s">
        <v>72</v>
      </c>
      <c r="DH17" s="8" t="s">
        <v>72</v>
      </c>
      <c r="DI17" s="8" t="s">
        <v>72</v>
      </c>
      <c r="DJ17" s="8"/>
      <c r="DK17" s="8" t="s">
        <v>72</v>
      </c>
      <c r="DL17" s="8" t="s">
        <v>72</v>
      </c>
      <c r="DM17" s="8" t="s">
        <v>70</v>
      </c>
      <c r="DN17" s="8" t="s">
        <v>70</v>
      </c>
      <c r="DO17" s="8" t="s">
        <v>47</v>
      </c>
      <c r="DP17" s="8" t="s">
        <v>71</v>
      </c>
      <c r="DQ17" s="8" t="s">
        <v>89</v>
      </c>
      <c r="DR17" s="8"/>
      <c r="DS17" s="8" t="s">
        <v>46</v>
      </c>
      <c r="DT17" s="8"/>
      <c r="DU17" s="8"/>
      <c r="DV17" s="8"/>
      <c r="DW17" s="8"/>
      <c r="DX17" s="8"/>
      <c r="DY17" s="8"/>
      <c r="DZ17" s="8"/>
      <c r="EA17" s="8" t="s">
        <v>72</v>
      </c>
      <c r="EB17" s="8" t="s">
        <v>72</v>
      </c>
      <c r="EC17" s="8" t="s">
        <v>72</v>
      </c>
      <c r="ED17" s="8"/>
      <c r="EE17" s="8"/>
      <c r="EF17" s="8"/>
      <c r="EG17" s="8"/>
      <c r="EH17" s="8"/>
      <c r="EI17" s="8"/>
      <c r="EJ17" s="8" t="s">
        <v>72</v>
      </c>
      <c r="EK17" s="8" t="s">
        <v>72</v>
      </c>
      <c r="EL17" s="8" t="s">
        <v>70</v>
      </c>
      <c r="EM17" s="8" t="s">
        <v>72</v>
      </c>
      <c r="EN17" s="8" t="s">
        <v>73</v>
      </c>
      <c r="EO17" s="8"/>
      <c r="EP17" s="8"/>
      <c r="EQ17" s="8"/>
      <c r="ER17" s="8"/>
      <c r="ES17" s="8"/>
      <c r="ET17" s="8"/>
      <c r="EU17" s="8"/>
      <c r="EV17" s="8"/>
      <c r="EW17" s="8"/>
      <c r="EX17" s="8"/>
      <c r="EY17" s="8"/>
      <c r="EZ17" s="8"/>
      <c r="FA17" s="8"/>
      <c r="FB17" s="8"/>
    </row>
    <row r="18" spans="1:158" ht="14.4">
      <c r="A18" s="2"/>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t="s">
        <v>72</v>
      </c>
      <c r="AY18" s="8"/>
      <c r="AZ18" s="8" t="s">
        <v>74</v>
      </c>
      <c r="BA18" s="8"/>
      <c r="BB18" s="8"/>
      <c r="BC18" s="8"/>
      <c r="BD18" s="8"/>
      <c r="BE18" s="8"/>
      <c r="BF18" s="8"/>
      <c r="BG18" s="8"/>
      <c r="BH18" s="8"/>
      <c r="BI18" s="8"/>
      <c r="BJ18" s="8"/>
      <c r="BK18" s="8"/>
      <c r="BL18" s="8"/>
      <c r="BM18" s="8"/>
      <c r="BN18" s="8"/>
      <c r="BO18" s="8"/>
      <c r="BP18" s="8"/>
      <c r="BQ18" s="8"/>
      <c r="BR18" s="8"/>
      <c r="BS18" s="8"/>
      <c r="BT18" s="8"/>
      <c r="BU18" s="8" t="s">
        <v>72</v>
      </c>
      <c r="BV18" s="8"/>
      <c r="BW18" s="8" t="s">
        <v>74</v>
      </c>
      <c r="BX18" s="8"/>
      <c r="BY18" s="8" t="s">
        <v>46</v>
      </c>
      <c r="BZ18" s="8"/>
      <c r="CA18" s="8"/>
      <c r="CB18" s="8"/>
      <c r="CC18" s="8"/>
      <c r="CD18" s="8"/>
      <c r="CE18" s="8"/>
      <c r="CF18" s="8"/>
      <c r="CG18" s="8" t="s">
        <v>72</v>
      </c>
      <c r="CH18" s="8" t="s">
        <v>72</v>
      </c>
      <c r="CI18" s="8" t="s">
        <v>72</v>
      </c>
      <c r="CJ18" s="8"/>
      <c r="CK18" s="8"/>
      <c r="CL18" s="8"/>
      <c r="CM18" s="8"/>
      <c r="CN18" s="8"/>
      <c r="CO18" s="8"/>
      <c r="CP18" s="8" t="s">
        <v>72</v>
      </c>
      <c r="CQ18" s="8" t="s">
        <v>72</v>
      </c>
      <c r="CR18" s="8" t="s">
        <v>70</v>
      </c>
      <c r="CS18" s="8" t="s">
        <v>72</v>
      </c>
      <c r="CT18" s="8" t="s">
        <v>73</v>
      </c>
      <c r="CU18" s="8"/>
      <c r="CV18" s="8" t="s">
        <v>46</v>
      </c>
      <c r="CW18" s="8"/>
      <c r="CX18" s="8"/>
      <c r="CY18" s="8"/>
      <c r="CZ18" s="8"/>
      <c r="DA18" s="8"/>
      <c r="DB18" s="8"/>
      <c r="DC18" s="8"/>
      <c r="DD18" s="8" t="s">
        <v>72</v>
      </c>
      <c r="DE18" s="8" t="s">
        <v>72</v>
      </c>
      <c r="DF18" s="8" t="s">
        <v>72</v>
      </c>
      <c r="DG18" s="8"/>
      <c r="DH18" s="8"/>
      <c r="DI18" s="8"/>
      <c r="DJ18" s="8"/>
      <c r="DK18" s="8"/>
      <c r="DL18" s="8"/>
      <c r="DM18" s="8" t="s">
        <v>72</v>
      </c>
      <c r="DN18" s="8" t="s">
        <v>72</v>
      </c>
      <c r="DO18" s="8" t="s">
        <v>70</v>
      </c>
      <c r="DP18" s="8" t="s">
        <v>72</v>
      </c>
      <c r="DQ18" s="8" t="s">
        <v>73</v>
      </c>
      <c r="DR18" s="8"/>
      <c r="DS18" s="8"/>
      <c r="DT18" s="8"/>
      <c r="DU18" s="8"/>
      <c r="DV18" s="8"/>
      <c r="DW18" s="8"/>
      <c r="DX18" s="8"/>
      <c r="DY18" s="8"/>
      <c r="DZ18" s="8"/>
      <c r="EA18" s="8"/>
      <c r="EB18" s="8"/>
      <c r="EC18" s="8"/>
      <c r="ED18" s="8"/>
      <c r="EE18" s="8"/>
      <c r="EF18" s="8"/>
      <c r="EG18" s="8"/>
      <c r="EH18" s="8"/>
      <c r="EI18" s="8"/>
      <c r="EJ18" s="8"/>
      <c r="EK18" s="8"/>
      <c r="EL18" s="8" t="s">
        <v>72</v>
      </c>
      <c r="EM18" s="8"/>
      <c r="EN18" s="8" t="s">
        <v>74</v>
      </c>
      <c r="EO18" s="8"/>
      <c r="EP18" s="8"/>
      <c r="EQ18" s="8"/>
      <c r="ER18" s="8"/>
      <c r="ES18" s="8"/>
      <c r="ET18" s="8"/>
      <c r="EU18" s="8"/>
      <c r="EV18" s="8"/>
      <c r="EW18" s="8"/>
      <c r="EX18" s="8"/>
      <c r="EY18" s="8"/>
      <c r="EZ18" s="8"/>
      <c r="FA18" s="8"/>
      <c r="FB18" s="8"/>
    </row>
    <row r="19" spans="1:158" ht="14.4">
      <c r="A19" s="2"/>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t="s">
        <v>44</v>
      </c>
      <c r="AY19" s="8"/>
      <c r="AZ19" s="8" t="s">
        <v>72</v>
      </c>
      <c r="BA19" s="8"/>
      <c r="BB19" s="8"/>
      <c r="BC19" s="8"/>
      <c r="BD19" s="8"/>
      <c r="BE19" s="8"/>
      <c r="BF19" s="8"/>
      <c r="BG19" s="8"/>
      <c r="BH19" s="8"/>
      <c r="BI19" s="8"/>
      <c r="BJ19" s="8"/>
      <c r="BK19" s="8"/>
      <c r="BL19" s="8"/>
      <c r="BM19" s="8"/>
      <c r="BN19" s="8"/>
      <c r="BO19" s="8"/>
      <c r="BP19" s="8"/>
      <c r="BQ19" s="8"/>
      <c r="BR19" s="8"/>
      <c r="BS19" s="8"/>
      <c r="BT19" s="8"/>
      <c r="BU19" s="8" t="s">
        <v>44</v>
      </c>
      <c r="BV19" s="8"/>
      <c r="BW19" s="8" t="s">
        <v>72</v>
      </c>
      <c r="BX19" s="8"/>
      <c r="BY19" s="8"/>
      <c r="BZ19" s="8"/>
      <c r="CA19" s="8"/>
      <c r="CB19" s="8"/>
      <c r="CC19" s="8"/>
      <c r="CD19" s="8"/>
      <c r="CE19" s="8"/>
      <c r="CF19" s="8"/>
      <c r="CG19" s="8"/>
      <c r="CH19" s="8"/>
      <c r="CI19" s="8"/>
      <c r="CJ19" s="8"/>
      <c r="CK19" s="8"/>
      <c r="CL19" s="8"/>
      <c r="CM19" s="8"/>
      <c r="CN19" s="8"/>
      <c r="CO19" s="8"/>
      <c r="CP19" s="8"/>
      <c r="CQ19" s="8"/>
      <c r="CR19" s="8" t="s">
        <v>72</v>
      </c>
      <c r="CS19" s="8"/>
      <c r="CT19" s="8" t="s">
        <v>74</v>
      </c>
      <c r="CU19" s="8"/>
      <c r="CV19" s="8"/>
      <c r="CW19" s="8"/>
      <c r="CX19" s="8"/>
      <c r="CY19" s="8"/>
      <c r="CZ19" s="8"/>
      <c r="DA19" s="8"/>
      <c r="DB19" s="8"/>
      <c r="DC19" s="8"/>
      <c r="DD19" s="8"/>
      <c r="DE19" s="8"/>
      <c r="DF19" s="8"/>
      <c r="DG19" s="8"/>
      <c r="DH19" s="8"/>
      <c r="DI19" s="8"/>
      <c r="DJ19" s="8"/>
      <c r="DK19" s="8"/>
      <c r="DL19" s="8"/>
      <c r="DM19" s="8"/>
      <c r="DN19" s="8"/>
      <c r="DO19" s="8" t="s">
        <v>72</v>
      </c>
      <c r="DP19" s="8"/>
      <c r="DQ19" s="8" t="s">
        <v>74</v>
      </c>
      <c r="DR19" s="8"/>
      <c r="DS19" s="8"/>
      <c r="DT19" s="8"/>
      <c r="DU19" s="8"/>
      <c r="DV19" s="8"/>
      <c r="DW19" s="8"/>
      <c r="DX19" s="8"/>
      <c r="DY19" s="8"/>
      <c r="DZ19" s="8"/>
      <c r="EA19" s="8"/>
      <c r="EB19" s="8"/>
      <c r="EC19" s="8"/>
      <c r="ED19" s="8"/>
      <c r="EE19" s="8"/>
      <c r="EF19" s="8"/>
      <c r="EG19" s="8"/>
      <c r="EH19" s="8"/>
      <c r="EI19" s="8"/>
      <c r="EJ19" s="8"/>
      <c r="EK19" s="8"/>
      <c r="EL19" s="8" t="s">
        <v>44</v>
      </c>
      <c r="EM19" s="8"/>
      <c r="EN19" s="8" t="s">
        <v>72</v>
      </c>
      <c r="EO19" s="8"/>
      <c r="EP19" s="8"/>
      <c r="EQ19" s="8"/>
      <c r="ER19" s="8"/>
      <c r="ES19" s="8"/>
      <c r="ET19" s="8"/>
      <c r="EU19" s="8"/>
      <c r="EV19" s="8"/>
      <c r="EW19" s="8"/>
      <c r="EX19" s="8"/>
      <c r="EY19" s="8"/>
      <c r="EZ19" s="8"/>
      <c r="FA19" s="8"/>
      <c r="FB19" s="8"/>
    </row>
    <row r="20" spans="1:158" ht="14.4">
      <c r="A20" s="2"/>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t="s">
        <v>46</v>
      </c>
      <c r="AY20" s="8"/>
      <c r="AZ20" s="8"/>
      <c r="BA20" s="8"/>
      <c r="BB20" s="8"/>
      <c r="BC20" s="8"/>
      <c r="BD20" s="8"/>
      <c r="BE20" s="8"/>
      <c r="BF20" s="8"/>
      <c r="BG20" s="8"/>
      <c r="BH20" s="8"/>
      <c r="BI20" s="8"/>
      <c r="BJ20" s="8"/>
      <c r="BK20" s="8"/>
      <c r="BL20" s="8"/>
      <c r="BM20" s="8"/>
      <c r="BN20" s="8"/>
      <c r="BO20" s="8"/>
      <c r="BP20" s="8"/>
      <c r="BQ20" s="8"/>
      <c r="BR20" s="8"/>
      <c r="BS20" s="8"/>
      <c r="BT20" s="8"/>
      <c r="BU20" s="8" t="s">
        <v>46</v>
      </c>
      <c r="BV20" s="8"/>
      <c r="BW20" s="8"/>
      <c r="BX20" s="8"/>
      <c r="BY20" s="8"/>
      <c r="BZ20" s="8"/>
      <c r="CA20" s="8"/>
      <c r="CB20" s="8"/>
      <c r="CC20" s="8"/>
      <c r="CD20" s="8"/>
      <c r="CE20" s="8"/>
      <c r="CF20" s="8"/>
      <c r="CG20" s="8"/>
      <c r="CH20" s="8"/>
      <c r="CI20" s="8"/>
      <c r="CJ20" s="8"/>
      <c r="CK20" s="8"/>
      <c r="CL20" s="8"/>
      <c r="CM20" s="8"/>
      <c r="CN20" s="8"/>
      <c r="CO20" s="8"/>
      <c r="CP20" s="8"/>
      <c r="CQ20" s="8"/>
      <c r="CR20" s="8" t="s">
        <v>44</v>
      </c>
      <c r="CS20" s="8"/>
      <c r="CT20" s="8" t="s">
        <v>72</v>
      </c>
      <c r="CU20" s="8"/>
      <c r="CV20" s="8"/>
      <c r="CW20" s="8"/>
      <c r="CX20" s="8"/>
      <c r="CY20" s="8"/>
      <c r="CZ20" s="8"/>
      <c r="DA20" s="8"/>
      <c r="DB20" s="8"/>
      <c r="DC20" s="8"/>
      <c r="DD20" s="8"/>
      <c r="DE20" s="8"/>
      <c r="DF20" s="8"/>
      <c r="DG20" s="8"/>
      <c r="DH20" s="8"/>
      <c r="DI20" s="8"/>
      <c r="DJ20" s="8"/>
      <c r="DK20" s="8"/>
      <c r="DL20" s="8"/>
      <c r="DM20" s="8"/>
      <c r="DN20" s="8"/>
      <c r="DO20" s="8" t="s">
        <v>44</v>
      </c>
      <c r="DP20" s="8"/>
      <c r="DQ20" s="8" t="s">
        <v>72</v>
      </c>
      <c r="DR20" s="8"/>
      <c r="DS20" s="8"/>
      <c r="DT20" s="8"/>
      <c r="DU20" s="8"/>
      <c r="DV20" s="8"/>
      <c r="DW20" s="8"/>
      <c r="DX20" s="8"/>
      <c r="DY20" s="8"/>
      <c r="DZ20" s="8"/>
      <c r="EA20" s="8"/>
      <c r="EB20" s="8"/>
      <c r="EC20" s="8"/>
      <c r="ED20" s="8"/>
      <c r="EE20" s="8"/>
      <c r="EF20" s="8"/>
      <c r="EG20" s="8"/>
      <c r="EH20" s="8"/>
      <c r="EI20" s="8"/>
      <c r="EJ20" s="8"/>
      <c r="EK20" s="8"/>
      <c r="EL20" s="8" t="s">
        <v>46</v>
      </c>
      <c r="EM20" s="8"/>
      <c r="EN20" s="8"/>
      <c r="EO20" s="8"/>
      <c r="EP20" s="8"/>
      <c r="EQ20" s="8"/>
      <c r="ER20" s="8"/>
      <c r="ES20" s="8"/>
      <c r="ET20" s="8"/>
      <c r="EU20" s="8"/>
      <c r="EV20" s="8"/>
      <c r="EW20" s="8"/>
      <c r="EX20" s="8"/>
      <c r="EY20" s="8"/>
      <c r="EZ20" s="8"/>
      <c r="FA20" s="8"/>
      <c r="FB20" s="8"/>
    </row>
    <row r="21" spans="1:158" ht="14.4">
      <c r="A21" s="2"/>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t="s">
        <v>46</v>
      </c>
      <c r="CS21" s="8"/>
      <c r="CT21" s="8"/>
      <c r="CU21" s="8"/>
      <c r="CV21" s="8"/>
      <c r="CW21" s="8"/>
      <c r="CX21" s="8"/>
      <c r="CY21" s="8"/>
      <c r="CZ21" s="8"/>
      <c r="DA21" s="8"/>
      <c r="DB21" s="8"/>
      <c r="DC21" s="8"/>
      <c r="DD21" s="8"/>
      <c r="DE21" s="8"/>
      <c r="DF21" s="8"/>
      <c r="DG21" s="8"/>
      <c r="DH21" s="8"/>
      <c r="DI21" s="8"/>
      <c r="DJ21" s="8"/>
      <c r="DK21" s="8"/>
      <c r="DL21" s="8"/>
      <c r="DM21" s="8"/>
      <c r="DN21" s="8"/>
      <c r="DO21" s="8" t="s">
        <v>46</v>
      </c>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row>
    <row r="22" spans="1:158" ht="14.4">
      <c r="A22" s="10" t="s">
        <v>436</v>
      </c>
      <c r="B22" s="8" t="e">
        <f>SUM(HLOOKUP(Sheet2!$B$3,#REF!,2)+HLOOKUP(Sheet2!$B$4,#REF!,2)+HLOOKUP(Sheet2!$B$5,#REF!,2)+HLOOKUP(Sheet2!$B$6,#REF!,2)+HLOOKUP(Sheet2!$B$7,#REF!,2)+HLOOKUP(Sheet2!$B$8,#REF!,2)+HLOOKUP(Sheet2!$B$9,#REF!,2)+HLOOKUP(Sheet2!$B$10,#REF!,2)+HLOOKUP(Sheet2!$B$11,#REF!,2))</f>
        <v>#REF!</v>
      </c>
      <c r="C22" s="8" t="e">
        <f>SUM(HLOOKUP(Sheet2!$C$3,#REF!,2)+HLOOKUP(Sheet2!$C$4,#REF!,2)+HLOOKUP(Sheet2!$C$5,#REF!,2)+HLOOKUP(Sheet2!$C$6,#REF!,2)+HLOOKUP(Sheet2!$C$7,#REF!,2)+HLOOKUP(Sheet2!$C$8,#REF!,2)+HLOOKUP(Sheet2!$C$9,#REF!,2)+HLOOKUP(Sheet2!$C$10,#REF!,2)+HLOOKUP(Sheet2!$C$11,#REF!,2)+HLOOKUP(Sheet2!$C$12,#REF!,2))</f>
        <v>#REF!</v>
      </c>
      <c r="D22" s="8" t="e">
        <f>SUM(HLOOKUP(Sheet2!$D$3,#REF!,2)+HLOOKUP(Sheet2!$D$4,#REF!,2)+HLOOKUP(Sheet2!$D$5,#REF!,2)+HLOOKUP(Sheet2!$D$6,#REF!,2)+HLOOKUP(Sheet2!$D$7,#REF!,2)+HLOOKUP(Sheet2!$D$8,#REF!,2)+HLOOKUP(Sheet2!$D$9,#REF!,2)+HLOOKUP(Sheet2!$D$10,#REF!,2)+HLOOKUP(Sheet2!$D$11,#REF!,2)+HLOOKUP(Sheet2!$D$12,#REF!,2))</f>
        <v>#REF!</v>
      </c>
      <c r="E22" s="8" t="e">
        <f>SUM(HLOOKUP($E$3,#REF!,2)+HLOOKUP($E$4,#REF!,2)+HLOOKUP($E$5,#REF!,2)+HLOOKUP($E$6,#REF!,2)+HLOOKUP($E$7,#REF!,2)+HLOOKUP($E$8,#REF!,2)+HLOOKUP($E$9,#REF!,2)+HLOOKUP($E$10,#REF!,2)+HLOOKUP($E$11,#REF!,2)+HLOOKUP($E$12,#REF!,2)+HLOOKUP($E$13,#REF!,2)+HLOOKUP($E$14,#REF!,2)+HLOOKUP($E$15,#REF!,2))</f>
        <v>#REF!</v>
      </c>
      <c r="F22" s="8" t="e">
        <f>SUM(HLOOKUP(Sheet2!$F$3,#REF!,2)+HLOOKUP(Sheet2!$F$4,#REF!,2)+HLOOKUP(Sheet2!$F$5,#REF!,2)+HLOOKUP(Sheet2!$F$6,#REF!,2)+HLOOKUP(Sheet2!$F$7,#REF!,2)+HLOOKUP(Sheet2!$F$8,#REF!,2)+HLOOKUP(Sheet2!$F$9,#REF!,2)+HLOOKUP(Sheet2!$F$10,#REF!,2)+HLOOKUP(Sheet2!$F$11,#REF!,2)+HLOOKUP(Sheet2!$F$12,#REF!,2))</f>
        <v>#REF!</v>
      </c>
      <c r="G22" s="8" t="e">
        <f>SUM(HLOOKUP(Sheet2!$G$3,#REF!,2)+HLOOKUP(Sheet2!$G$4,#REF!,2)+HLOOKUP(Sheet2!$G$5,#REF!,2)+HLOOKUP(Sheet2!$G$6,#REF!,2)+HLOOKUP(Sheet2!$G$7,#REF!,2)+HLOOKUP(Sheet2!$G$8,#REF!,2)+HLOOKUP(Sheet2!$G$9,#REF!,2)+HLOOKUP(Sheet2!$G$10,#REF!,2)+HLOOKUP(Sheet2!$G$11,#REF!,2)+HLOOKUP(Sheet2!$G$12,#REF!,2)+HLOOKUP(Sheet2!$G$13,#REF!,2)+HLOOKUP(Sheet2!$G$14,#REF!,2))</f>
        <v>#REF!</v>
      </c>
      <c r="H22" s="8" t="e">
        <f>SUM(HLOOKUP(Sheet2!$H$3,#REF!,2)+HLOOKUP(Sheet2!$H$4,#REF!,2)+HLOOKUP(Sheet2!$H$5,#REF!,2)+HLOOKUP(Sheet2!$H$6,#REF!,2)+HLOOKUP(Sheet2!$H$7,#REF!,2)+HLOOKUP(Sheet2!$H$8,#REF!,2)+HLOOKUP(Sheet2!$H$9,#REF!,2)+HLOOKUP(Sheet2!$H$10,#REF!,2)+HLOOKUP(Sheet2!$H$11,#REF!,2))</f>
        <v>#REF!</v>
      </c>
      <c r="I22" s="8" t="e">
        <f>SUM(HLOOKUP(Sheet2!$I$3,#REF!,2)+HLOOKUP(Sheet2!$I$4,#REF!,2)+HLOOKUP(Sheet2!$I$5,#REF!,2)+HLOOKUP(Sheet2!$I$6,#REF!,2)+HLOOKUP(Sheet2!$I$7,#REF!,2)+HLOOKUP(Sheet2!$I$8,#REF!,2)+HLOOKUP(Sheet2!$I$9,#REF!,2)+HLOOKUP(Sheet2!$I$10,#REF!,2)+HLOOKUP(Sheet2!$I$11,#REF!,2)+HLOOKUP(Sheet2!$I$12,#REF!,2)+HLOOKUP(Sheet2!$I$13,#REF!,2))</f>
        <v>#REF!</v>
      </c>
      <c r="J22" s="8" t="e">
        <f>SUM(HLOOKUP(Sheet2!$J$3,#REF!,2)+HLOOKUP(Sheet2!$J$4,#REF!,2)+HLOOKUP(Sheet2!$J$5,#REF!,2)+HLOOKUP(Sheet2!$J$6,#REF!,2)+HLOOKUP(Sheet2!$J$7,#REF!,2)+HLOOKUP(Sheet2!$J$8,#REF!,2)+HLOOKUP(Sheet2!$J$9,#REF!,2)+HLOOKUP(Sheet2!$J$10,#REF!,2)+HLOOKUP(Sheet2!$J$11,#REF!,2)+HLOOKUP(Sheet2!$J$12,#REF!,2)+HLOOKUP(Sheet2!$J$13,#REF!,2)+HLOOKUP(Sheet2!$J$14,#REF!,2))</f>
        <v>#REF!</v>
      </c>
      <c r="K22" s="8" t="e">
        <f>SUM(HLOOKUP(Sheet2!$K$3,#REF!,2)+HLOOKUP(Sheet2!$K$4,#REF!,2)+HLOOKUP(Sheet2!$K$5,#REF!,2)+HLOOKUP(Sheet2!$K$6,#REF!,2)+HLOOKUP(Sheet2!$K$7,#REF!,2)+HLOOKUP(Sheet2!$K$8,#REF!,2)+HLOOKUP(Sheet2!$K$9,#REF!,2)+HLOOKUP(Sheet2!$K$10,#REF!,2)+HLOOKUP(Sheet2!$K$11,#REF!,2)+HLOOKUP(Sheet2!$K$12,#REF!,2)+HLOOKUP(Sheet2!$K$13,#REF!,2)+HLOOKUP(Sheet2!$K$14,#REF!,2))</f>
        <v>#REF!</v>
      </c>
      <c r="L22" s="8" t="e">
        <f>SUM(HLOOKUP(Sheet2!$L$3,#REF!,2)+HLOOKUP(Sheet2!$L$4,#REF!,2)+HLOOKUP(Sheet2!$L$5,#REF!,2)+HLOOKUP(Sheet2!$L$6,#REF!,2)+HLOOKUP(Sheet2!$L$7,#REF!,2)+HLOOKUP(Sheet2!$L$8,#REF!,2)+HLOOKUP(Sheet2!$L$9,#REF!,2)+HLOOKUP(Sheet2!$L$10,#REF!,2)+HLOOKUP(Sheet2!$L$11,#REF!,2)+HLOOKUP(Sheet2!$L$12,#REF!,2)+HLOOKUP(Sheet2!$L$13,#REF!,2)+HLOOKUP(Sheet2!$L$14,#REF!,2))</f>
        <v>#REF!</v>
      </c>
      <c r="M22" s="8" t="e">
        <f>SUM(HLOOKUP($M$3,#REF!,2)+HLOOKUP($M$4,#REF!,2)+HLOOKUP($M$5,#REF!,2)+HLOOKUP($M$6,#REF!,2)+HLOOKUP($M$7,#REF!,2)+HLOOKUP($M$8,#REF!,2)+HLOOKUP($M$9,#REF!,2)+HLOOKUP($M$10,#REF!,2)+HLOOKUP($M$11,#REF!,2)+HLOOKUP($M$12,#REF!,2)+HLOOKUP($M$13,#REF!,2)+HLOOKUP($M$14,#REF!,2)+HLOOKUP($M$15,#REF!,2))</f>
        <v>#REF!</v>
      </c>
      <c r="N22" s="8" t="e">
        <f>SUM(HLOOKUP(Sheet2!$N$3,#REF!,2)+HLOOKUP(Sheet2!$N$4,#REF!,2)+HLOOKUP(Sheet2!$N$5,#REF!,2)+HLOOKUP(Sheet2!$N$6,#REF!,2)+HLOOKUP(Sheet2!$N$7,#REF!,2)+HLOOKUP(Sheet2!$N$8,#REF!,2)+HLOOKUP(Sheet2!$N$9,#REF!,2)+HLOOKUP(Sheet2!$N$10,#REF!,2)+HLOOKUP(Sheet2!$N$11,#REF!,2)+HLOOKUP(Sheet2!$N$12,#REF!,2))</f>
        <v>#REF!</v>
      </c>
      <c r="O22" s="8" t="e">
        <f>SUM(HLOOKUP(Sheet2!$O$3,#REF!,2)+HLOOKUP(Sheet2!$O$4,#REF!,2)+HLOOKUP(Sheet2!$O$5,#REF!,2)+HLOOKUP(Sheet2!$O$6,#REF!,2)+HLOOKUP(Sheet2!$O$7,#REF!,2)+HLOOKUP(Sheet2!$O$8,#REF!,2)+HLOOKUP(Sheet2!$O$9,#REF!,2)+HLOOKUP(Sheet2!$O$10,#REF!,2)+HLOOKUP(Sheet2!$O$11,#REF!,2)+HLOOKUP(Sheet2!$O$12,#REF!,2)+HLOOKUP(Sheet2!$O$13,#REF!,2)+HLOOKUP(Sheet2!$O$14,#REF!,2))</f>
        <v>#REF!</v>
      </c>
      <c r="P22" s="8" t="e">
        <f>SUM(HLOOKUP(Sheet2!$P$3,#REF!,2)+HLOOKUP(Sheet2!$P$4,#REF!,2)+HLOOKUP(Sheet2!$P$5,#REF!,2)+HLOOKUP(Sheet2!$P$6,#REF!,2)+HLOOKUP(Sheet2!$P$7,#REF!,2)+HLOOKUP(Sheet2!$P$8,#REF!,2)+HLOOKUP(Sheet2!$P$9,#REF!,2)+HLOOKUP(Sheet2!$P$10,#REF!,2)+HLOOKUP(Sheet2!$P$11,#REF!,2)+HLOOKUP(Sheet2!$P$12,#REF!,2)+HLOOKUP(Sheet2!$P$13,#REF!,2)+HLOOKUP(Sheet2!$P$14,#REF!,2))</f>
        <v>#REF!</v>
      </c>
      <c r="Q22" s="8" t="e">
        <f>SUM(HLOOKUP(Sheet2!$Q$3,#REF!,2)+HLOOKUP(Sheet2!$Q$4,#REF!,2)+HLOOKUP(Sheet2!$Q$5,#REF!,2)+HLOOKUP(Sheet2!$Q$6,#REF!,2)+HLOOKUP(Sheet2!$Q$7,#REF!,2)+HLOOKUP(Sheet2!$Q$8,#REF!,2)+HLOOKUP(Sheet2!$Q$9,#REF!,2)+HLOOKUP(Sheet2!$Q$10,#REF!,2)+HLOOKUP(Sheet2!$Q$11,#REF!,2)+HLOOKUP(Sheet2!$Q$12,#REF!,2)+HLOOKUP(Sheet2!$Q$13,#REF!,2)+HLOOKUP(Sheet2!$Q$14,#REF!,2))</f>
        <v>#REF!</v>
      </c>
      <c r="R22" s="8" t="e">
        <f>SUM(HLOOKUP(Sheet2!$R$3,#REF!,2)+HLOOKUP(Sheet2!$R$4,#REF!,2)+HLOOKUP(Sheet2!$R$5,#REF!,2)+HLOOKUP(Sheet2!$R$6,#REF!,2)+HLOOKUP(Sheet2!$R$7,#REF!,2)+HLOOKUP(Sheet2!$R$8,#REF!,2)+HLOOKUP(Sheet2!$R$9,#REF!,2)+HLOOKUP(Sheet2!$R$10,#REF!,2)+HLOOKUP(Sheet2!$R$11,#REF!,2))</f>
        <v>#REF!</v>
      </c>
      <c r="S22" s="8" t="e">
        <f>SUM(HLOOKUP(Sheet2!$S$3,#REF!,2)+HLOOKUP(Sheet2!$S$4,#REF!,2)+HLOOKUP(Sheet2!$S$5,#REF!,2)+HLOOKUP(Sheet2!$S$6,#REF!,2)+HLOOKUP(Sheet2!$S$7,#REF!,2)+HLOOKUP(Sheet2!$S$8,#REF!,2)+HLOOKUP(Sheet2!$S$9,#REF!,2)+HLOOKUP(Sheet2!$S$10,#REF!,2)+HLOOKUP(Sheet2!$S$11,#REF!,2)+HLOOKUP(Sheet2!$S$12,#REF!,2)+HLOOKUP(Sheet2!$S$13,#REF!,2))</f>
        <v>#REF!</v>
      </c>
      <c r="T22" s="8" t="e">
        <f>SUM(HLOOKUP(Sheet2!$T$3,#REF!,2)+HLOOKUP(Sheet2!$T$4,#REF!,2)+HLOOKUP(Sheet2!$T$5,#REF!,2)+HLOOKUP(Sheet2!$T$6,#REF!,2)+HLOOKUP(Sheet2!$T$7,#REF!,2)+HLOOKUP(Sheet2!$T$8,#REF!,2)+HLOOKUP(Sheet2!$T$9,#REF!,2)+HLOOKUP(Sheet2!$T$10,#REF!,2)+HLOOKUP(Sheet2!$T$11,#REF!,2)+HLOOKUP(Sheet2!$T$12,#REF!,2))</f>
        <v>#REF!</v>
      </c>
      <c r="U22" s="8" t="e">
        <f>SUM(HLOOKUP(Sheet2!$U$3,#REF!,2)+HLOOKUP(Sheet2!$U$4,#REF!,2)+HLOOKUP(Sheet2!$U$5,#REF!,2)+HLOOKUP(Sheet2!$U$6,#REF!,2)+HLOOKUP(Sheet2!$U$7,#REF!,2)+HLOOKUP(Sheet2!$U$8,#REF!,2)+HLOOKUP(Sheet2!$U$9,#REF!,2)+HLOOKUP(Sheet2!$U$10,#REF!,2)+HLOOKUP(Sheet2!$U$11,#REF!,2)+HLOOKUP(Sheet2!$U$12,#REF!,2)+HLOOKUP(Sheet2!$U$13,#REF!,2)+HLOOKUP(Sheet2!$U$14,#REF!,2)+HLOOKUP(Sheet2!$U$15,#REF!,2))</f>
        <v>#REF!</v>
      </c>
      <c r="V22" s="8" t="e">
        <f>SUM(HLOOKUP(Sheet2!$V$3,#REF!,2)+HLOOKUP(Sheet2!$V$4,#REF!,2)+HLOOKUP(Sheet2!$V$5,#REF!,2)+HLOOKUP(Sheet2!$V$6,#REF!,2)+HLOOKUP(Sheet2!$V$7,#REF!,2)+HLOOKUP(Sheet2!$V$8,#REF!,2)+HLOOKUP(Sheet2!$V$9,#REF!,2)+HLOOKUP(Sheet2!$V$10,#REF!,2)+HLOOKUP(Sheet2!$V$11,#REF!,2)+HLOOKUP(Sheet2!$V$12,#REF!,2)+HLOOKUP(Sheet2!$V$13,#REF!,2)+HLOOKUP(Sheet2!$V$14,#REF!,2)+HLOOKUP(Sheet2!$V$15,#REF!,2))</f>
        <v>#REF!</v>
      </c>
      <c r="W22" s="8" t="e">
        <f>SUM(HLOOKUP(Sheet2!$W$3,#REF!,2)+HLOOKUP(Sheet2!$W$4,#REF!,2)+HLOOKUP(Sheet2!$W$5,#REF!,2)+HLOOKUP(Sheet2!$W$6,#REF!,2)+HLOOKUP(Sheet2!$W$7,#REF!,2)+HLOOKUP(Sheet2!$W$8,#REF!,2)+HLOOKUP(Sheet2!$W$9,#REF!,2)+HLOOKUP(Sheet2!$W$10,#REF!,2)+HLOOKUP(Sheet2!$W$11,#REF!,2)+HLOOKUP(Sheet2!$W$12,#REF!,2)+HLOOKUP(Sheet2!$W$13,#REF!,2)+HLOOKUP(Sheet2!$W$14,#REF!,2)+HLOOKUP(Sheet2!$W$15,#REF!,2))</f>
        <v>#REF!</v>
      </c>
      <c r="X22" s="8" t="e">
        <f>SUM(HLOOKUP(Sheet2!$X$3,#REF!,2)+HLOOKUP(Sheet2!$X$4,#REF!,2)+HLOOKUP(Sheet2!$X$5,#REF!,2)+HLOOKUP(Sheet2!$X$6,#REF!,2)+HLOOKUP(Sheet2!$X$7,#REF!,2)+HLOOKUP(Sheet2!$X$8,#REF!,2)+HLOOKUP(Sheet2!$X$9,#REF!,2)+HLOOKUP(Sheet2!$X$10,#REF!,2)+HLOOKUP(Sheet2!$X$11,#REF!,2)+HLOOKUP(Sheet2!$X$12,#REF!,2)+HLOOKUP(Sheet2!$X$13,#REF!,2)+HLOOKUP(Sheet2!$X$14,#REF!,2)+HLOOKUP(Sheet2!$X$15,#REF!,2))</f>
        <v>#REF!</v>
      </c>
      <c r="Y22" s="8" t="e">
        <f>SUM(HLOOKUP(Sheet2!$Y$3,#REF!,2)+HLOOKUP(Sheet2!$Y$4,#REF!,2)+HLOOKUP(Sheet2!$Y$5,#REF!,2)+HLOOKUP(Sheet2!$Y$6,#REF!,2)+HLOOKUP(Sheet2!$Y$7,#REF!,2)+HLOOKUP(Sheet2!$Y$8,#REF!,2)+HLOOKUP(Sheet2!$Y$9,#REF!,2)+HLOOKUP(Sheet2!$Y$10,#REF!,2)+HLOOKUP(Sheet2!$Y$11,#REF!,2)+HLOOKUP(Sheet2!$Y$12,#REF!,2)+HLOOKUP(Sheet2!$Y$13,#REF!,2)+HLOOKUP(Sheet2!$Y$14,#REF!,2))</f>
        <v>#REF!</v>
      </c>
      <c r="Z22" s="8" t="e">
        <f>SUM(HLOOKUP(Sheet2!$Z$3,#REF!,2)+HLOOKUP(Sheet2!$Z$4,#REF!,2)+HLOOKUP(Sheet2!$Z$5,#REF!,2)+HLOOKUP(Sheet2!$Z$6,#REF!,2)+HLOOKUP(Sheet2!$Z$7,#REF!,2)+HLOOKUP(Sheet2!$Z$8,#REF!,2)+HLOOKUP(Sheet2!$Z$9,#REF!,2)+HLOOKUP(Sheet2!$Z$10,#REF!,2)+HLOOKUP(Sheet2!$Z$11,#REF!,2)+HLOOKUP(Sheet2!$Z$12,#REF!,2)+HLOOKUP(Sheet2!$Z$13,#REF!,2)+HLOOKUP(Sheet2!$Z$14,#REF!,2))</f>
        <v>#REF!</v>
      </c>
      <c r="AA22" s="8" t="e">
        <f>SUM(HLOOKUP(Sheet2!$AA$3,#REF!,2)+HLOOKUP(Sheet2!$AA$4,#REF!,2)+HLOOKUP(Sheet2!$AA$5,#REF!,2)+HLOOKUP(Sheet2!$AA$6,#REF!,2)+HLOOKUP(Sheet2!$AA$7,#REF!,2)+HLOOKUP(Sheet2!$AA$8,#REF!,2)+HLOOKUP(Sheet2!$AA$9,#REF!,2)+HLOOKUP(Sheet2!$AA$10,#REF!,2)+HLOOKUP(Sheet2!$AA$11,#REF!,2)+HLOOKUP(Sheet2!$AA$12,#REF!,2)+HLOOKUP(Sheet2!$AA$13,#REF!,2)+HLOOKUP(Sheet2!$AA$14,#REF!,2))</f>
        <v>#REF!</v>
      </c>
      <c r="AB22" s="8" t="e">
        <f>SUM(HLOOKUP(Sheet2!$AB$3,#REF!,2)+HLOOKUP(Sheet2!$AB$4,#REF!,2)+HLOOKUP(Sheet2!$AB$5,#REF!,2)+HLOOKUP(Sheet2!$AB$6,#REF!,2)+HLOOKUP(Sheet2!$AB$7,#REF!,2)+HLOOKUP(Sheet2!$AB$8,#REF!,2)+HLOOKUP(Sheet2!$AB$9,#REF!,2)+HLOOKUP(Sheet2!$AB$10,#REF!,2)+HLOOKUP(Sheet2!$AB$11,#REF!,2)+HLOOKUP(Sheet2!$AB$12,#REF!,2))</f>
        <v>#REF!</v>
      </c>
      <c r="AC22" s="8" t="e">
        <f>SUM(HLOOKUP(Sheet2!$AC$3,#REF!,2)+HLOOKUP(Sheet2!$AC$4,#REF!,2)+HLOOKUP(Sheet2!$AC$5,#REF!,2)+HLOOKUP(Sheet2!$AC$6,#REF!,2)+HLOOKUP(Sheet2!$AC$7,#REF!,2)+HLOOKUP(Sheet2!$AC$8,#REF!,2)+HLOOKUP(Sheet2!$AC$9,#REF!,2)+HLOOKUP(Sheet2!$AC$10,#REF!,2)+HLOOKUP(Sheet2!$AC$11,#REF!,2)+HLOOKUP(Sheet2!$AC$12,#REF!,2)+HLOOKUP(Sheet2!$AC$13,#REF!,2)+HLOOKUP(Sheet2!$AC$14,#REF!,2))</f>
        <v>#REF!</v>
      </c>
      <c r="AD22" s="8" t="e">
        <f>SUM(HLOOKUP(Sheet2!$AD$3,#REF!,2)+HLOOKUP(Sheet2!$AD$4,#REF!,2)+HLOOKUP(Sheet2!$AD$5,#REF!,2)+HLOOKUP(Sheet2!$AD$6,#REF!,2)+HLOOKUP(Sheet2!$AD$7,#REF!,2)+HLOOKUP(Sheet2!$AD$8,#REF!,2)+HLOOKUP(Sheet2!$AD$9,#REF!,2)+HLOOKUP(Sheet2!$AD$10,#REF!,2)+HLOOKUP(Sheet2!$AD$11,#REF!,2)+HLOOKUP(Sheet2!$AD$12,#REF!,2)+HLOOKUP(Sheet2!$AD$13,#REF!,2)+HLOOKUP(Sheet2!$AD$14,#REF!,2)+HLOOKUP(Sheet2!$AD$15,#REF!,2)+HLOOKUP(Sheet2!$AD$16,#REF!,2))</f>
        <v>#REF!</v>
      </c>
      <c r="AE22" s="8" t="e">
        <f>SUM(HLOOKUP(Sheet2!$AE$3,#REF!,2)+HLOOKUP(Sheet2!$AE$4,#REF!,2)+HLOOKUP(Sheet2!$AE$5,#REF!,2)+HLOOKUP(Sheet2!$AE$6,#REF!,2)+HLOOKUP(Sheet2!$AE$7,#REF!,2)+HLOOKUP(Sheet2!$AE$8,#REF!,2)+HLOOKUP(Sheet2!$AE$9,#REF!,2)+HLOOKUP(Sheet2!$AE$10,#REF!,2)+HLOOKUP(Sheet2!$AE$11,#REF!,2)+HLOOKUP(Sheet2!$AE$12,#REF!,2)+HLOOKUP(Sheet2!$AE$13,#REF!,2)+HLOOKUP(Sheet2!$AE$14,#REF!,2)+HLOOKUP(Sheet2!$AE$15,#REF!,2)+HLOOKUP(Sheet2!$AE$16,#REF!,2)+HLOOKUP(Sheet2!$AE$17,#REF!,2))</f>
        <v>#REF!</v>
      </c>
      <c r="AF22" s="8" t="e">
        <f>SUM(HLOOKUP(Sheet2!$AF$3,#REF!,2)+HLOOKUP(Sheet2!$AF$4,#REF!,2)+HLOOKUP(Sheet2!$AF$5,#REF!,2)+HLOOKUP(Sheet2!$AF$6,#REF!,2)+HLOOKUP(Sheet2!$AF$7,#REF!,2)+HLOOKUP(Sheet2!$AF$8,#REF!,2)+HLOOKUP(Sheet2!$AF$9,#REF!,2)+HLOOKUP(Sheet2!$AF$10,#REF!,2)+HLOOKUP(Sheet2!$AF$11,#REF!,2)+HLOOKUP(Sheet2!$AF$12,#REF!,2)+HLOOKUP(Sheet2!$AF$13,#REF!,2)+HLOOKUP(Sheet2!$AF$14,#REF!,2))</f>
        <v>#REF!</v>
      </c>
      <c r="AG22" s="8" t="e">
        <f>SUM(HLOOKUP(Sheet2!$AG$3,#REF!,2)+HLOOKUP(Sheet2!$AG$4,#REF!,2)+HLOOKUP(Sheet2!$AG$5,#REF!,2)+HLOOKUP(Sheet2!$AG$6,#REF!,2)+HLOOKUP(Sheet2!$AG$7,#REF!,2)+HLOOKUP(Sheet2!$AG$8,#REF!,2)+HLOOKUP(Sheet2!$AG$9,#REF!,2)+HLOOKUP(Sheet2!$AG$10,#REF!,2)+HLOOKUP(Sheet2!$AG$11,#REF!,2)+HLOOKUP(Sheet2!$AG$12,#REF!,2)+HLOOKUP(Sheet2!$AG$13,#REF!,2)+HLOOKUP(Sheet2!$AG$14,#REF!,2)+HLOOKUP(Sheet2!$AG$15,#REF!,2)+HLOOKUP(Sheet2!$AG$16,#REF!,2))</f>
        <v>#REF!</v>
      </c>
      <c r="AH22" s="8" t="e">
        <f>SUM(HLOOKUP(Sheet2!$AH$3,#REF!,2)+HLOOKUP(Sheet2!$AH$4,#REF!,2)+HLOOKUP(Sheet2!$AH$5,#REF!,2)+HLOOKUP(Sheet2!$AH$6,#REF!,2)+HLOOKUP(Sheet2!$AH$7,#REF!,2)+HLOOKUP(Sheet2!$AH$8,#REF!,2)+HLOOKUP(Sheet2!$AH$9,#REF!,2)+HLOOKUP(Sheet2!$AH$10,#REF!,2)+HLOOKUP(Sheet2!$AH$11,#REF!,2)+HLOOKUP(Sheet2!$AH$12,#REF!,2)+HLOOKUP(Sheet2!$AH$13,#REF!,2)+HLOOKUP(Sheet2!$AH$14,#REF!,2)+HLOOKUP(Sheet2!$AH$15,#REF!,2)+HLOOKUP(Sheet2!$AH$16,#REF!,2))</f>
        <v>#REF!</v>
      </c>
      <c r="AI22" s="8" t="e">
        <f>SUM(HLOOKUP(Sheet2!$AI$3,#REF!,2)+HLOOKUP(Sheet2!$AI$4,#REF!,2)+HLOOKUP(Sheet2!$AI$5,#REF!,2)+HLOOKUP(Sheet2!$AI$6,#REF!,2)+HLOOKUP(Sheet2!$AI$7,#REF!,2)+HLOOKUP(Sheet2!$AI$8,#REF!,2)+HLOOKUP(Sheet2!$AI$9,#REF!,2)+HLOOKUP(Sheet2!$AI$10,#REF!,2)+HLOOKUP(Sheet2!$AI$11,#REF!,2)+HLOOKUP(Sheet2!$AI$12,#REF!,2)+HLOOKUP(Sheet2!$AI$13,#REF!,2))</f>
        <v>#REF!</v>
      </c>
      <c r="AJ22" s="8" t="e">
        <f>SUM(HLOOKUP(Sheet2!$AJ$3,#REF!,2)+HLOOKUP(Sheet2!$AJ$4,#REF!,2)+HLOOKUP(Sheet2!$AJ$5,#REF!,2)+HLOOKUP(Sheet2!$AJ$6,#REF!,2)+HLOOKUP(Sheet2!$AJ$7,#REF!,2)+HLOOKUP(Sheet2!$AJ$8,#REF!,2)+HLOOKUP(Sheet2!$AJ$9,#REF!,2)+HLOOKUP(Sheet2!$AJ$10,#REF!,2)+HLOOKUP(Sheet2!$AJ$11,#REF!,2)+HLOOKUP(Sheet2!$AJ$12,#REF!,2)+HLOOKUP(Sheet2!$AJ$13,#REF!,2)+HLOOKUP(Sheet2!$AJ$14,#REF!,2)+HLOOKUP(Sheet2!$AJ$15,#REF!,2))</f>
        <v>#REF!</v>
      </c>
      <c r="AK22" s="8" t="e">
        <f>SUM(HLOOKUP(Sheet2!$AK$3,#REF!,2)+HLOOKUP(Sheet2!$AK$4,#REF!,2)+HLOOKUP(Sheet2!$AK$5,#REF!,2)+HLOOKUP(Sheet2!$AK$6,#REF!,2)+HLOOKUP(Sheet2!$AK$7,#REF!,2)+HLOOKUP(Sheet2!$AK$8,#REF!,2)+HLOOKUP(Sheet2!$AK$9,#REF!,2)+HLOOKUP(Sheet2!$AK$10,#REF!,2)+HLOOKUP(Sheet2!$AK$11,#REF!,2)+HLOOKUP(Sheet2!$AK$12,#REF!,2)+HLOOKUP(Sheet2!$AK$13,#REF!,2)+HLOOKUP(Sheet2!$AK$14,#REF!,2))</f>
        <v>#REF!</v>
      </c>
      <c r="AL22" s="8" t="e">
        <f>SUM(HLOOKUP(Sheet2!$AL$3,#REF!,2)+HLOOKUP(Sheet2!$AL$4,#REF!,2)+HLOOKUP(Sheet2!$AL$5,#REF!,2)+HLOOKUP(Sheet2!$AL$6,#REF!,2)+HLOOKUP(Sheet2!$AL$7,#REF!,2)+HLOOKUP(Sheet2!$AL$8,#REF!,2)+HLOOKUP(Sheet2!$AL$9,#REF!,2)+HLOOKUP(Sheet2!$AL$10,#REF!,2)+HLOOKUP(Sheet2!$AL$11,#REF!,2)+HLOOKUP(Sheet2!$AL$12,#REF!,2)+HLOOKUP(Sheet2!$AL$13,#REF!,2)+HLOOKUP(Sheet2!$AL$14,#REF!,2)+HLOOKUP(Sheet2!$AL$15,#REF!,2)+HLOOKUP(Sheet2!$AL$16,#REF!,2))</f>
        <v>#REF!</v>
      </c>
      <c r="AM22" s="8" t="e">
        <f>SUM(HLOOKUP(Sheet2!$AM$3,#REF!,2)+HLOOKUP(Sheet2!$AM$4,#REF!,2)+HLOOKUP(Sheet2!$AM$5,#REF!,2)+HLOOKUP(Sheet2!$AM$6,#REF!,2)+HLOOKUP(Sheet2!$AM$7,#REF!,2)+HLOOKUP(Sheet2!$AM$8,#REF!,2)+HLOOKUP(Sheet2!$AM$9,#REF!,2)+HLOOKUP(Sheet2!$AM$10,#REF!,2)+HLOOKUP(Sheet2!$AM$11,#REF!,2)+HLOOKUP(Sheet2!$AM$12,#REF!,2)+HLOOKUP(Sheet2!$AM$13,#REF!,2)+HLOOKUP(Sheet2!$AM$14,#REF!,2)+HLOOKUP(Sheet2!$AM$15,#REF!,2)+HLOOKUP(Sheet2!$AM$16,#REF!,2)+HLOOKUP(Sheet2!$AM$17,#REF!,2))</f>
        <v>#REF!</v>
      </c>
      <c r="AN22" s="8" t="e">
        <f>SUM(HLOOKUP(Sheet2!$AN$3,#REF!,2)+HLOOKUP(Sheet2!$AN$4,#REF!,2)+HLOOKUP(Sheet2!$AN$5,#REF!,2)+HLOOKUP(Sheet2!$AN$6,#REF!,2)+HLOOKUP(Sheet2!$AN$7,#REF!,2)+HLOOKUP(Sheet2!$AN$8,#REF!,2)+HLOOKUP(Sheet2!$AN$9,#REF!,2)+HLOOKUP(Sheet2!$AN$10,#REF!,2)+HLOOKUP(Sheet2!$AN$11,#REF!,2)+HLOOKUP(Sheet2!$AN$12,#REF!,2)+HLOOKUP(Sheet2!$AN$13,#REF!,2)+HLOOKUP(Sheet2!$AN$14,#REF!,2)+HLOOKUP(Sheet2!$AN$15,#REF!,2)+HLOOKUP(Sheet2!$AN$16,#REF!,2)+HLOOKUP(Sheet2!$AN$17,#REF!,2))</f>
        <v>#REF!</v>
      </c>
      <c r="AO22" s="8" t="e">
        <f>SUM(HLOOKUP(Sheet2!$AO$3,#REF!,2)+HLOOKUP(Sheet2!$AO$4,#REF!,2)+HLOOKUP(Sheet2!$AO$5,#REF!,2)+HLOOKUP(Sheet2!$AO$6,#REF!,2)+HLOOKUP(Sheet2!$AO$7,#REF!,2)+HLOOKUP(Sheet2!$AO$8,#REF!,2)+HLOOKUP(Sheet2!$AO$9,#REF!,2)+HLOOKUP(Sheet2!$AO$10,#REF!,2)+HLOOKUP(Sheet2!$AO$11,#REF!,2)+HLOOKUP(Sheet2!$AO$12,#REF!,2)+HLOOKUP(Sheet2!$AO$13,#REF!,2)+HLOOKUP(Sheet2!$AO$14,#REF!,2)+HLOOKUP(Sheet2!$AO$15,#REF!,2)+HLOOKUP(Sheet2!$AO$16,#REF!,2)+HLOOKUP(Sheet2!$AO$17,#REF!,2))</f>
        <v>#REF!</v>
      </c>
      <c r="AP22" s="8" t="e">
        <f>SUM(HLOOKUP(Sheet2!$AP$3,#REF!,2)+HLOOKUP(Sheet2!$AP$4,#REF!,2)+HLOOKUP(Sheet2!$AP$5,#REF!,2)+HLOOKUP(Sheet2!$AP$6,#REF!,2)+HLOOKUP(Sheet2!$AP$7,#REF!,2)+HLOOKUP(Sheet2!$AP$8,#REF!,2)+HLOOKUP(Sheet2!$AP$9,#REF!,2)+HLOOKUP(Sheet2!$AP$10,#REF!,2)+HLOOKUP(Sheet2!$AP$11,#REF!,2)+HLOOKUP(Sheet2!$AP$12,#REF!,2)+HLOOKUP(Sheet2!$AP$13,#REF!,2)+HLOOKUP(Sheet2!$AP$14,#REF!,2)+HLOOKUP(Sheet2!$AP$15,#REF!,2)+HLOOKUP(Sheet2!$AP$16,#REF!,2))</f>
        <v>#REF!</v>
      </c>
      <c r="AQ22" s="8" t="e">
        <f>SUM(HLOOKUP(Sheet2!$AQ$3,#REF!,2)+HLOOKUP(Sheet2!$AQ$4,#REF!,2)+HLOOKUP(Sheet2!$AQ$5,#REF!,2)+HLOOKUP(Sheet2!$AQ$6,#REF!,2)+HLOOKUP(Sheet2!$AQ$7,#REF!,2)+HLOOKUP(Sheet2!$AQ$8,#REF!,2)+HLOOKUP(Sheet2!$AQ$9,#REF!,2)+HLOOKUP(Sheet2!$AQ$10,#REF!,2)+HLOOKUP(Sheet2!$AQ$11,#REF!,2)+HLOOKUP(Sheet2!$AQ$12,#REF!,2)+HLOOKUP(Sheet2!$AQ$13,#REF!,2)+HLOOKUP(Sheet2!$AQ$14,#REF!,2)+HLOOKUP(Sheet2!$AQ$15,#REF!,2)+HLOOKUP(Sheet2!$AQ$16,#REF!,2))</f>
        <v>#REF!</v>
      </c>
      <c r="AR22" s="8" t="e">
        <f>SUM(HLOOKUP(Sheet2!$AR$3,#REF!,2)+HLOOKUP(Sheet2!$AR$4,#REF!,2)+HLOOKUP(Sheet2!$AR$5,#REF!,2)+HLOOKUP(Sheet2!$AR$6,#REF!,2)+HLOOKUP(Sheet2!$AR$7,#REF!,2)+HLOOKUP(Sheet2!$AR$8,#REF!,2)+HLOOKUP(Sheet2!$AR$9,#REF!,2)+HLOOKUP(Sheet2!$AR$10,#REF!,2)+HLOOKUP(Sheet2!$AR$11,#REF!,2)+HLOOKUP(Sheet2!$AR$12,#REF!,2)+HLOOKUP(Sheet2!$AR$13,#REF!,2)+HLOOKUP(Sheet2!$AR$14,#REF!,2)+HLOOKUP(Sheet2!$AR$15,#REF!,2)+HLOOKUP(Sheet2!$AR$16,#REF!,2))</f>
        <v>#REF!</v>
      </c>
      <c r="AS22" s="8" t="e">
        <f>SUM(HLOOKUP(Sheet2!$AS$3,#REF!,2)+HLOOKUP(Sheet2!$AS$4,#REF!,2)+HLOOKUP(Sheet2!$AS$5,#REF!,2)+HLOOKUP(Sheet2!$AS$6,#REF!,2)+HLOOKUP(Sheet2!$AS$7,#REF!,2)+HLOOKUP(Sheet2!$AS$8,#REF!,2)+HLOOKUP(Sheet2!$AS$9,#REF!,2)+HLOOKUP(Sheet2!$AS$10,#REF!,2)+HLOOKUP(Sheet2!$AS$11,#REF!,2)+HLOOKUP(Sheet2!$AS$12,#REF!,2)+HLOOKUP(Sheet2!$AS$13,#REF!,2)+HLOOKUP(Sheet2!$AS$14,#REF!,2))</f>
        <v>#REF!</v>
      </c>
      <c r="AT22" s="8" t="e">
        <f>SUM(HLOOKUP(Sheet2!$AT$3,#REF!,2)+HLOOKUP(Sheet2!$AT$4,#REF!,2)+HLOOKUP(Sheet2!$AT$5,#REF!,2)+HLOOKUP(Sheet2!$AT$6,#REF!,2)+HLOOKUP(Sheet2!$AT$7,#REF!,2)+HLOOKUP(Sheet2!$AT$8,#REF!,2)+HLOOKUP(Sheet2!$AT$9,#REF!,2)+HLOOKUP(Sheet2!$AT$10,#REF!,2)+HLOOKUP(Sheet2!$AT$11,#REF!,2)+HLOOKUP(Sheet2!$AT$12,#REF!,2)+HLOOKUP(Sheet2!$AT$13,#REF!,2)+HLOOKUP(Sheet2!$AT$14,#REF!,2)+HLOOKUP(Sheet2!$AT$15,#REF!,2)+HLOOKUP(Sheet2!$AT$16,#REF!,2))</f>
        <v>#REF!</v>
      </c>
      <c r="AU22" s="8" t="e">
        <f>SUM(HLOOKUP(Sheet2!$AU$3,#REF!,2)+HLOOKUP(Sheet2!$AU$4,#REF!,2)+HLOOKUP(Sheet2!$AU$5,#REF!,2)+HLOOKUP(Sheet2!$AU$6,#REF!,2)+HLOOKUP(Sheet2!$AU$7,#REF!,2)+HLOOKUP(Sheet2!$AU$8,#REF!,2)+HLOOKUP(Sheet2!$AU$9,#REF!,2)+HLOOKUP(Sheet2!$AU$10,#REF!,2)+HLOOKUP(Sheet2!$AU$11,#REF!,2)+HLOOKUP(Sheet2!$AU$12,#REF!,2)+HLOOKUP(Sheet2!$AU$13,#REF!,2)+HLOOKUP(Sheet2!$AU$14,#REF!,2)+HLOOKUP(Sheet2!$AU$15,#REF!,2)+HLOOKUP(Sheet2!$AU$16,#REF!,2))</f>
        <v>#REF!</v>
      </c>
      <c r="AV22" s="8" t="e">
        <f>SUM(HLOOKUP(Sheet2!$AV$3,#REF!,2)+HLOOKUP(Sheet2!$AV$4,#REF!,2)+HLOOKUP(Sheet2!$AV$5,#REF!,2)+HLOOKUP(Sheet2!$AV$6,#REF!,2)+HLOOKUP(Sheet2!$AV$7,#REF!,2)+HLOOKUP(Sheet2!$AV$8,#REF!,2)+HLOOKUP(Sheet2!$AV$9,#REF!,2)+HLOOKUP(Sheet2!$AV$10,#REF!,2)+HLOOKUP(Sheet2!$AV$11,#REF!,2)+HLOOKUP(Sheet2!$AV$12,#REF!,2)+HLOOKUP(Sheet2!$AV$13,#REF!,2)+HLOOKUP(Sheet2!$AV$14,#REF!,2)+HLOOKUP(Sheet2!$AV$15,#REF!,2)+HLOOKUP(Sheet2!$AV$16,#REF!,2)+HLOOKUP(Sheet2!$AV$17,#REF!,2))</f>
        <v>#REF!</v>
      </c>
      <c r="AW22" s="8" t="e">
        <f>SUM(HLOOKUP(Sheet2!$AW$3,#REF!,2)+HLOOKUP(Sheet2!$AW$4,#REF!,2)+HLOOKUP(Sheet2!$AW$5,#REF!,2)+HLOOKUP(Sheet2!$AW$6,#REF!,2)+HLOOKUP(Sheet2!$AW$7,#REF!,2)+HLOOKUP(Sheet2!$AW$8,#REF!,2)+HLOOKUP(Sheet2!$AW$9,#REF!,2)+HLOOKUP(Sheet2!$AW$10,#REF!,2)+HLOOKUP(Sheet2!$AW$11,#REF!,2)+HLOOKUP(Sheet2!$AW$12,#REF!,2)+HLOOKUP(Sheet2!$AW$13,#REF!,2)+HLOOKUP(Sheet2!$AW$14,#REF!,2)+HLOOKUP(Sheet2!$AW$15,#REF!,2)+HLOOKUP(Sheet2!$AW$16,#REF!,2)+HLOOKUP(Sheet2!$AW$17,#REF!,2))</f>
        <v>#REF!</v>
      </c>
      <c r="AX22" s="8" t="e">
        <f>SUM(HLOOKUP(Sheet2!$AX$3,#REF!,2)+HLOOKUP(Sheet2!$AX$4,#REF!,2)+HLOOKUP(Sheet2!$AX$5,#REF!,2)+HLOOKUP(Sheet2!$AX$6,#REF!,2)+HLOOKUP(Sheet2!$AX$7,#REF!,2)+HLOOKUP(Sheet2!$AX$8,#REF!,2)+HLOOKUP(Sheet2!$AX$9,#REF!,2)+HLOOKUP(Sheet2!$AX$10,#REF!,2)+HLOOKUP(Sheet2!$AX$11,#REF!,2)+HLOOKUP(Sheet2!$AX$12,#REF!,2)+HLOOKUP(Sheet2!$AX$13,#REF!,2)+HLOOKUP(Sheet2!$AX$14,#REF!,2)+HLOOKUP(Sheet2!$AX$15,#REF!,2)+HLOOKUP(Sheet2!$AX$16,#REF!,2)+HLOOKUP(Sheet2!$AX$17,#REF!,2)+HLOOKUP(Sheet2!$AX$18,#REF!,2)+HLOOKUP(Sheet2!$AX$19,#REF!,2)+HLOOKUP(Sheet2!$AX$20,#REF!,2))</f>
        <v>#REF!</v>
      </c>
      <c r="AY22" s="8" t="e">
        <f>SUM(HLOOKUP(Sheet2!$AY$3,#REF!,2)+HLOOKUP(Sheet2!$AY$4,#REF!,2)+HLOOKUP(Sheet2!$AY$5,#REF!,2)+HLOOKUP(Sheet2!$AY$6,#REF!,2)+HLOOKUP(Sheet2!$AY$7,#REF!,2)+HLOOKUP(Sheet2!$AY$8,#REF!,2)+HLOOKUP(Sheet2!$AY$9,#REF!,2)+HLOOKUP(Sheet2!$AY$10,#REF!,2)+HLOOKUP(Sheet2!$AY$11,#REF!,2)+HLOOKUP(Sheet2!$AY$12,#REF!,2)+HLOOKUP(Sheet2!$AY$13,#REF!,2)+HLOOKUP(Sheet2!$AY$14,#REF!,2)+HLOOKUP(Sheet2!$AY$15,#REF!,2)+HLOOKUP(Sheet2!$AY$16,#REF!,2)+HLOOKUP(Sheet2!$AY$17,#REF!,2))</f>
        <v>#REF!</v>
      </c>
      <c r="AZ22" s="8" t="e">
        <f>SUM(HLOOKUP(Sheet2!$AZ$3,#REF!,2)+HLOOKUP(Sheet2!$AZ$4,#REF!,2)+HLOOKUP(Sheet2!$AZ$5,#REF!,2)+HLOOKUP(Sheet2!$AZ$6,#REF!,2)+HLOOKUP(Sheet2!$AZ$7,#REF!,2)+HLOOKUP(Sheet2!$AZ$8,#REF!,2)+HLOOKUP(Sheet2!$AZ$9,#REF!,2)+HLOOKUP(Sheet2!$AZ$10,#REF!,2)+HLOOKUP(Sheet2!$AZ$11,#REF!,2)+HLOOKUP(Sheet2!$AZ$12,#REF!,2)+HLOOKUP(Sheet2!$AZ$13,#REF!,2)+HLOOKUP(Sheet2!$AZ$14,#REF!,2)+HLOOKUP(Sheet2!$AZ$15,#REF!,2)+HLOOKUP(Sheet2!$AZ$16,#REF!,2)+HLOOKUP(Sheet2!$AZ$17,#REF!,2)+HLOOKUP(Sheet2!$AZ$18,#REF!,2)+HLOOKUP(Sheet2!$AZ$19,#REF!,2))</f>
        <v>#REF!</v>
      </c>
      <c r="BA22" s="8" t="e">
        <f>SUM(HLOOKUP(Sheet2!$BA$3,#REF!,2)+HLOOKUP(Sheet2!$BA$4,#REF!,2)+HLOOKUP(Sheet2!$BA$5,#REF!,2)+HLOOKUP(Sheet2!$BA$6,#REF!,2)+HLOOKUP(Sheet2!$BA$7,#REF!,2)+HLOOKUP(Sheet2!$BA$8,#REF!,2)+HLOOKUP(Sheet2!$BA$9,#REF!,2)+HLOOKUP(Sheet2!$BA$10,#REF!,2)+HLOOKUP(Sheet2!$BA$11,#REF!,2)+HLOOKUP(Sheet2!$BA$12,#REF!,2)+HLOOKUP(Sheet2!$BA$13,#REF!,2)+HLOOKUP(Sheet2!$BA$14,#REF!,2)+HLOOKUP(Sheet2!$BA$15,#REF!,2)+HLOOKUP(Sheet2!$BA$16,#REF!,2))</f>
        <v>#REF!</v>
      </c>
      <c r="BB22" s="8" t="e">
        <f>SUM(HLOOKUP(Sheet2!$BB$3,#REF!,2)+HLOOKUP(Sheet2!$BB$4,#REF!,2)+HLOOKUP(Sheet2!$BB$5,#REF!,2)+HLOOKUP(Sheet2!$BB$6,#REF!,2)+HLOOKUP(Sheet2!$BB$7,#REF!,2)+HLOOKUP(Sheet2!$BB$8,#REF!,2)+HLOOKUP(Sheet2!$BB$9,#REF!,2)+HLOOKUP(Sheet2!$BB$10,#REF!,2)+HLOOKUP(Sheet2!$BB$11,#REF!,2)+HLOOKUP(Sheet2!$BB$12,#REF!,2)+HLOOKUP(Sheet2!$BB$13,#REF!,2)+HLOOKUP(Sheet2!$BB$14,#REF!,2)+HLOOKUP(Sheet2!$BB$15,#REF!,2)+HLOOKUP(Sheet2!$BB$16,#REF!,2)+HLOOKUP(Sheet2!$BB$17,#REF!,2))</f>
        <v>#REF!</v>
      </c>
      <c r="BC22" s="8" t="e">
        <f>SUM(HLOOKUP(Sheet2!$BC$3,#REF!,2)+HLOOKUP(Sheet2!$BC$4,#REF!,2)+HLOOKUP(Sheet2!$BC$5,#REF!,2)+HLOOKUP(Sheet2!$BC$6,#REF!,2)+HLOOKUP(Sheet2!$BC$7,#REF!,2)+HLOOKUP(Sheet2!$BC$8,#REF!,2)+HLOOKUP(Sheet2!$BC$9,#REF!,2)+HLOOKUP(Sheet2!$BC$10,#REF!,2)+HLOOKUP(Sheet2!$BC$11,#REF!,2)+HLOOKUP(Sheet2!$BC$12,#REF!,2)+HLOOKUP(Sheet2!$BC$13,#REF!,2)+HLOOKUP(Sheet2!$BC$14,#REF!,2))</f>
        <v>#REF!</v>
      </c>
      <c r="BD22" s="8" t="e">
        <f>SUM(HLOOKUP(Sheet2!$BD$3,#REF!,2)+HLOOKUP(Sheet2!$BD$4,#REF!,2)+HLOOKUP(Sheet2!$BD$5,#REF!,2)+HLOOKUP(Sheet2!$BD$6,#REF!,2)+HLOOKUP(Sheet2!$BD$7,#REF!,2)+HLOOKUP(Sheet2!$BD$8,#REF!,2)+HLOOKUP(Sheet2!$BD$9,#REF!,2)+HLOOKUP(Sheet2!$BD$10,#REF!,2)+HLOOKUP(Sheet2!$BD$11,#REF!,2)+HLOOKUP(Sheet2!$BD$12,#REF!,2)+HLOOKUP(Sheet2!$BD$13,#REF!,2)+HLOOKUP(Sheet2!$BD$14,#REF!,2)+HLOOKUP(Sheet2!$BD$15,#REF!,2)+HLOOKUP(Sheet2!$BD$16,#REF!,2))</f>
        <v>#REF!</v>
      </c>
      <c r="BE22" s="8" t="e">
        <f>SUM(HLOOKUP(Sheet2!$BE$3,#REF!,2)+HLOOKUP(Sheet2!$BE$4,#REF!,2)+HLOOKUP(Sheet2!$BE$5,#REF!,2)+HLOOKUP(Sheet2!$BE$6,#REF!,2)+HLOOKUP(Sheet2!$BE$7,#REF!,2)+HLOOKUP(Sheet2!$BE$8,#REF!,2)+HLOOKUP(Sheet2!$BE$9,#REF!,2)+HLOOKUP(Sheet2!$BE$10,#REF!,2)+HLOOKUP(Sheet2!$BE$11,#REF!,2)+HLOOKUP(Sheet2!$BE$12,#REF!,2)+HLOOKUP(Sheet2!$BE$13,#REF!,2)+HLOOKUP(Sheet2!$BE$14,#REF!,2)+HLOOKUP(Sheet2!$BE$15,#REF!,2)+HLOOKUP(Sheet2!$BE$16,#REF!,2))</f>
        <v>#REF!</v>
      </c>
      <c r="BF22" s="8" t="e">
        <f>SUM(HLOOKUP(Sheet2!$BF$3,#REF!,2)+HLOOKUP(Sheet2!$BF$4,#REF!,2)+HLOOKUP(Sheet2!$BF$5,#REF!,2)+HLOOKUP(Sheet2!$BF$6,#REF!,2)+HLOOKUP(Sheet2!$BF$7,#REF!,2)+HLOOKUP(Sheet2!$BF$8,#REF!,2)+HLOOKUP(Sheet2!$BF$9,#REF!,2)+HLOOKUP(Sheet2!$BF$10,#REF!,2)+HLOOKUP(Sheet2!$BF$11,#REF!,2)+HLOOKUP(Sheet2!$BF$12,#REF!,2)+HLOOKUP(Sheet2!$BF$13,#REF!,2))</f>
        <v>#REF!</v>
      </c>
      <c r="BG22" s="8" t="e">
        <f>SUM(HLOOKUP(Sheet2!$BG$3,#REF!,2)+HLOOKUP(Sheet2!$BG$4,#REF!,2)+HLOOKUP(Sheet2!$BG$5,#REF!,2)+HLOOKUP(Sheet2!$BG$6,#REF!,2)+HLOOKUP(Sheet2!$BG$7,#REF!,2)+HLOOKUP(Sheet2!$BG$8,#REF!,2)+HLOOKUP(Sheet2!$BG$9,#REF!,2)+HLOOKUP(Sheet2!$BG$10,#REF!,2)+HLOOKUP(Sheet2!$BG$11,#REF!,2)+HLOOKUP(Sheet2!$BG$12,#REF!,2)+HLOOKUP(Sheet2!$BG$13,#REF!,2)+HLOOKUP(Sheet2!$BG$14,#REF!,2)+HLOOKUP(Sheet2!$BG$15,#REF!,2))</f>
        <v>#REF!</v>
      </c>
      <c r="BH22" s="8" t="e">
        <f>SUM(HLOOKUP(Sheet2!$BH$3,#REF!,2)+HLOOKUP(Sheet2!$BH$4,#REF!,2)+HLOOKUP(Sheet2!$BH$5,#REF!,2)+HLOOKUP(Sheet2!$BH$6,#REF!,2)+HLOOKUP(Sheet2!$BH$7,#REF!,2)+HLOOKUP(Sheet2!$BH$8,#REF!,2)+HLOOKUP(Sheet2!$BH$9,#REF!,2)+HLOOKUP(Sheet2!$BH$10,#REF!,2)+HLOOKUP(Sheet2!$BH$11,#REF!,2)+HLOOKUP(Sheet2!$BH$12,#REF!,2)+HLOOKUP(Sheet2!$BH$13,#REF!,2)+HLOOKUP(Sheet2!$BH$14,#REF!,2))</f>
        <v>#REF!</v>
      </c>
      <c r="BI22" s="8" t="e">
        <f>SUM(HLOOKUP(Sheet2!$BI$3,#REF!,2)+HLOOKUP(Sheet2!$BI$4,#REF!,2)+HLOOKUP(Sheet2!$BI$5,#REF!,2)+HLOOKUP(Sheet2!$BI$6,#REF!,2)+HLOOKUP(Sheet2!$BI$7,#REF!,2)+HLOOKUP(Sheet2!$BI$8,#REF!,2)+HLOOKUP(Sheet2!$BI$9,#REF!,2)+HLOOKUP(Sheet2!$BI$10,#REF!,2)+HLOOKUP(Sheet2!$BI$11,#REF!,2)+HLOOKUP(Sheet2!$BI$12,#REF!,2)+HLOOKUP(Sheet2!$BI$13,#REF!,2)+HLOOKUP(Sheet2!$BI$14,#REF!,2)+HLOOKUP(Sheet2!$BI$15,#REF!,2)+HLOOKUP(Sheet2!$BI$16,#REF!,2))</f>
        <v>#REF!</v>
      </c>
      <c r="BJ22" s="8" t="e">
        <f>SUM(HLOOKUP(Sheet2!$BJ$3,#REF!,2)+HLOOKUP(Sheet2!$BJ$4,#REF!,2)+HLOOKUP(Sheet2!$BJ$5,#REF!,2)+HLOOKUP(Sheet2!$BJ$6,#REF!,2)+HLOOKUP(Sheet2!$BJ$7,#REF!,2)+HLOOKUP(Sheet2!$BJ$8,#REF!,2)+HLOOKUP(Sheet2!$BJ$9,#REF!,2)+HLOOKUP(Sheet2!$BJ$10,#REF!,2)+HLOOKUP(Sheet2!$BJ$11,#REF!,2)+HLOOKUP(Sheet2!$BJ$12,#REF!,2)+HLOOKUP(Sheet2!$BJ$13,#REF!,2)+HLOOKUP(Sheet2!$BJ$14,#REF!,2)+HLOOKUP(Sheet2!$BJ$15,#REF!,2)+HLOOKUP(Sheet2!$BJ$16,#REF!,2)+HLOOKUP(Sheet2!$BJ$17,#REF!,2))</f>
        <v>#REF!</v>
      </c>
      <c r="BK22" s="8" t="e">
        <f>SUM(HLOOKUP(Sheet2!$BK$3,#REF!,2)+HLOOKUP(Sheet2!$BK$4,#REF!,2)+HLOOKUP(Sheet2!$BK$5,#REF!,2)+HLOOKUP(Sheet2!$BK$6,#REF!,2)+HLOOKUP(Sheet2!$BK$7,#REF!,2)+HLOOKUP(Sheet2!$BK$8,#REF!,2)+HLOOKUP(Sheet2!$BK$9,#REF!,2)+HLOOKUP(Sheet2!$BK$10,#REF!,2)+HLOOKUP(Sheet2!$BK$11,#REF!,2)+HLOOKUP(Sheet2!$BK$12,#REF!,2)+HLOOKUP(Sheet2!$BK$13,#REF!,2)+HLOOKUP(Sheet2!$BK$14,#REF!,2)+HLOOKUP(Sheet2!$BK$15,#REF!,2)+HLOOKUP(Sheet2!$BK$16,#REF!,2)+HLOOKUP(Sheet2!$BK$17,#REF!,2))</f>
        <v>#REF!</v>
      </c>
      <c r="BL22" s="8" t="e">
        <f>SUM(HLOOKUP(Sheet2!$BL$3,#REF!,2)+HLOOKUP(Sheet2!$BL$4,#REF!,2)+HLOOKUP(Sheet2!$BL$5,#REF!,2)+HLOOKUP(Sheet2!$BL$6,#REF!,2)+HLOOKUP(Sheet2!$BL$7,#REF!,2)+HLOOKUP(Sheet2!$BL$8,#REF!,2)+HLOOKUP(Sheet2!$BL$9,#REF!,2)+HLOOKUP(Sheet2!$BL$10,#REF!,2)+HLOOKUP(Sheet2!$BL$11,#REF!,2)+HLOOKUP(Sheet2!$BL$12,#REF!,2)+HLOOKUP(Sheet2!$BL$13,#REF!,2)+HLOOKUP(Sheet2!$BL$14,#REF!,2)+HLOOKUP(Sheet2!$BL$15,#REF!,2)+HLOOKUP(Sheet2!$BL$16,#REF!,2)+HLOOKUP(Sheet2!$BL$17,#REF!,2))</f>
        <v>#REF!</v>
      </c>
      <c r="BM22" s="8" t="e">
        <f>SUM(HLOOKUP(Sheet2!$BM$3,#REF!,2)+HLOOKUP(Sheet2!$BM$4,#REF!,2)+HLOOKUP(Sheet2!$BM$5,#REF!,2)+HLOOKUP(Sheet2!$BM$6,#REF!,2)+HLOOKUP(Sheet2!$BM$7,#REF!,2)+HLOOKUP(Sheet2!$BM$8,#REF!,2)+HLOOKUP(Sheet2!$BM$9,#REF!,2)+HLOOKUP(Sheet2!$BM$10,#REF!,2)+HLOOKUP(Sheet2!$BM$11,#REF!,2)+HLOOKUP(Sheet2!$BM$12,#REF!,2)+HLOOKUP(Sheet2!$BM$13,#REF!,2)+HLOOKUP(Sheet2!$BM$14,#REF!,2)+HLOOKUP(Sheet2!$BM$15,#REF!,2)+HLOOKUP(Sheet2!$BM$16,#REF!,2))</f>
        <v>#REF!</v>
      </c>
      <c r="BN22" s="8" t="e">
        <f>SUM(HLOOKUP(Sheet2!$BN$3,#REF!,2)+HLOOKUP(Sheet2!$BN$4,#REF!,2)+HLOOKUP(Sheet2!$BN$5,#REF!,2)+HLOOKUP(Sheet2!$BN$6,#REF!,2)+HLOOKUP(Sheet2!$BN$7,#REF!,2)+HLOOKUP(Sheet2!$BN$8,#REF!,2)+HLOOKUP(Sheet2!$BN$9,#REF!,2)+HLOOKUP(Sheet2!$BN$10,#REF!,2)+HLOOKUP(Sheet2!$BN$11,#REF!,2)+HLOOKUP(Sheet2!$BN$12,#REF!,2)+HLOOKUP(Sheet2!$BN$13,#REF!,2)+HLOOKUP(Sheet2!$BN$14,#REF!,2)+HLOOKUP(Sheet2!$BN$15,#REF!,2)+HLOOKUP(Sheet2!$BN$16,#REF!,2))</f>
        <v>#REF!</v>
      </c>
      <c r="BO22" s="8" t="e">
        <f>SUM(HLOOKUP(Sheet2!$BO$3,#REF!,2)+HLOOKUP(Sheet2!$BO$4,#REF!,2)+HLOOKUP(Sheet2!$BO$5,#REF!,2)+HLOOKUP(Sheet2!$BO$6,#REF!,2)+HLOOKUP(Sheet2!$BO$7,#REF!,2)+HLOOKUP(Sheet2!$BO$8,#REF!,2)+HLOOKUP(Sheet2!$BO$9,#REF!,2)+HLOOKUP(Sheet2!$BO$10,#REF!,2)+HLOOKUP(Sheet2!$BO$11,#REF!,2)+HLOOKUP(Sheet2!$BO$12,#REF!,2)+HLOOKUP(Sheet2!$BO$13,#REF!,2)+HLOOKUP(Sheet2!$BO$14,#REF!,2)+HLOOKUP(Sheet2!$BO$15,#REF!,2)+HLOOKUP(Sheet2!$BO$16,#REF!,2))</f>
        <v>#REF!</v>
      </c>
      <c r="BP22" s="8" t="e">
        <f>SUM(HLOOKUP(Sheet2!$BP$3,#REF!,2)+HLOOKUP(Sheet2!$BP$4,#REF!,2)+HLOOKUP(Sheet2!$BP$5,#REF!,2)+HLOOKUP(Sheet2!$BP$6,#REF!,2)+HLOOKUP(Sheet2!$BP$7,#REF!,2)+HLOOKUP(Sheet2!$BP$8,#REF!,2)+HLOOKUP(Sheet2!$BP$9,#REF!,2)+HLOOKUP(Sheet2!$BP$10,#REF!,2)+HLOOKUP(Sheet2!$BP$11,#REF!,2)+HLOOKUP(Sheet2!$BP$12,#REF!,2)+HLOOKUP(Sheet2!$BP$13,#REF!,2)+HLOOKUP(Sheet2!$BP$14,#REF!,2))</f>
        <v>#REF!</v>
      </c>
      <c r="BQ22" s="8" t="e">
        <f>SUM(HLOOKUP(Sheet2!$BQ$3,#REF!,2)+HLOOKUP(Sheet2!$BQ$4,#REF!,2)+HLOOKUP(Sheet2!$BQ$5,#REF!,2)+HLOOKUP(Sheet2!$BQ$6,#REF!,2)+HLOOKUP(Sheet2!$BQ$7,#REF!,2)+HLOOKUP(Sheet2!$BQ$8,#REF!,2)+HLOOKUP(Sheet2!$BQ$9,#REF!,2)+HLOOKUP(Sheet2!$BQ$10,#REF!,2)+HLOOKUP(Sheet2!$BQ$11,#REF!,2)+HLOOKUP(Sheet2!$BQ$12,#REF!,2)+HLOOKUP(Sheet2!$BQ$13,#REF!,2)+HLOOKUP(Sheet2!$BQ$14,#REF!,2)+HLOOKUP(Sheet2!$BQ$15,#REF!,2)+HLOOKUP(Sheet2!$BQ$16,#REF!,2))</f>
        <v>#REF!</v>
      </c>
      <c r="BR22" s="8" t="e">
        <f>SUM(HLOOKUP(Sheet2!$BR$3,#REF!,2)+HLOOKUP(Sheet2!$BR$4,#REF!,2)+HLOOKUP(Sheet2!$BR$5,#REF!,2)+HLOOKUP(Sheet2!$BR$6,#REF!,2)+HLOOKUP(Sheet2!$BR$7,#REF!,2)+HLOOKUP(Sheet2!$BR$8,#REF!,2)+HLOOKUP(Sheet2!$BR$9,#REF!,2)+HLOOKUP(Sheet2!$BR$10,#REF!,2)+HLOOKUP(Sheet2!$BR$11,#REF!,2)+HLOOKUP(Sheet2!$BR$12,#REF!,2)+HLOOKUP(Sheet2!$BR$13,#REF!,2)+HLOOKUP(Sheet2!$BR$14,#REF!,2)+HLOOKUP(Sheet2!$BR$15,#REF!,2)+HLOOKUP(Sheet2!$BR$16,#REF!,2))</f>
        <v>#REF!</v>
      </c>
      <c r="BS22" s="8" t="e">
        <f>SUM(HLOOKUP(Sheet2!$BS$3,#REF!,2)+HLOOKUP(Sheet2!$BS$4,#REF!,2)+HLOOKUP(Sheet2!$BS$5,#REF!,2)+HLOOKUP(Sheet2!$BS$6,#REF!,2)+HLOOKUP(Sheet2!$BS$7,#REF!,2)+HLOOKUP(Sheet2!$BS$8,#REF!,2)+HLOOKUP(Sheet2!$BS$9,#REF!,2)+HLOOKUP(Sheet2!$BS$10,#REF!,2)+HLOOKUP(Sheet2!$BS$11,#REF!,2)+HLOOKUP(Sheet2!$BS$12,#REF!,2)+HLOOKUP(Sheet2!$BS$13,#REF!,2)+HLOOKUP(Sheet2!$BS$14,#REF!,2)+HLOOKUP(Sheet2!$BS$15,#REF!,2)+HLOOKUP(Sheet2!$BS$16,#REF!,2)+HLOOKUP(Sheet2!$BS$17,#REF!,2))</f>
        <v>#REF!</v>
      </c>
      <c r="BT22" s="8" t="e">
        <f>SUM(HLOOKUP(Sheet2!$BT$3,#REF!,2)+HLOOKUP(Sheet2!$BT$4,#REF!,2)+HLOOKUP(Sheet2!$BT$5,#REF!,2)+HLOOKUP(Sheet2!$BT$6,#REF!,2)+HLOOKUP(Sheet2!$BT$7,#REF!,2)+HLOOKUP(Sheet2!$BT$8,#REF!,2)+HLOOKUP(Sheet2!$BT$9,#REF!,2)+HLOOKUP(Sheet2!$BT$10,#REF!,2)+HLOOKUP(Sheet2!$BT$11,#REF!,2)+HLOOKUP(Sheet2!$BT$12,#REF!,2)+HLOOKUP(Sheet2!$BT$13,#REF!,2)+HLOOKUP(Sheet2!$BT$14,#REF!,2)+HLOOKUP(Sheet2!$BT$15,#REF!,2)+HLOOKUP(Sheet2!$BT$16,#REF!,2)+HLOOKUP(Sheet2!$BT$17,#REF!,2))</f>
        <v>#REF!</v>
      </c>
      <c r="BU22" s="8" t="e">
        <f>SUM(HLOOKUP(Sheet2!$BU$3,#REF!,2)+HLOOKUP(Sheet2!$BU$4,#REF!,2)+HLOOKUP(Sheet2!$BU$5,#REF!,2)+HLOOKUP(Sheet2!$BU$6,#REF!,2)+HLOOKUP(Sheet2!$BU$7,#REF!,2)+HLOOKUP(Sheet2!$BU$8,#REF!,2)+HLOOKUP(Sheet2!$BU$9,#REF!,2)+HLOOKUP(Sheet2!$BU$10,#REF!,2)+HLOOKUP(Sheet2!$BU$11,#REF!,2)+HLOOKUP(Sheet2!$BU$12,#REF!,2)+HLOOKUP(Sheet2!$BU$13,#REF!,2)+HLOOKUP(Sheet2!$BU$14,#REF!,2)+HLOOKUP(Sheet2!$BU$15,#REF!,2)+HLOOKUP(Sheet2!$BU$16,#REF!,2)+HLOOKUP(Sheet2!$BU$17,#REF!,2)+HLOOKUP(Sheet2!$BU$18,#REF!,2)+HLOOKUP(Sheet2!$BU$19,#REF!,2)+HLOOKUP(Sheet2!$BU$20,#REF!,2))</f>
        <v>#REF!</v>
      </c>
      <c r="BV22" s="8" t="e">
        <f>SUM(HLOOKUP(Sheet2!$BV$3,#REF!,2)+HLOOKUP(Sheet2!$BV$4,#REF!,2)+HLOOKUP(Sheet2!$BV$5,#REF!,2)+HLOOKUP(Sheet2!$BV$6,#REF!,2)+HLOOKUP(Sheet2!$BV$7,#REF!,2)+HLOOKUP(Sheet2!$BV$8,#REF!,2)+HLOOKUP(Sheet2!$BV$9,#REF!,2)+HLOOKUP(Sheet2!$BV$10,#REF!,2)+HLOOKUP(Sheet2!$BV$11,#REF!,2)+HLOOKUP(Sheet2!$BV$12,#REF!,2)+HLOOKUP(Sheet2!$BV$13,#REF!,2)+HLOOKUP(Sheet2!$BV$14,#REF!,2)+HLOOKUP(Sheet2!$BV$15,#REF!,2)+HLOOKUP(Sheet2!$BV$16,#REF!,2)+HLOOKUP(Sheet2!$BV$17,#REF!,2))</f>
        <v>#REF!</v>
      </c>
      <c r="BW22" s="8" t="e">
        <f>SUM(HLOOKUP(Sheet2!$BW$3,#REF!,2)+HLOOKUP(Sheet2!$BW$4,#REF!,2)+HLOOKUP(Sheet2!$BW$5,#REF!,2)+HLOOKUP(Sheet2!$BW$6,#REF!,2)+HLOOKUP(Sheet2!$BW$7,#REF!,2)+HLOOKUP(Sheet2!$BW$8,#REF!,2)+HLOOKUP(Sheet2!$BW$9,#REF!,2)+HLOOKUP(Sheet2!$BW$10,#REF!,2)+HLOOKUP(Sheet2!$BW$11,#REF!,2)+HLOOKUP(Sheet2!$BW$12,#REF!,2)+HLOOKUP(Sheet2!$BW$13,#REF!,2)+HLOOKUP(Sheet2!$BW$14,#REF!,2)+HLOOKUP(Sheet2!$BW$15,#REF!,2)+HLOOKUP(Sheet2!$BW$16,#REF!,2)+HLOOKUP(Sheet2!$BW$17,#REF!,2)+HLOOKUP(Sheet2!$BW$18,#REF!,2)+HLOOKUP(Sheet2!$BW$19,#REF!,2))</f>
        <v>#REF!</v>
      </c>
      <c r="BX22" s="8" t="e">
        <f>SUM(HLOOKUP(Sheet2!$BX$3,#REF!,2)+HLOOKUP(Sheet2!$BX$4,#REF!,2)+HLOOKUP(Sheet2!$BX$5,#REF!,2)+HLOOKUP(Sheet2!$BX$6,#REF!,2)+HLOOKUP(Sheet2!$BX$7,#REF!,2)+HLOOKUP(Sheet2!$BX$8,#REF!,2)+HLOOKUP(Sheet2!$BX$9,#REF!,2)+HLOOKUP(Sheet2!$BX$10,#REF!,2)+HLOOKUP(Sheet2!$BX$11,#REF!,2)+HLOOKUP(Sheet2!$BX$12,#REF!,2)+HLOOKUP(Sheet2!$BX$13,#REF!,2)+HLOOKUP(Sheet2!$BX$14,#REF!,2)+HLOOKUP(Sheet2!$BX$15,#REF!,2)+HLOOKUP(Sheet2!$BX$16,#REF!,2)+HLOOKUP(Sheet2!$BX$17,#REF!,2))</f>
        <v>#REF!</v>
      </c>
      <c r="BY22" s="8" t="e">
        <f>SUM(HLOOKUP(Sheet2!$BY$3,#REF!,2)+HLOOKUP(Sheet2!$BY$4,#REF!,2)+HLOOKUP(Sheet2!$BY$5,#REF!,2)+HLOOKUP(Sheet2!$BY$6,#REF!,2)+HLOOKUP(Sheet2!$BY$7,#REF!,2)+HLOOKUP(Sheet2!$BY$8,#REF!,2)+HLOOKUP(Sheet2!$BY$9,#REF!,2)+HLOOKUP(Sheet2!$BY$10,#REF!,2)+HLOOKUP(Sheet2!$BY$11,#REF!,2)+HLOOKUP(Sheet2!$BY$12,#REF!,2)+HLOOKUP(Sheet2!$BY$13,#REF!,2)+HLOOKUP(Sheet2!$BY$14,#REF!,2)+HLOOKUP(Sheet2!$BY$15,#REF!,2)+HLOOKUP(Sheet2!$BY$16,#REF!,2)+HLOOKUP(Sheet2!$BY$17,#REF!,2)+HLOOKUP(Sheet2!$BY$18,#REF!,2))</f>
        <v>#REF!</v>
      </c>
      <c r="BZ22" s="8" t="e">
        <f>SUM(HLOOKUP(Sheet2!$BZ$3,#REF!,2)+HLOOKUP(Sheet2!$BZ$4,#REF!,2)+HLOOKUP(Sheet2!$BZ$5,#REF!,2)+HLOOKUP(Sheet2!$BZ$6,#REF!,2)+HLOOKUP(Sheet2!$BZ$7,#REF!,2)+HLOOKUP(Sheet2!$BZ$8,#REF!,2)+HLOOKUP(Sheet2!$BZ$9,#REF!,2)+HLOOKUP(Sheet2!$BZ$10,#REF!,2)+HLOOKUP(Sheet2!$BZ$11,#REF!,2)+HLOOKUP(Sheet2!$BZ$12,#REF!,2)+HLOOKUP(Sheet2!$BZ$13,#REF!,2)+HLOOKUP(Sheet2!$BZ$14,#REF!,2)+HLOOKUP(Sheet2!$BZ$15,#REF!,2))</f>
        <v>#REF!</v>
      </c>
      <c r="CA22" s="8" t="e">
        <f>SUM(HLOOKUP(Sheet2!$CA$3,#REF!,2)+HLOOKUP(Sheet2!$CA$4,#REF!,2)+HLOOKUP(Sheet2!$CA$5,#REF!,2)+HLOOKUP(Sheet2!$CA$6,#REF!,2)+HLOOKUP(Sheet2!$CA$7,#REF!,2)+HLOOKUP(Sheet2!$CA$8,#REF!,2)+HLOOKUP(Sheet2!$CA$9,#REF!,2)+HLOOKUP(Sheet2!$CA$10,#REF!,2)+HLOOKUP(Sheet2!$CA$11,#REF!,2)+HLOOKUP(Sheet2!$CA$12,#REF!,2)+HLOOKUP(Sheet2!$CA$13,#REF!,2)+HLOOKUP(Sheet2!$CA$14,#REF!,2)+HLOOKUP(Sheet2!$CA$15,#REF!,2)+HLOOKUP(Sheet2!$CA$16,#REF!,2)+HLOOKUP(Sheet2!$CA$17,#REF!,2))</f>
        <v>#REF!</v>
      </c>
      <c r="CB22" s="8" t="e">
        <f>SUM(HLOOKUP(Sheet2!$CB$3,#REF!,2)+HLOOKUP(Sheet2!$CB$4,#REF!,2)+HLOOKUP(Sheet2!$CB$5,#REF!,2)+HLOOKUP(Sheet2!$CB$6,#REF!,2)+HLOOKUP(Sheet2!$CB$7,#REF!,2)+HLOOKUP(Sheet2!$CB$8,#REF!,2)+HLOOKUP(Sheet2!$CB$9,#REF!,2)+HLOOKUP(Sheet2!$CB$10,#REF!,2)+HLOOKUP(Sheet2!$CB$11,#REF!,2)+HLOOKUP(Sheet2!$CB$12,#REF!,2)+HLOOKUP(Sheet2!$CB$13,#REF!,2)+HLOOKUP(Sheet2!$CB$14,#REF!,2)+HLOOKUP(Sheet2!$CB$15,#REF!,2)+HLOOKUP(Sheet2!$CB$16,#REF!,2)+HLOOKUP(Sheet2!$CB$17,#REF!,2))</f>
        <v>#REF!</v>
      </c>
      <c r="CC22" s="8" t="e">
        <f>SUM(HLOOKUP(Sheet2!$CC$3,#REF!,2)+HLOOKUP(Sheet2!$CC$4,#REF!,2)+HLOOKUP(Sheet2!$CC$5,#REF!,2)+HLOOKUP(Sheet2!$CC$6,#REF!,2)+HLOOKUP(Sheet2!$CC$7,#REF!,2)+HLOOKUP(Sheet2!$CC$8,#REF!,2)+HLOOKUP(Sheet2!$CC$9,#REF!,2)+HLOOKUP(Sheet2!$CC$10,#REF!,2)+HLOOKUP(Sheet2!$CC$11,#REF!,2)+HLOOKUP(Sheet2!$CC$12,#REF!,2)+HLOOKUP(Sheet2!$CC$13,#REF!,2)+HLOOKUP(Sheet2!$CC$14,#REF!,2))</f>
        <v>#REF!</v>
      </c>
      <c r="CD22" s="8" t="e">
        <f>SUM(HLOOKUP(Sheet2!$CD$3,#REF!,2)+HLOOKUP(Sheet2!$CD$4,#REF!,2)+HLOOKUP(Sheet2!$CD$5,#REF!,2)+HLOOKUP(Sheet2!$CD$6,#REF!,2)+HLOOKUP(Sheet2!$CD$7,#REF!,2)+HLOOKUP(Sheet2!$CD$8,#REF!,2)+HLOOKUP(Sheet2!$CD$9,#REF!,2)+HLOOKUP(Sheet2!$CD$10,#REF!,2)+HLOOKUP(Sheet2!$CD$11,#REF!,2)+HLOOKUP(Sheet2!$CD$12,#REF!,2)+HLOOKUP(Sheet2!$CD$13,#REF!,2)+HLOOKUP(Sheet2!$CD$14,#REF!,2)+HLOOKUP(Sheet2!$CD$15,#REF!,2)+HLOOKUP(Sheet2!$CD$16,#REF!,2))</f>
        <v>#REF!</v>
      </c>
      <c r="CE22" s="8" t="e">
        <f>SUM(HLOOKUP(Sheet2!$CE$3,#REF!,2)+HLOOKUP(Sheet2!$CE$4,#REF!,2)+HLOOKUP(Sheet2!$CE$5,#REF!,2)+HLOOKUP(Sheet2!$CE$6,#REF!,2)+HLOOKUP(Sheet2!$CE$7,#REF!,2)+HLOOKUP(Sheet2!$CE$8,#REF!,2)+HLOOKUP(Sheet2!$CE$9,#REF!,2)+HLOOKUP(Sheet2!$CE$10,#REF!,2)+HLOOKUP(Sheet2!$CE$11,#REF!,2)+HLOOKUP(Sheet2!$CE$12,#REF!,2)+HLOOKUP(Sheet2!$CE$13,#REF!,2)+HLOOKUP(Sheet2!$CE$14,#REF!,2)+HLOOKUP(Sheet2!$CE$15,#REF!,2))</f>
        <v>#REF!</v>
      </c>
      <c r="CF22" s="8" t="e">
        <f>SUM(HLOOKUP(Sheet2!$CF$3,#REF!,2)+HLOOKUP(Sheet2!$CF$4,#REF!,2)+HLOOKUP(Sheet2!$CF$5,#REF!,2)+HLOOKUP(Sheet2!$CF$6,#REF!,2)+HLOOKUP(Sheet2!$CF$7,#REF!,2)+HLOOKUP(Sheet2!$CF$8,#REF!,2)+HLOOKUP(Sheet2!$CF$9,#REF!,2)+HLOOKUP(Sheet2!$CF$10,#REF!,2)+HLOOKUP(Sheet2!$CF$11,#REF!,2)+HLOOKUP(Sheet2!$CF$12,#REF!,2)+HLOOKUP(Sheet2!$CF$13,#REF!,2)+HLOOKUP(Sheet2!$CF$14,#REF!,2)+HLOOKUP(Sheet2!$CF$15,#REF!,2)+HLOOKUP(Sheet2!$CF$16,#REF!,2)+HLOOKUP(Sheet2!$CF$17,#REF!,2))</f>
        <v>#REF!</v>
      </c>
      <c r="CG22" s="8" t="e">
        <f>SUM(HLOOKUP(Sheet2!$CG$3,#REF!,2)+HLOOKUP(Sheet2!$CG$4,#REF!,2)+HLOOKUP(Sheet2!$CG$5,#REF!,2)+HLOOKUP(Sheet2!$CG$6,#REF!,2)+HLOOKUP(Sheet2!$CG$7,#REF!,2)+HLOOKUP(Sheet2!$CG$8,#REF!,2)+HLOOKUP(Sheet2!$CG$9,#REF!,2)+HLOOKUP(Sheet2!$CG$10,#REF!,2)+HLOOKUP(Sheet2!$CG$11,#REF!,2)+HLOOKUP(Sheet2!$CG$12,#REF!,2)+HLOOKUP(Sheet2!$CG$13,#REF!,2)+HLOOKUP(Sheet2!$CG$14,#REF!,2)+HLOOKUP(Sheet2!$CG$15,#REF!,2)+HLOOKUP(Sheet2!$CG$16,#REF!,2)+HLOOKUP(Sheet2!$CG$17,#REF!,2)+HLOOKUP(Sheet2!$CG$18,#REF!,2))</f>
        <v>#REF!</v>
      </c>
      <c r="CH22" s="8" t="e">
        <f>SUM(HLOOKUP(Sheet2!$CH$3,#REF!,2)+HLOOKUP(Sheet2!$CH$4,#REF!,2)+HLOOKUP(Sheet2!$CH$5,#REF!,2)+HLOOKUP(Sheet2!$CH$6,#REF!,2)+HLOOKUP(Sheet2!$CH$7,#REF!,2)+HLOOKUP(Sheet2!$CH$8,#REF!,2)+HLOOKUP(Sheet2!$CH$9,#REF!,2)+HLOOKUP(Sheet2!$CH$10,#REF!,2)+HLOOKUP(Sheet2!$CH$11,#REF!,2)+HLOOKUP(Sheet2!$CH$12,#REF!,2)+HLOOKUP(Sheet2!$CH$13,#REF!,2)+HLOOKUP(Sheet2!$CH$14,#REF!,2)+HLOOKUP(Sheet2!$CH$15,#REF!,2)+HLOOKUP(Sheet2!$CH$16,#REF!,2)+HLOOKUP(Sheet2!$CH$17,#REF!,2)+HLOOKUP(Sheet2!$CH$18,#REF!,2))</f>
        <v>#REF!</v>
      </c>
      <c r="CI22" s="8" t="e">
        <f>SUM(HLOOKUP(Sheet2!$CI$3,#REF!,2)+HLOOKUP(Sheet2!$CI$4,#REF!,2)+HLOOKUP(Sheet2!$CI$5,#REF!,2)+HLOOKUP(Sheet2!$CI$6,#REF!,2)+HLOOKUP(Sheet2!$CI$7,#REF!,2)+HLOOKUP(Sheet2!$CI$8,#REF!,2)+HLOOKUP(Sheet2!$CI$9,#REF!,2)+HLOOKUP(Sheet2!$CI$10,#REF!,2)+HLOOKUP(Sheet2!$CI$11,#REF!,2)+HLOOKUP(Sheet2!$CI$12,#REF!,2)+HLOOKUP(Sheet2!$CI$13,#REF!,2)+HLOOKUP(Sheet2!$CI$14,#REF!,2)+HLOOKUP(Sheet2!$CI$15,#REF!,2)+HLOOKUP(Sheet2!$CI$16,#REF!,2)+HLOOKUP(Sheet2!$CI$17,#REF!,2)+HLOOKUP(Sheet2!$CI$18,#REF!,2))</f>
        <v>#REF!</v>
      </c>
      <c r="CJ22" s="8" t="e">
        <f>SUM(HLOOKUP(Sheet2!$CJ$3,#REF!,2)+HLOOKUP(Sheet2!$CJ$4,#REF!,2)+HLOOKUP(Sheet2!$CJ$5,#REF!,2)+HLOOKUP(Sheet2!$CJ$6,#REF!,2)+HLOOKUP(Sheet2!$CJ$7,#REF!,2)+HLOOKUP(Sheet2!$CJ$8,#REF!,2)+HLOOKUP(Sheet2!$CJ$9,#REF!,2)+HLOOKUP(Sheet2!$CJ$10,#REF!,2)+HLOOKUP(Sheet2!$CJ$11,#REF!,2)+HLOOKUP(Sheet2!$CJ$12,#REF!,2)+HLOOKUP(Sheet2!$CJ$13,#REF!,2)+HLOOKUP(Sheet2!$CJ$14,#REF!,2)+HLOOKUP(Sheet2!$CJ$15,#REF!,2)+HLOOKUP(Sheet2!$CJ$16,#REF!,2)+HLOOKUP(Sheet2!$CJ$17,#REF!,2))</f>
        <v>#REF!</v>
      </c>
      <c r="CK22" s="8" t="e">
        <f>SUM(HLOOKUP(Sheet2!$CK$3,#REF!,2)+HLOOKUP(Sheet2!$CK$4,#REF!,2)+HLOOKUP(Sheet2!$CK$5,#REF!,2)+HLOOKUP(Sheet2!$CK$6,#REF!,2)+HLOOKUP(Sheet2!$CK$7,#REF!,2)+HLOOKUP(Sheet2!$CK$8,#REF!,2)+HLOOKUP(Sheet2!$CK$9,#REF!,2)+HLOOKUP(Sheet2!$CK$10,#REF!,2)+HLOOKUP(Sheet2!$CK$11,#REF!,2)+HLOOKUP(Sheet2!$CK$12,#REF!,2)+HLOOKUP(Sheet2!$CK$13,#REF!,2)+HLOOKUP(Sheet2!$CK$14,#REF!,2)+HLOOKUP(Sheet2!$CK$15,#REF!,2)+HLOOKUP(Sheet2!$CK$16,#REF!,2)+HLOOKUP(Sheet2!$CK$17,#REF!,2))</f>
        <v>#REF!</v>
      </c>
      <c r="CL22" s="8" t="e">
        <f>SUM(HLOOKUP(Sheet2!$CL$3,#REF!,2)+HLOOKUP(Sheet2!$CL$4,#REF!,2)+HLOOKUP(Sheet2!$CL$5,#REF!,2)+HLOOKUP(Sheet2!$CL$6,#REF!,2)+HLOOKUP(Sheet2!$CL$7,#REF!,2)+HLOOKUP(Sheet2!$CL$8,#REF!,2)+HLOOKUP(Sheet2!$CL$9,#REF!,2)+HLOOKUP(Sheet2!$CL$10,#REF!,2)+HLOOKUP(Sheet2!$CL$11,#REF!,2)+HLOOKUP(Sheet2!$CL$12,#REF!,2)+HLOOKUP(Sheet2!$CL$13,#REF!,2)+HLOOKUP(Sheet2!$CL$14,#REF!,2)+HLOOKUP(Sheet2!$CL$15,#REF!,2)+HLOOKUP(Sheet2!$CL$16,#REF!,2)+HLOOKUP(Sheet2!$CL$17,#REF!,2))</f>
        <v>#REF!</v>
      </c>
      <c r="CM22" s="8" t="e">
        <f>SUM(HLOOKUP(Sheet2!$CM$3,#REF!,2)+HLOOKUP(Sheet2!$CM$4,#REF!,2)+HLOOKUP(Sheet2!$CM$5,#REF!,2)+HLOOKUP(Sheet2!$CM$6,#REF!,2)+HLOOKUP(Sheet2!$CM$7,#REF!,2)+HLOOKUP(Sheet2!$CM$8,#REF!,2)+HLOOKUP(Sheet2!$CM$9,#REF!,2)+HLOOKUP(Sheet2!$CM$10,#REF!,2)+HLOOKUP(Sheet2!$CM$11,#REF!,2)+HLOOKUP(Sheet2!$CM$12,#REF!,2)+HLOOKUP(Sheet2!$CM$13,#REF!,2)+HLOOKUP(Sheet2!$CM$14,#REF!,2)+HLOOKUP(Sheet2!$CM$15,#REF!,2))</f>
        <v>#REF!</v>
      </c>
      <c r="CN22" s="8" t="e">
        <f>SUM(HLOOKUP(Sheet2!$CN$3,#REF!,2)+HLOOKUP(Sheet2!$CN$4,#REF!,2)+HLOOKUP(Sheet2!$CN$5,#REF!,2)+HLOOKUP(Sheet2!$CN$6,#REF!,2)+HLOOKUP(Sheet2!$CN$7,#REF!,2)+HLOOKUP(Sheet2!$CN$8,#REF!,2)+HLOOKUP(Sheet2!$CN$9,#REF!,2)+HLOOKUP(Sheet2!$CN$10,#REF!,2)+HLOOKUP(Sheet2!$CN$11,#REF!,2)+HLOOKUP(Sheet2!$CN$12,#REF!,2)+HLOOKUP(Sheet2!$CN$13,#REF!,2)+HLOOKUP(Sheet2!$CN$14,#REF!,2)+HLOOKUP(Sheet2!$CN$15,#REF!,2)+HLOOKUP(Sheet2!$CN$16,#REF!,2)+HLOOKUP(Sheet2!$CN$17,#REF!,2))</f>
        <v>#REF!</v>
      </c>
      <c r="CO22" s="8" t="e">
        <f>SUM(HLOOKUP(Sheet2!$CO$3,#REF!,2)+HLOOKUP(Sheet2!$CO$4,#REF!,2)+HLOOKUP(Sheet2!$CO$5,#REF!,2)+HLOOKUP(Sheet2!$CO$6,#REF!,2)+HLOOKUP(Sheet2!$CO$7,#REF!,2)+HLOOKUP(Sheet2!$CO$8,#REF!,2)+HLOOKUP(Sheet2!$CO$9,#REF!,2)+HLOOKUP(Sheet2!$CO$10,#REF!,2)+HLOOKUP(Sheet2!$CO$11,#REF!,2)+HLOOKUP(Sheet2!$CO$12,#REF!,2)+HLOOKUP(Sheet2!$CO$13,#REF!,2)+HLOOKUP(Sheet2!$CO$14,#REF!,2)+HLOOKUP(Sheet2!$CO$15,#REF!,2)+HLOOKUP(Sheet2!$CO$16,#REF!,2)+HLOOKUP(Sheet2!$CO$17,#REF!,2))</f>
        <v>#REF!</v>
      </c>
      <c r="CP22" s="8" t="e">
        <f>SUM(HLOOKUP(Sheet2!$CP$3,#REF!,2)+HLOOKUP(Sheet2!$CP$4,#REF!,2)+HLOOKUP(Sheet2!$CP$5,#REF!,2)+HLOOKUP(Sheet2!$CP$6,#REF!,2)+HLOOKUP(Sheet2!$CP$7,#REF!,2)+HLOOKUP(Sheet2!$CP$8,#REF!,2)+HLOOKUP(Sheet2!$CP$9,#REF!,2)+HLOOKUP(Sheet2!$CP$10,#REF!,2)+HLOOKUP(Sheet2!$CP$11,#REF!,2)+HLOOKUP(Sheet2!$CP$12,#REF!,2)+HLOOKUP(Sheet2!$CP$13,#REF!,2)+HLOOKUP(Sheet2!$CP$14,#REF!,2)+HLOOKUP(Sheet2!$CP$15,#REF!,2)+HLOOKUP(Sheet2!$CP$16,#REF!,2)+HLOOKUP(Sheet2!$CP$17,#REF!,2)+HLOOKUP(Sheet2!$CP$18,#REF!,2))</f>
        <v>#REF!</v>
      </c>
      <c r="CQ22" s="8" t="e">
        <f>SUM(HLOOKUP(Sheet2!$CQ$3,#REF!,2)+HLOOKUP(Sheet2!$CQ$4,#REF!,2)+HLOOKUP(Sheet2!$CQ$5,#REF!,2)+HLOOKUP(Sheet2!$CQ$6,#REF!,2)+HLOOKUP(Sheet2!$CQ$7,#REF!,2)+HLOOKUP(Sheet2!$CQ$8,#REF!,2)+HLOOKUP(Sheet2!$CQ$9,#REF!,2)+HLOOKUP(Sheet2!$CQ$10,#REF!,2)+HLOOKUP(Sheet2!$CQ$11,#REF!,2)+HLOOKUP(Sheet2!$CQ$12,#REF!,2)+HLOOKUP(Sheet2!$CQ$13,#REF!,2)+HLOOKUP(Sheet2!$CQ$14,#REF!,2)+HLOOKUP(Sheet2!$CQ$15,#REF!,2)+HLOOKUP(Sheet2!$CQ$16,#REF!,2)+HLOOKUP(Sheet2!$CQ$17,#REF!,2)+HLOOKUP(Sheet2!$CQ$18,#REF!,2))</f>
        <v>#REF!</v>
      </c>
      <c r="CR22" s="8" t="e">
        <f>SUM(HLOOKUP(Sheet2!$CR$3,#REF!,2)+HLOOKUP(Sheet2!$CR$4,#REF!,2)+HLOOKUP(Sheet2!$CR$5,#REF!,2)+HLOOKUP(Sheet2!$CR$6,#REF!,2)+HLOOKUP(Sheet2!$CR$7,#REF!,2)+HLOOKUP(Sheet2!$CR$8,#REF!,2)+HLOOKUP(Sheet2!$CR$9,#REF!,2)+HLOOKUP(Sheet2!$CR$10,#REF!,2)+HLOOKUP(Sheet2!$CR$11,#REF!,2)+HLOOKUP(Sheet2!$CR$12,#REF!,2)+HLOOKUP(Sheet2!$CR$13,#REF!,2)+HLOOKUP(Sheet2!$CR$14,#REF!,2)+HLOOKUP(Sheet2!$CR$15,#REF!,2)+HLOOKUP(Sheet2!$CR$16,#REF!,2)+HLOOKUP(Sheet2!$CR$17,#REF!,2)+HLOOKUP(Sheet2!$CR$18,#REF!,2)+HLOOKUP(Sheet2!$CR$19,#REF!,2)+HLOOKUP(Sheet2!$CR$20,#REF!,2)+HLOOKUP(Sheet2!$CR$21,#REF!,2))</f>
        <v>#REF!</v>
      </c>
      <c r="CS22" s="8" t="e">
        <f>SUM(HLOOKUP(Sheet2!$CS$3,#REF!,2)+HLOOKUP(Sheet2!$CS$4,#REF!,2)+HLOOKUP(Sheet2!$CS$5,#REF!,2)+HLOOKUP(Sheet2!$CS$6,#REF!,2)+HLOOKUP(Sheet2!$CS$7,#REF!,2)+HLOOKUP(Sheet2!$CS$8,#REF!,2)+HLOOKUP(Sheet2!$CS$9,#REF!,2)+HLOOKUP(Sheet2!$CS$10,#REF!,2)+HLOOKUP(Sheet2!$CS$11,#REF!,2)+HLOOKUP(Sheet2!$CS$12,#REF!,2)+HLOOKUP(Sheet2!$CS$13,#REF!,2)+HLOOKUP(Sheet2!$CS$14,#REF!,2)+HLOOKUP(Sheet2!$CS$15,#REF!,2)+HLOOKUP(Sheet2!$CS$16,#REF!,2)+HLOOKUP(Sheet2!$CS$17,#REF!,2)+HLOOKUP(Sheet2!$CS$18,#REF!,2))</f>
        <v>#REF!</v>
      </c>
      <c r="CT22" s="8" t="e">
        <f>SUM(HLOOKUP(Sheet2!$CT$3,#REF!,2)+HLOOKUP(Sheet2!$CT$4,#REF!,2)+HLOOKUP(Sheet2!$CT$5,#REF!,2)+HLOOKUP(Sheet2!$CT$6,#REF!,2)+HLOOKUP(Sheet2!$CT$7,#REF!,2)+HLOOKUP(Sheet2!$CT$8,#REF!,2)+HLOOKUP(Sheet2!$CT$9,#REF!,2)+HLOOKUP(Sheet2!$CT$10,#REF!,2)+HLOOKUP(Sheet2!$CT$11,#REF!,2)+HLOOKUP(Sheet2!$CT$12,#REF!,2)+HLOOKUP(Sheet2!$CT$13,#REF!,2)+HLOOKUP(Sheet2!$CT$14,#REF!,2)+HLOOKUP(Sheet2!$CT$15,#REF!,2)+HLOOKUP(Sheet2!$CT$16,#REF!,2)+HLOOKUP(Sheet2!$CT$17,#REF!,2)+HLOOKUP(Sheet2!$CT$18,#REF!,2)+HLOOKUP(Sheet2!$CT$19,#REF!,2)+HLOOKUP(Sheet2!$CT$20,#REF!,2))</f>
        <v>#REF!</v>
      </c>
      <c r="CU22" s="8" t="e">
        <f>SUM(HLOOKUP(Sheet2!$CU$3,#REF!,2)+HLOOKUP(Sheet2!$CU$4,#REF!,2)+HLOOKUP(Sheet2!$CU$5,#REF!,2)+HLOOKUP(Sheet2!$CU$6,#REF!,2)+HLOOKUP(Sheet2!$CU$7,#REF!,2)+HLOOKUP(Sheet2!$CU$8,#REF!,2)+HLOOKUP(Sheet2!$CU$9,#REF!,2)+HLOOKUP(Sheet2!$CU$10,#REF!,2)+HLOOKUP(Sheet2!$CU$11,#REF!,2)+HLOOKUP(Sheet2!$CU$12,#REF!,2)+HLOOKUP(Sheet2!$CU$13,#REF!,2)+HLOOKUP(Sheet2!$CU$14,#REF!,2)+HLOOKUP(Sheet2!$CU$15,#REF!,2)+HLOOKUP(Sheet2!$CU$16,#REF!,2)+HLOOKUP(Sheet2!$CU$17,#REF!,2))</f>
        <v>#REF!</v>
      </c>
      <c r="CV22" s="8" t="e">
        <f>SUM(HLOOKUP(Sheet2!$CV$3,#REF!,2)+HLOOKUP(Sheet2!$CV$4,#REF!,2)+HLOOKUP(Sheet2!$CV$5,#REF!,2)+HLOOKUP(Sheet2!$CV$6,#REF!,2)+HLOOKUP(Sheet2!$CV$7,#REF!,2)+HLOOKUP(Sheet2!$CV$8,#REF!,2)+HLOOKUP(Sheet2!$CV$9,#REF!,2)+HLOOKUP(Sheet2!$CV$10,#REF!,2)+HLOOKUP(Sheet2!$CV$11,#REF!,2)+HLOOKUP(Sheet2!$CV$12,#REF!,2)+HLOOKUP(Sheet2!$CV$13,#REF!,2)+HLOOKUP(Sheet2!$CV$14,#REF!,2)+HLOOKUP(Sheet2!$CV$15,#REF!,2)+HLOOKUP(Sheet2!$CV$16,#REF!,2)+HLOOKUP(Sheet2!$CV$17,#REF!,2)+HLOOKUP(Sheet2!$CV$18,#REF!,2))</f>
        <v>#REF!</v>
      </c>
      <c r="CW22" s="8" t="e">
        <f>SUM(HLOOKUP(Sheet2!$CW$3,#REF!,2)+HLOOKUP(Sheet2!$CW$4,#REF!,2)+HLOOKUP(Sheet2!$CW$5,#REF!,2)+HLOOKUP(Sheet2!$CW$6,#REF!,2)+HLOOKUP(Sheet2!$CW$7,#REF!,2)+HLOOKUP(Sheet2!$CW$8,#REF!,2)+HLOOKUP(Sheet2!$CW$9,#REF!,2)+HLOOKUP(Sheet2!$CW$10,#REF!,2)+HLOOKUP(Sheet2!$CW$11,#REF!,2)+HLOOKUP(Sheet2!$CW$12,#REF!,2)+HLOOKUP(Sheet2!$CW$13,#REF!,2)+HLOOKUP(Sheet2!$CW$14,#REF!,2)+HLOOKUP(Sheet2!$CW$15,#REF!,2))</f>
        <v>#REF!</v>
      </c>
      <c r="CX22" s="8" t="e">
        <f>SUM(HLOOKUP(Sheet2!$CX$3,#REF!,2)+HLOOKUP(Sheet2!$CX$4,#REF!,2)+HLOOKUP(Sheet2!$CX$5,#REF!,2)+HLOOKUP(Sheet2!$CX$6,#REF!,2)+HLOOKUP(Sheet2!$CX$7,#REF!,2)+HLOOKUP(Sheet2!$CX$8,#REF!,2)+HLOOKUP(Sheet2!$CX$9,#REF!,2)+HLOOKUP(Sheet2!$CX$10,#REF!,2)+HLOOKUP(Sheet2!$CX$11,#REF!,2)+HLOOKUP(Sheet2!$CX$12,#REF!,2)+HLOOKUP(Sheet2!$CX$13,#REF!,2)+HLOOKUP(Sheet2!$CX$14,#REF!,2)+HLOOKUP(Sheet2!$CX$15,#REF!,2)+HLOOKUP(Sheet2!$CX$16,#REF!,2)+HLOOKUP(Sheet2!$CX$17,#REF!,2))</f>
        <v>#REF!</v>
      </c>
      <c r="CY22" s="8" t="e">
        <f>SUM(HLOOKUP(Sheet2!$CY$3,#REF!,2)+HLOOKUP(Sheet2!$CY$4,#REF!,2)+HLOOKUP(Sheet2!$CY$5,#REF!,2)+HLOOKUP(Sheet2!$CY$6,#REF!,2)+HLOOKUP(Sheet2!$CY$7,#REF!,2)+HLOOKUP(Sheet2!$CY$8,#REF!,2)+HLOOKUP(Sheet2!$CY$9,#REF!,2)+HLOOKUP(Sheet2!$CY$10,#REF!,2)+HLOOKUP(Sheet2!$CY$11,#REF!,2)+HLOOKUP(Sheet2!$CY$12,#REF!,2)+HLOOKUP(Sheet2!$CY$13,#REF!,2)+HLOOKUP(Sheet2!$CY$14,#REF!,2)+HLOOKUP(Sheet2!$CY$15,#REF!,2)+HLOOKUP(Sheet2!$CY$16,#REF!,2)+HLOOKUP(Sheet2!$CY$17,#REF!,2))</f>
        <v>#REF!</v>
      </c>
      <c r="CZ22" s="8" t="e">
        <f>SUM(HLOOKUP(Sheet2!$CZ$3,#REF!,2)+HLOOKUP(Sheet2!$CZ$4,#REF!,2)+HLOOKUP(Sheet2!$CZ$5,#REF!,2)+HLOOKUP(Sheet2!$CZ$6,#REF!,2)+HLOOKUP(Sheet2!$CZ$7,#REF!,2)+HLOOKUP(Sheet2!$CZ$8,#REF!,2)+HLOOKUP(Sheet2!$CZ$9,#REF!,2)+HLOOKUP(Sheet2!$CZ$10,#REF!,2)+HLOOKUP(Sheet2!$CZ$11,#REF!,2)+HLOOKUP(Sheet2!$CZ$12,#REF!,2)+HLOOKUP(Sheet2!$CZ$13,#REF!,2)+HLOOKUP(Sheet2!$CZ$14,#REF!,2))</f>
        <v>#REF!</v>
      </c>
      <c r="DA22" s="8" t="e">
        <f>SUM(HLOOKUP(Sheet2!$DA$3,#REF!,2)+HLOOKUP(Sheet2!$DA$4,#REF!,2)+HLOOKUP(Sheet2!$DA$5,#REF!,2)+HLOOKUP(Sheet2!$DA$6,#REF!,2)+HLOOKUP(Sheet2!$DA$7,#REF!,2)+HLOOKUP(Sheet2!$DA$8,#REF!,2)+HLOOKUP(Sheet2!$DA$9,#REF!,2)+HLOOKUP(Sheet2!$DA$10,#REF!,2)+HLOOKUP(Sheet2!$DA$11,#REF!,2)+HLOOKUP(Sheet2!$DA$12,#REF!,2)+HLOOKUP(Sheet2!$DA$13,#REF!,2)+HLOOKUP(Sheet2!$DA$14,#REF!,2)+HLOOKUP(Sheet2!$DA$15,#REF!,2)+HLOOKUP(Sheet2!$DA$16,#REF!,2))</f>
        <v>#REF!</v>
      </c>
      <c r="DB22" s="8" t="e">
        <f>SUM(HLOOKUP(Sheet2!$DB$3,#REF!,2)+HLOOKUP(Sheet2!$DB$4,#REF!,2)+HLOOKUP(Sheet2!$DB$5,#REF!,2)+HLOOKUP(Sheet2!$DB$6,#REF!,2)+HLOOKUP(Sheet2!$DB$7,#REF!,2)+HLOOKUP(Sheet2!$DB$8,#REF!,2)+HLOOKUP(Sheet2!$DB$9,#REF!,2)+HLOOKUP(Sheet2!$DB$10,#REF!,2)+HLOOKUP(Sheet2!$DB$11,#REF!,2)+HLOOKUP(Sheet2!$DB$12,#REF!,2)+HLOOKUP(Sheet2!$DB$13,#REF!,2)+HLOOKUP(Sheet2!$DB$14,#REF!,2)+HLOOKUP(Sheet2!$DB$15,#REF!,2))</f>
        <v>#REF!</v>
      </c>
      <c r="DC22" s="8" t="e">
        <f>SUM(HLOOKUP(Sheet2!$DC$3,#REF!,2)+HLOOKUP(Sheet2!$DC$4,#REF!,2)+HLOOKUP(Sheet2!$DC$5,#REF!,2)+HLOOKUP(Sheet2!$DC$6,#REF!,2)+HLOOKUP(Sheet2!$DC$7,#REF!,2)+HLOOKUP(Sheet2!$DC$8,#REF!,2)+HLOOKUP(Sheet2!$DC$9,#REF!,2)+HLOOKUP(Sheet2!$DC$10,#REF!,2)+HLOOKUP(Sheet2!$DC$11,#REF!,2)+HLOOKUP(Sheet2!$DC$12,#REF!,2)+HLOOKUP(Sheet2!$DC$13,#REF!,2)+HLOOKUP(Sheet2!$DC$14,#REF!,2)+HLOOKUP(Sheet2!$DC$15,#REF!,2)+HLOOKUP(Sheet2!$DC$16,#REF!,2)+HLOOKUP(Sheet2!$DC$17,#REF!,2))</f>
        <v>#REF!</v>
      </c>
      <c r="DD22" s="8" t="e">
        <f>SUM(HLOOKUP(Sheet2!$DD$3,#REF!,2)+HLOOKUP(Sheet2!$DD$4,#REF!,2)+HLOOKUP(Sheet2!$DD$5,#REF!,2)+HLOOKUP(Sheet2!$DD$6,#REF!,2)+HLOOKUP(Sheet2!$DD$7,#REF!,2)+HLOOKUP(Sheet2!$DD$8,#REF!,2)+HLOOKUP(Sheet2!$DD$9,#REF!,2)+HLOOKUP(Sheet2!$DD$10,#REF!,2)+HLOOKUP(Sheet2!$DD$11,#REF!,2)+HLOOKUP(Sheet2!$DD$12,#REF!,2)+HLOOKUP(Sheet2!$DD$13,#REF!,2)+HLOOKUP(Sheet2!$DD$14,#REF!,2)+HLOOKUP(Sheet2!$DD$15,#REF!,2)+HLOOKUP(Sheet2!$DD$16,#REF!,2)+HLOOKUP(Sheet2!$DD$17,#REF!,2)+HLOOKUP(Sheet2!$DD$18,#REF!,2))</f>
        <v>#REF!</v>
      </c>
      <c r="DE22" s="8" t="e">
        <f>SUM(HLOOKUP(Sheet2!$DE$3,#REF!,2)+HLOOKUP(Sheet2!$DE$4,#REF!,2)+HLOOKUP(Sheet2!$DE$5,#REF!,2)+HLOOKUP(Sheet2!$DE$6,#REF!,2)+HLOOKUP(Sheet2!$DE$7,#REF!,2)+HLOOKUP(Sheet2!$DE$8,#REF!,2)+HLOOKUP(Sheet2!$DE$9,#REF!,2)+HLOOKUP(Sheet2!$DE$10,#REF!,2)+HLOOKUP(Sheet2!$DE$11,#REF!,2)+HLOOKUP(Sheet2!$DE$12,#REF!,2)+HLOOKUP(Sheet2!$DE$13,#REF!,2)+HLOOKUP(Sheet2!$DE$14,#REF!,2)+HLOOKUP(Sheet2!$DE$15,#REF!,2)+HLOOKUP(Sheet2!$DE$16,#REF!,2)+HLOOKUP(Sheet2!$DE$17,#REF!,2)+HLOOKUP(Sheet2!$DE$18,#REF!,2))</f>
        <v>#REF!</v>
      </c>
      <c r="DF22" s="8" t="e">
        <f>SUM(HLOOKUP(Sheet2!$DF$3,#REF!,2)+HLOOKUP(Sheet2!$DF$4,#REF!,2)+HLOOKUP(Sheet2!$DF$5,#REF!,2)+HLOOKUP(Sheet2!$DF$6,#REF!,2)+HLOOKUP(Sheet2!$DF$7,#REF!,2)+HLOOKUP(Sheet2!$DF$8,#REF!,2)+HLOOKUP(Sheet2!$DF$9,#REF!,2)+HLOOKUP(Sheet2!$DF$10,#REF!,2)+HLOOKUP(Sheet2!$DF$11,#REF!,2)+HLOOKUP(Sheet2!$DF$12,#REF!,2)+HLOOKUP(Sheet2!$DF$13,#REF!,2)+HLOOKUP(Sheet2!$DF$14,#REF!,2)+HLOOKUP(Sheet2!$DF$15,#REF!,2)+HLOOKUP(Sheet2!$DF$16,#REF!,2)+HLOOKUP(Sheet2!$DF$17,#REF!,2)+HLOOKUP(Sheet2!$DF$18,#REF!,2))</f>
        <v>#REF!</v>
      </c>
      <c r="DG22" s="8" t="e">
        <f>SUM(HLOOKUP(Sheet2!$DG$3,#REF!,2)+HLOOKUP(Sheet2!$DG$4,#REF!,2)+HLOOKUP(Sheet2!$DG$5,#REF!,2)+HLOOKUP(Sheet2!$DG$6,#REF!,2)+HLOOKUP(Sheet2!$DG$7,#REF!,2)+HLOOKUP(Sheet2!$DG$8,#REF!,2)+HLOOKUP(Sheet2!$DG$9,#REF!,2)+HLOOKUP(Sheet2!$DG$10,#REF!,2)+HLOOKUP(Sheet2!$DG$11,#REF!,2)+HLOOKUP(Sheet2!$DG$12,#REF!,2)+HLOOKUP(Sheet2!$DG$13,#REF!,2)+HLOOKUP(Sheet2!$DG$14,#REF!,2)+HLOOKUP(Sheet2!$DG$15,#REF!,2)+HLOOKUP(Sheet2!$DG$16,#REF!,2)+HLOOKUP(Sheet2!$DG$17,#REF!,2))</f>
        <v>#REF!</v>
      </c>
      <c r="DH22" s="8" t="e">
        <f>SUM(HLOOKUP(Sheet2!$DH$3,#REF!,2)+HLOOKUP(Sheet2!$DH$4,#REF!,2)+HLOOKUP(Sheet2!$DH$5,#REF!,2)+HLOOKUP(Sheet2!$DH$6,#REF!,2)+HLOOKUP(Sheet2!$DH$7,#REF!,2)+HLOOKUP(Sheet2!$DH$8,#REF!,2)+HLOOKUP(Sheet2!$DH$9,#REF!,2)+HLOOKUP(Sheet2!$DH$10,#REF!,2)+HLOOKUP(Sheet2!$DH$11,#REF!,2)+HLOOKUP(Sheet2!$DH$12,#REF!,2)+HLOOKUP(Sheet2!$DH$13,#REF!,2)+HLOOKUP(Sheet2!$DH$14,#REF!,2)+HLOOKUP(Sheet2!$DH$15,#REF!,2)+HLOOKUP(Sheet2!$DH$16,#REF!,2)+HLOOKUP(Sheet2!$DH$17,#REF!,2))</f>
        <v>#REF!</v>
      </c>
      <c r="DI22" s="8" t="e">
        <f>SUM(HLOOKUP(Sheet2!$DI$3,#REF!,2)+HLOOKUP(Sheet2!$DI$4,#REF!,2)+HLOOKUP(Sheet2!$DI$5,#REF!,2)+HLOOKUP(Sheet2!$DI$6,#REF!,2)+HLOOKUP(Sheet2!$DI$7,#REF!,2)+HLOOKUP(Sheet2!$DI$8,#REF!,2)+HLOOKUP(Sheet2!$DI$9,#REF!,2)+HLOOKUP(Sheet2!$DI$10,#REF!,2)+HLOOKUP(Sheet2!$DI$11,#REF!,2)+HLOOKUP(Sheet2!$DI$12,#REF!,2)+HLOOKUP(Sheet2!$DI$13,#REF!,2)+HLOOKUP(Sheet2!$DI$14,#REF!,2)+HLOOKUP(Sheet2!$DI$15,#REF!,2)+HLOOKUP(Sheet2!$DI$16,#REF!,2)+HLOOKUP(Sheet2!$DI$17,#REF!,2))</f>
        <v>#REF!</v>
      </c>
      <c r="DJ22" s="8" t="e">
        <f>SUM(HLOOKUP(Sheet2!$DJ$3,#REF!,2)+HLOOKUP(Sheet2!$DJ$4,#REF!,2)+HLOOKUP(Sheet2!$DJ$5,#REF!,2)+HLOOKUP(Sheet2!$DJ$6,#REF!,2)+HLOOKUP(Sheet2!$DJ$7,#REF!,2)+HLOOKUP(Sheet2!$DJ$8,#REF!,2)+HLOOKUP(Sheet2!$DJ$9,#REF!,2)+HLOOKUP(Sheet2!$DJ$10,#REF!,2)+HLOOKUP(Sheet2!$DJ$11,#REF!,2)+HLOOKUP(Sheet2!$DJ$12,#REF!,2)+HLOOKUP(Sheet2!$DJ$13,#REF!,2)+HLOOKUP(Sheet2!$DJ$14,#REF!,2)+HLOOKUP(Sheet2!$DJ$15,#REF!,2))</f>
        <v>#REF!</v>
      </c>
      <c r="DK22" s="8" t="e">
        <f>SUM(HLOOKUP(Sheet2!$DK$3,#REF!,2)+HLOOKUP(Sheet2!$DK$4,#REF!,2)+HLOOKUP(Sheet2!$DK$5,#REF!,2)+HLOOKUP(Sheet2!$DK$6,#REF!,2)+HLOOKUP(Sheet2!$DK$7,#REF!,2)+HLOOKUP(Sheet2!$DK$8,#REF!,2)+HLOOKUP(Sheet2!$DK$9,#REF!,2)+HLOOKUP(Sheet2!$DK$10,#REF!,2)+HLOOKUP(Sheet2!$DK$11,#REF!,2)+HLOOKUP(Sheet2!$DK$12,#REF!,2)+HLOOKUP(Sheet2!$DK$13,#REF!,2)+HLOOKUP(Sheet2!$DK$14,#REF!,2)+HLOOKUP(Sheet2!$DK$15,#REF!,2)+HLOOKUP(Sheet2!$DK$16,#REF!,2)+HLOOKUP(Sheet2!$DK$17,#REF!,2))</f>
        <v>#REF!</v>
      </c>
      <c r="DL22" s="8" t="e">
        <f>SUM(HLOOKUP(Sheet2!$DL$3,#REF!,2)+HLOOKUP(Sheet2!$DL$4,#REF!,2)+HLOOKUP(Sheet2!$DL$5,#REF!,2)+HLOOKUP(Sheet2!$DL$6,#REF!,2)+HLOOKUP(Sheet2!$DL$7,#REF!,2)+HLOOKUP(Sheet2!$DL$8,#REF!,2)+HLOOKUP(Sheet2!$DL$9,#REF!,2)+HLOOKUP(Sheet2!$DL$10,#REF!,2)+HLOOKUP(Sheet2!$DL$11,#REF!,2)+HLOOKUP(Sheet2!$DL$12,#REF!,2)+HLOOKUP(Sheet2!$DL$13,#REF!,2)+HLOOKUP(Sheet2!$DL$14,#REF!,2)+HLOOKUP(Sheet2!$DL$15,#REF!,2)+HLOOKUP(Sheet2!$DL$16,#REF!,2)+HLOOKUP(Sheet2!$DL$17,#REF!,2))</f>
        <v>#REF!</v>
      </c>
      <c r="DM22" s="8" t="e">
        <f>SUM(HLOOKUP(Sheet2!$DM$3,#REF!,2)+HLOOKUP(Sheet2!$DM$4,#REF!,2)+HLOOKUP(Sheet2!$DM$5,#REF!,2)+HLOOKUP(Sheet2!$DM$6,#REF!,2)+HLOOKUP(Sheet2!$DM$7,#REF!,2)+HLOOKUP(Sheet2!$DM$8,#REF!,2)+HLOOKUP(Sheet2!$DM$9,#REF!,2)+HLOOKUP(Sheet2!$DM$10,#REF!,2)+HLOOKUP(Sheet2!$DM$11,#REF!,2)+HLOOKUP(Sheet2!$DM$12,#REF!,2)+HLOOKUP(Sheet2!$DM$13,#REF!,2)+HLOOKUP(Sheet2!$DM$14,#REF!,2)+HLOOKUP(Sheet2!$DM$15,#REF!,2)+HLOOKUP(Sheet2!$DM$16,#REF!,2)+HLOOKUP(Sheet2!$DM$17,#REF!,2)+HLOOKUP(Sheet2!$DM$18,#REF!,2))</f>
        <v>#REF!</v>
      </c>
      <c r="DN22" s="8" t="e">
        <f>SUM(HLOOKUP(Sheet2!$DN$3,#REF!,2)+HLOOKUP(Sheet2!$DN$4,#REF!,2)+HLOOKUP(Sheet2!$DN$5,#REF!,2)+HLOOKUP(Sheet2!$DN$6,#REF!,2)+HLOOKUP(Sheet2!$DN$7,#REF!,2)+HLOOKUP(Sheet2!$DN$8,#REF!,2)+HLOOKUP(Sheet2!$DN$9,#REF!,2)+HLOOKUP(Sheet2!$DN$10,#REF!,2)+HLOOKUP(Sheet2!$DN$11,#REF!,2)+HLOOKUP(Sheet2!$DN$12,#REF!,2)+HLOOKUP(Sheet2!$DN$13,#REF!,2)+HLOOKUP(Sheet2!$DN$14,#REF!,2)+HLOOKUP(Sheet2!$DN$15,#REF!,2)+HLOOKUP(Sheet2!$DN$16,#REF!,2)+HLOOKUP(Sheet2!$DN$17,#REF!,2)+HLOOKUP(Sheet2!$DN$18,#REF!,2))</f>
        <v>#REF!</v>
      </c>
      <c r="DO22" s="8" t="e">
        <f>SUM(HLOOKUP(Sheet2!$DO$3,#REF!,2)+HLOOKUP(Sheet2!$DO$4,#REF!,2)+HLOOKUP(Sheet2!$DO$5,#REF!,2)+HLOOKUP(Sheet2!$DO$6,#REF!,2)+HLOOKUP(Sheet2!$DO$7,#REF!,2)+HLOOKUP(Sheet2!$DO$8,#REF!,2)+HLOOKUP(Sheet2!$DO$9,#REF!,2)+HLOOKUP(Sheet2!$DO$10,#REF!,2)+HLOOKUP(Sheet2!$DO$11,#REF!,2)+HLOOKUP(Sheet2!$DO$12,#REF!,2)+HLOOKUP(Sheet2!$DO$13,#REF!,2)+HLOOKUP(Sheet2!$DO$14,#REF!,2)+HLOOKUP(Sheet2!$DO$15,#REF!,2)+HLOOKUP(Sheet2!$DO$16,#REF!,2)+HLOOKUP(Sheet2!$DO$17,#REF!,2)+HLOOKUP(Sheet2!$DO$18,#REF!,2)+HLOOKUP(Sheet2!$DO$19,#REF!,2)+HLOOKUP(Sheet2!$DO$20,#REF!,2)+HLOOKUP(Sheet2!$DO$21,#REF!,2))</f>
        <v>#REF!</v>
      </c>
      <c r="DP22" s="8" t="e">
        <f>SUM(HLOOKUP(Sheet2!$DP$3,#REF!,2)+HLOOKUP(Sheet2!$DP$4,#REF!,2)+HLOOKUP(Sheet2!$DP$5,#REF!,2)+HLOOKUP(Sheet2!$DP$6,#REF!,2)+HLOOKUP(Sheet2!$DP$7,#REF!,2)+HLOOKUP(Sheet2!$DP$8,#REF!,2)+HLOOKUP(Sheet2!$DP$9,#REF!,2)+HLOOKUP(Sheet2!$DP$10,#REF!,2)+HLOOKUP(Sheet2!$DP$11,#REF!,2)+HLOOKUP(Sheet2!$DP$12,#REF!,2)+HLOOKUP(Sheet2!$DP$13,#REF!,2)+HLOOKUP(Sheet2!$DP$14,#REF!,2)+HLOOKUP(Sheet2!$DP$15,#REF!,2)+HLOOKUP(Sheet2!$DP$16,#REF!,2)+HLOOKUP(Sheet2!$DP$17,#REF!,2)+HLOOKUP(Sheet2!$DP$18,#REF!,2))</f>
        <v>#REF!</v>
      </c>
      <c r="DQ22" s="8" t="e">
        <f>SUM(HLOOKUP(Sheet2!$DQ$3,#REF!,2)+HLOOKUP(Sheet2!$DQ$4,#REF!,2)+HLOOKUP(Sheet2!$DQ$5,#REF!,2)+HLOOKUP(Sheet2!$DQ$6,#REF!,2)+HLOOKUP(Sheet2!$DQ$7,#REF!,2)+HLOOKUP(Sheet2!$DQ$8,#REF!,2)+HLOOKUP(Sheet2!$DQ$9,#REF!,2)+HLOOKUP(Sheet2!$DQ$10,#REF!,2)+HLOOKUP(Sheet2!$DQ$11,#REF!,2)+HLOOKUP(Sheet2!$DQ$12,#REF!,2)+HLOOKUP(Sheet2!$DQ$13,#REF!,2)+HLOOKUP(Sheet2!$DQ$14,#REF!,2)+HLOOKUP(Sheet2!$DQ$15,#REF!,2)+HLOOKUP(Sheet2!$DQ$16,#REF!,2)+HLOOKUP(Sheet2!$DQ$17,#REF!,2)+HLOOKUP(Sheet2!$DQ$18,#REF!,2)+HLOOKUP(Sheet2!$DQ$19,#REF!,2)+HLOOKUP(Sheet2!$DQ$20,#REF!,2))</f>
        <v>#REF!</v>
      </c>
      <c r="DR22" s="8" t="e">
        <f>SUM(HLOOKUP(Sheet2!$DR$3,#REF!,2)+HLOOKUP(Sheet2!$DR$4,#REF!,2)+HLOOKUP(Sheet2!$DR$5,#REF!,2)+HLOOKUP(Sheet2!$DR$6,#REF!,2)+HLOOKUP(Sheet2!$DR$7,#REF!,2)+HLOOKUP(Sheet2!$DR$8,#REF!,2)+HLOOKUP(Sheet2!$DR$9,#REF!,2)+HLOOKUP(Sheet2!$DR$10,#REF!,2)+HLOOKUP(Sheet2!$DR$11,#REF!,2)+HLOOKUP(Sheet2!$DR$12,#REF!,2)+HLOOKUP(Sheet2!$DR$13,#REF!,2)+HLOOKUP(Sheet2!$DR$14,#REF!,2)+HLOOKUP(Sheet2!$DR$15,#REF!,2)+HLOOKUP(Sheet2!$DR$16,#REF!,2))</f>
        <v>#REF!</v>
      </c>
      <c r="DS22" s="8" t="e">
        <f>SUM(HLOOKUP(Sheet2!$DS$3,#REF!,2)+HLOOKUP(Sheet2!$DS$4,#REF!,2)+HLOOKUP(Sheet2!$DS$5,#REF!,2)+HLOOKUP(Sheet2!$DS$6,#REF!,2)+HLOOKUP(Sheet2!$DS$7,#REF!,2)+HLOOKUP(Sheet2!$DS$8,#REF!,2)+HLOOKUP(Sheet2!$DS$9,#REF!,2)+HLOOKUP(Sheet2!$DS$10,#REF!,2)+HLOOKUP(Sheet2!$DS$11,#REF!,2)+HLOOKUP(Sheet2!$DS$12,#REF!,2)+HLOOKUP(Sheet2!$DS$13,#REF!,2)+HLOOKUP(Sheet2!$DS$14,#REF!,2)+HLOOKUP(Sheet2!$DS$15,#REF!,2)+HLOOKUP(Sheet2!$DS$16,#REF!,2)+HLOOKUP(Sheet2!$DS$17,#REF!,2))</f>
        <v>#REF!</v>
      </c>
      <c r="DT22" s="8" t="e">
        <f>SUM(HLOOKUP(Sheet2!$DT$3,#REF!,2)+HLOOKUP(Sheet2!$DT$4,#REF!,2)+HLOOKUP(Sheet2!$DT$5,#REF!,2)+HLOOKUP(Sheet2!$DT$6,#REF!,2)+HLOOKUP(Sheet2!$DT$7,#REF!,2)+HLOOKUP(Sheet2!$DT$8,#REF!,2)+HLOOKUP(Sheet2!$DT$9,#REF!,2)+HLOOKUP(Sheet2!$DT$10,#REF!,2)+HLOOKUP(Sheet2!$DT$11,#REF!,2)+HLOOKUP(Sheet2!$DT$12,#REF!,2)+HLOOKUP(Sheet2!$DT$13,#REF!,2)+HLOOKUP(Sheet2!$DT$14,#REF!,2))</f>
        <v>#REF!</v>
      </c>
      <c r="DU22" s="8" t="e">
        <f>SUM(HLOOKUP(Sheet2!$DU$3,#REF!,2)+HLOOKUP(Sheet2!$DU$4,#REF!,2)+HLOOKUP(Sheet2!$DU$5,#REF!,2)+HLOOKUP(Sheet2!$DU$6,#REF!,2)+HLOOKUP(Sheet2!$DU$7,#REF!,2)+HLOOKUP(Sheet2!$DU$8,#REF!,2)+HLOOKUP(Sheet2!$DU$9,#REF!,2)+HLOOKUP(Sheet2!$DU$10,#REF!,2)+HLOOKUP(Sheet2!$DU$11,#REF!,2)+HLOOKUP(Sheet2!$DU$12,#REF!,2)+HLOOKUP(Sheet2!$DU$13,#REF!,2)+HLOOKUP(Sheet2!$DU$14,#REF!,2)+HLOOKUP(Sheet2!$DU$15,#REF!,2)+HLOOKUP(Sheet2!$DU$16,#REF!,2))</f>
        <v>#REF!</v>
      </c>
      <c r="DV22" s="8" t="e">
        <f>SUM(HLOOKUP(Sheet2!$DV$3,#REF!,2)+HLOOKUP(Sheet2!$DV$4,#REF!,2)+HLOOKUP(Sheet2!$DV$5,#REF!,2)+HLOOKUP(Sheet2!$DV$6,#REF!,2)+HLOOKUP(Sheet2!$DV$7,#REF!,2)+HLOOKUP(Sheet2!$DV$8,#REF!,2)+HLOOKUP(Sheet2!$DV$9,#REF!,2)+HLOOKUP(Sheet2!$DV$10,#REF!,2)+HLOOKUP(Sheet2!$DV$11,#REF!,2)+HLOOKUP(Sheet2!$DV$12,#REF!,2)+HLOOKUP(Sheet2!$DV$13,#REF!,2)+HLOOKUP(Sheet2!$DV$14,#REF!,2)+HLOOKUP(Sheet2!$DV$15,#REF!,2)+HLOOKUP(Sheet2!$DV$16,#REF!,2))</f>
        <v>#REF!</v>
      </c>
      <c r="DW22" s="8" t="e">
        <f>SUM(HLOOKUP(Sheet2!$DW$3,#REF!,2)+HLOOKUP(Sheet2!$DW$4,#REF!,2)+HLOOKUP(Sheet2!$DW$5,#REF!,2)+HLOOKUP(Sheet2!$DW$6,#REF!,2)+HLOOKUP(Sheet2!$DW$7,#REF!,2)+HLOOKUP(Sheet2!$DW$8,#REF!,2)+HLOOKUP(Sheet2!$DW$9,#REF!,2)+HLOOKUP(Sheet2!$DW$10,#REF!,2)+HLOOKUP(Sheet2!$DW$11,#REF!,2)+HLOOKUP(Sheet2!$DW$12,#REF!,2)+HLOOKUP(Sheet2!$DW$13,#REF!,2))</f>
        <v>#REF!</v>
      </c>
      <c r="DX22" s="8" t="e">
        <f>SUM(HLOOKUP(Sheet2!$DX$3,#REF!,2)+HLOOKUP(Sheet2!$DX$4,#REF!,2)+HLOOKUP(Sheet2!$DX$5,#REF!,2)+HLOOKUP(Sheet2!$DX$6,#REF!,2)+HLOOKUP(Sheet2!$DX$7,#REF!,2)+HLOOKUP(Sheet2!$DX$8,#REF!,2)+HLOOKUP(Sheet2!$DX$9,#REF!,2)+HLOOKUP(Sheet2!$DX$10,#REF!,2)+HLOOKUP(Sheet2!$DX$11,#REF!,2)+HLOOKUP(Sheet2!$DX$12,#REF!,2)+HLOOKUP(Sheet2!$DX$13,#REF!,2)+HLOOKUP(Sheet2!$DX$14,#REF!,2)+HLOOKUP(Sheet2!$DX$15,#REF!,2))</f>
        <v>#REF!</v>
      </c>
      <c r="DY22" s="8" t="e">
        <f>SUM(HLOOKUP(Sheet2!$DY$3,#REF!,2)+HLOOKUP(Sheet2!$DY$4,#REF!,2)+HLOOKUP(Sheet2!$DY$5,#REF!,2)+HLOOKUP(Sheet2!$DY$6,#REF!,2)+HLOOKUP(Sheet2!$DY$7,#REF!,2)+HLOOKUP(Sheet2!$DY$8,#REF!,2)+HLOOKUP(Sheet2!$DY$9,#REF!,2)+HLOOKUP(Sheet2!$DY$10,#REF!,2)+HLOOKUP(Sheet2!$DY$11,#REF!,2)+HLOOKUP(Sheet2!$DY$12,#REF!,2)+HLOOKUP(Sheet2!$DY$13,#REF!,2)+HLOOKUP(Sheet2!$DY$14,#REF!,2))</f>
        <v>#REF!</v>
      </c>
      <c r="DZ22" s="8" t="e">
        <f>SUM(HLOOKUP(Sheet2!$DZ$3,#REF!,2)+HLOOKUP(Sheet2!$DZ$4,#REF!,2)+HLOOKUP(Sheet2!$DZ$5,#REF!,2)+HLOOKUP(Sheet2!$DZ$6,#REF!,2)+HLOOKUP(Sheet2!$DZ$7,#REF!,2)+HLOOKUP(Sheet2!$DZ$8,#REF!,2)+HLOOKUP(Sheet2!$DZ$9,#REF!,2)+HLOOKUP(Sheet2!$DZ$10,#REF!,2)+HLOOKUP(Sheet2!$DZ$11,#REF!,2)+HLOOKUP(Sheet2!$DZ$12,#REF!,2)+HLOOKUP(Sheet2!$DZ$13,#REF!,2)+HLOOKUP(Sheet2!$DZ$14,#REF!,2)+HLOOKUP(Sheet2!$DZ$15,#REF!,2)+HLOOKUP(Sheet2!$DZ$16,#REF!,2))</f>
        <v>#REF!</v>
      </c>
      <c r="EA22" s="8" t="e">
        <f>SUM(HLOOKUP(Sheet2!$EA$3,#REF!,2)+HLOOKUP(Sheet2!$EA$4,#REF!,2)+HLOOKUP(Sheet2!$EA$5,#REF!,2)+HLOOKUP(Sheet2!$EA$6,#REF!,2)+HLOOKUP(Sheet2!$EA$7,#REF!,2)+HLOOKUP(Sheet2!$EA$8,#REF!,2)+HLOOKUP(Sheet2!$EA$9,#REF!,2)+HLOOKUP(Sheet2!$EA$10,#REF!,2)+HLOOKUP(Sheet2!$EA$11,#REF!,2)+HLOOKUP(Sheet2!$EA$12,#REF!,2)+HLOOKUP(Sheet2!$EA$13,#REF!,2)+HLOOKUP(Sheet2!$EA$14,#REF!,2)+HLOOKUP(Sheet2!$EA$15,#REF!,2)+HLOOKUP(Sheet2!$EA$16,#REF!,2)+HLOOKUP(Sheet2!$EA$17,#REF!,2))</f>
        <v>#REF!</v>
      </c>
      <c r="EB22" s="8" t="e">
        <f>SUM(HLOOKUP(Sheet2!$EB$3,#REF!,2)+HLOOKUP(Sheet2!$EB$4,#REF!,2)+HLOOKUP(Sheet2!$EB$5,#REF!,2)+HLOOKUP(Sheet2!$EB$6,#REF!,2)+HLOOKUP(Sheet2!$EB$7,#REF!,2)+HLOOKUP(Sheet2!$EB$8,#REF!,2)+HLOOKUP(Sheet2!$EB$9,#REF!,2)+HLOOKUP(Sheet2!$EB$10,#REF!,2)+HLOOKUP(Sheet2!$EB$11,#REF!,2)+HLOOKUP(Sheet2!$EB$12,#REF!,2)+HLOOKUP(Sheet2!$EB$13,#REF!,2)+HLOOKUP(Sheet2!$EB$14,#REF!,2)+HLOOKUP(Sheet2!$EB$15,#REF!,2)+HLOOKUP(Sheet2!$EB$16,#REF!,2)+HLOOKUP(Sheet2!$EB$17,#REF!,2))</f>
        <v>#REF!</v>
      </c>
      <c r="EC22" s="8" t="e">
        <f>SUM(HLOOKUP(Sheet2!$EC$3,#REF!,2)+HLOOKUP(Sheet2!$EC$4,#REF!,2)+HLOOKUP(Sheet2!$EC$5,#REF!,2)+HLOOKUP(Sheet2!$EC$6,#REF!,2)+HLOOKUP(Sheet2!$EC$7,#REF!,2)+HLOOKUP(Sheet2!$EC$8,#REF!,2)+HLOOKUP(Sheet2!$EC$9,#REF!,2)+HLOOKUP(Sheet2!$EC$10,#REF!,2)+HLOOKUP(Sheet2!$EC$11,#REF!,2)+HLOOKUP(Sheet2!$EC$12,#REF!,2)+HLOOKUP(Sheet2!$EC$13,#REF!,2)+HLOOKUP(Sheet2!$EC$14,#REF!,2)+HLOOKUP(Sheet2!$EC$15,#REF!,2)+HLOOKUP(Sheet2!$EC$16,#REF!,2)+HLOOKUP(Sheet2!$EC$17,#REF!,2))</f>
        <v>#REF!</v>
      </c>
      <c r="ED22" s="8" t="e">
        <f>SUM(HLOOKUP(Sheet2!$ED$3,#REF!,2)+HLOOKUP(Sheet2!$ED$4,#REF!,2)+HLOOKUP(Sheet2!$ED$5,#REF!,2)+HLOOKUP(Sheet2!$ED$6,#REF!,2)+HLOOKUP(Sheet2!$ED$7,#REF!,2)+HLOOKUP(Sheet2!$ED$8,#REF!,2)+HLOOKUP(Sheet2!$ED$9,#REF!,2)+HLOOKUP(Sheet2!$ED$10,#REF!,2)+HLOOKUP(Sheet2!$ED$11,#REF!,2)+HLOOKUP(Sheet2!$ED$12,#REF!,2)+HLOOKUP(Sheet2!$ED$13,#REF!,2)+HLOOKUP(Sheet2!$ED$14,#REF!,2)+HLOOKUP(Sheet2!$ED$15,#REF!,2)+HLOOKUP(Sheet2!$ED$16,#REF!,2))</f>
        <v>#REF!</v>
      </c>
      <c r="EE22" s="8" t="e">
        <f>SUM(HLOOKUP(Sheet2!$EE$3,#REF!,2)+HLOOKUP(Sheet2!$EE$4,#REF!,2)+HLOOKUP(Sheet2!$EE$5,#REF!,2)+HLOOKUP(Sheet2!$EE$6,#REF!,2)+HLOOKUP(Sheet2!$EE$7,#REF!,2)+HLOOKUP(Sheet2!$EE$8,#REF!,2)+HLOOKUP(Sheet2!$EE$9,#REF!,2)+HLOOKUP(Sheet2!$EE$10,#REF!,2)+HLOOKUP(Sheet2!$EE$11,#REF!,2)+HLOOKUP(Sheet2!$EE$12,#REF!,2)+HLOOKUP(Sheet2!$EE$13,#REF!,2)+HLOOKUP(Sheet2!$EE$14,#REF!,2)+HLOOKUP(Sheet2!$EE$15,#REF!,2)+HLOOKUP(Sheet2!$EE$16,#REF!,2))</f>
        <v>#REF!</v>
      </c>
      <c r="EF22" s="8" t="e">
        <f>SUM(HLOOKUP(Sheet2!$EF$3,#REF!,2)+HLOOKUP(Sheet2!$EF$4,#REF!,2)+HLOOKUP(Sheet2!$EF$5,#REF!,2)+HLOOKUP(Sheet2!$EF$6,#REF!,2)+HLOOKUP(Sheet2!$EF$7,#REF!,2)+HLOOKUP(Sheet2!$EF$8,#REF!,2)+HLOOKUP(Sheet2!$EF$9,#REF!,2)+HLOOKUP(Sheet2!$EF$10,#REF!,2)+HLOOKUP(Sheet2!$EF$11,#REF!,2)+HLOOKUP(Sheet2!$EF$12,#REF!,2)+HLOOKUP(Sheet2!$EF$13,#REF!,2)+HLOOKUP(Sheet2!$EF$14,#REF!,2)+HLOOKUP(Sheet2!$EF$15,#REF!,2)+HLOOKUP(Sheet2!$EF$16,#REF!,2))</f>
        <v>#REF!</v>
      </c>
      <c r="EG22" s="8" t="e">
        <f>SUM(HLOOKUP(Sheet2!$EG$3,#REF!,2)+HLOOKUP(Sheet2!$EG$4,#REF!,2)+HLOOKUP(Sheet2!$EG$5,#REF!,2)+HLOOKUP(Sheet2!$EG$6,#REF!,2)+HLOOKUP(Sheet2!$EG$7,#REF!,2)+HLOOKUP(Sheet2!$EG$8,#REF!,2)+HLOOKUP(Sheet2!$EG$9,#REF!,2)+HLOOKUP(Sheet2!$EG$10,#REF!,2)+HLOOKUP(Sheet2!$EG$11,#REF!,2)+HLOOKUP(Sheet2!$EG$12,#REF!,2)+HLOOKUP(Sheet2!$EG$13,#REF!,2)+HLOOKUP(Sheet2!$EG$14,#REF!,2))</f>
        <v>#REF!</v>
      </c>
      <c r="EH22" s="8" t="e">
        <f>SUM(HLOOKUP(Sheet2!$EH$3,#REF!,2)+HLOOKUP(Sheet2!$EH$4,#REF!,2)+HLOOKUP(Sheet2!$EH$5,#REF!,2)+HLOOKUP(Sheet2!$EH$6,#REF!,2)+HLOOKUP(Sheet2!$EH$7,#REF!,2)+HLOOKUP(Sheet2!$EH$8,#REF!,2)+HLOOKUP(Sheet2!$EH$9,#REF!,2)+HLOOKUP(Sheet2!$EH$10,#REF!,2)+HLOOKUP(Sheet2!$EH$11,#REF!,2)+HLOOKUP(Sheet2!$EH$12,#REF!,2)+HLOOKUP(Sheet2!$EH$13,#REF!,2)+HLOOKUP(Sheet2!$EH$14,#REF!,2)+HLOOKUP(Sheet2!$EH$15,#REF!,2)+HLOOKUP(Sheet2!$EH$16,#REF!,2))</f>
        <v>#REF!</v>
      </c>
      <c r="EI22" s="8" t="e">
        <f>SUM(HLOOKUP(Sheet2!$EI$3,#REF!,2)+HLOOKUP(Sheet2!$EI$4,#REF!,2)+HLOOKUP(Sheet2!$EI$5,#REF!,2)+HLOOKUP(Sheet2!$EI$6,#REF!,2)+HLOOKUP(Sheet2!$EI$7,#REF!,2)+HLOOKUP(Sheet2!$EI$8,#REF!,2)+HLOOKUP(Sheet2!$EI$9,#REF!,2)+HLOOKUP(Sheet2!$EI$10,#REF!,2)+HLOOKUP(Sheet2!$EI$11,#REF!,2)+HLOOKUP(Sheet2!$EI$12,#REF!,2)+HLOOKUP(Sheet2!$EI$13,#REF!,2)+HLOOKUP(Sheet2!$EI$14,#REF!,2)+HLOOKUP(Sheet2!$EI$15,#REF!,2)+HLOOKUP(Sheet2!$EI$16,#REF!,2))</f>
        <v>#REF!</v>
      </c>
      <c r="EJ22" s="8" t="e">
        <f>SUM(HLOOKUP(Sheet2!$EJ$3,#REF!,2)+HLOOKUP(Sheet2!$EJ$4,#REF!,2)+HLOOKUP(Sheet2!$EJ$5,#REF!,2)+HLOOKUP(Sheet2!$EJ$6,#REF!,2)+HLOOKUP(Sheet2!$EJ$7,#REF!,2)+HLOOKUP(Sheet2!$EJ$8,#REF!,2)+HLOOKUP(Sheet2!$EJ$9,#REF!,2)+HLOOKUP(Sheet2!$EJ$10,#REF!,2)+HLOOKUP(Sheet2!$EJ$11,#REF!,2)+HLOOKUP(Sheet2!$EJ$12,#REF!,2)+HLOOKUP(Sheet2!$EJ$13,#REF!,2)+HLOOKUP(Sheet2!$EJ$14,#REF!,2)+HLOOKUP(Sheet2!$EJ$15,#REF!,2)+HLOOKUP(Sheet2!$EJ$16,#REF!,2)+HLOOKUP(Sheet2!$EJ$17,#REF!,2))</f>
        <v>#REF!</v>
      </c>
      <c r="EK22" s="8" t="e">
        <f>SUM(HLOOKUP(Sheet2!$EK$3,#REF!,2)+HLOOKUP(Sheet2!$EK$4,#REF!,2)+HLOOKUP(Sheet2!$EK$5,#REF!,2)+HLOOKUP(Sheet2!$EK$6,#REF!,2)+HLOOKUP(Sheet2!$EK$7,#REF!,2)+HLOOKUP(Sheet2!$EK$8,#REF!,2)+HLOOKUP(Sheet2!$EK$9,#REF!,2)+HLOOKUP(Sheet2!$EK$10,#REF!,2)+HLOOKUP(Sheet2!$EK$11,#REF!,2)+HLOOKUP(Sheet2!$EK$12,#REF!,2)+HLOOKUP(Sheet2!$EK$13,#REF!,2)+HLOOKUP(Sheet2!$EK$14,#REF!,2)+HLOOKUP(Sheet2!$EK$15,#REF!,2)+HLOOKUP(Sheet2!$EK$16,#REF!,2)+HLOOKUP(Sheet2!$EK$17,#REF!,2))</f>
        <v>#REF!</v>
      </c>
      <c r="EL22" s="8" t="e">
        <f>SUM(HLOOKUP(Sheet2!$EL$3,#REF!,2)+HLOOKUP(Sheet2!$EL$4,#REF!,2)+HLOOKUP(Sheet2!$EL$5,#REF!,2)+HLOOKUP(Sheet2!$EL$6,#REF!,2)+HLOOKUP(Sheet2!$EL$7,#REF!,2)+HLOOKUP(Sheet2!$EL$8,#REF!,2)+HLOOKUP(Sheet2!$EL$9,#REF!,2)+HLOOKUP(Sheet2!$EL$10,#REF!,2)+HLOOKUP(Sheet2!$EL$11,#REF!,2)+HLOOKUP(Sheet2!$EL$12,#REF!,2)+HLOOKUP(Sheet2!$EL$13,#REF!,2)+HLOOKUP(Sheet2!$EL$14,#REF!,2)+HLOOKUP(Sheet2!$EL$15,#REF!,2)+HLOOKUP(Sheet2!$EL$16,#REF!,2)+HLOOKUP(Sheet2!$EL$17,#REF!,2)+HLOOKUP(Sheet2!$EL$18,#REF!,2)+HLOOKUP(Sheet2!$EL$19,#REF!,2)+HLOOKUP(Sheet2!$EL$20,#REF!,2))</f>
        <v>#REF!</v>
      </c>
      <c r="EM22" s="8" t="e">
        <f>SUM(HLOOKUP(Sheet2!$EM$3,#REF!,2)+HLOOKUP(Sheet2!$EM$4,#REF!,2)+HLOOKUP(Sheet2!$EM$5,#REF!,2)+HLOOKUP(Sheet2!$EM$6,#REF!,2)+HLOOKUP(Sheet2!$EM$7,#REF!,2)+HLOOKUP(Sheet2!$EM$8,#REF!,2)+HLOOKUP(Sheet2!$EM$9,#REF!,2)+HLOOKUP(Sheet2!$EM$10,#REF!,2)+HLOOKUP(Sheet2!$EM$11,#REF!,2)+HLOOKUP(Sheet2!$EM$12,#REF!,2)+HLOOKUP(Sheet2!$EM$13,#REF!,2)+HLOOKUP(Sheet2!$EM$14,#REF!,2)+HLOOKUP(Sheet2!$EM$15,#REF!,2)+HLOOKUP(Sheet2!$EM$16,#REF!,2)+HLOOKUP(Sheet2!$EM$17,#REF!,2))</f>
        <v>#REF!</v>
      </c>
      <c r="EN22" s="8" t="e">
        <f>SUM(HLOOKUP(Sheet2!$EN$3,#REF!,2)+HLOOKUP(Sheet2!$EN$4,#REF!,2)+HLOOKUP(Sheet2!$EN$5,#REF!,2)+HLOOKUP(Sheet2!$EN$6,#REF!,2)+HLOOKUP(Sheet2!$EN$7,#REF!,2)+HLOOKUP(Sheet2!$EN$8,#REF!,2)+HLOOKUP(Sheet2!$EN$9,#REF!,2)+HLOOKUP(Sheet2!$EN$10,#REF!,2)+HLOOKUP(Sheet2!$EN$11,#REF!,2)+HLOOKUP(Sheet2!$EN$12,#REF!,2)+HLOOKUP(Sheet2!$EN$13,#REF!,2)+HLOOKUP(Sheet2!$EN$14,#REF!,2)+HLOOKUP(Sheet2!$EN$15,#REF!,2)+HLOOKUP(Sheet2!$EN$16,#REF!,2)+HLOOKUP(Sheet2!$EN$17,#REF!,2)+HLOOKUP(Sheet2!$EN$18,#REF!,2)+HLOOKUP(Sheet2!$EN$19,#REF!,2))</f>
        <v>#REF!</v>
      </c>
      <c r="EO22" s="8" t="e">
        <f>SUM(HLOOKUP(Sheet2!$EO$3,#REF!,2)+HLOOKUP(Sheet2!$EO$4,#REF!,2)+HLOOKUP(Sheet2!$EO$5,#REF!,2)+HLOOKUP(Sheet2!$EO$6,#REF!,2)+HLOOKUP(Sheet2!$EO$7,#REF!,2)+HLOOKUP(Sheet2!$EO$8,#REF!,2)+HLOOKUP(Sheet2!$EO$9,#REF!,2)+HLOOKUP(Sheet2!$EO$10,#REF!,2)+HLOOKUP(Sheet2!$EO$11,#REF!,2)+HLOOKUP(Sheet2!$EO$12,#REF!,2)+HLOOKUP(Sheet2!$EO$13,#REF!,2))</f>
        <v>#REF!</v>
      </c>
      <c r="EP22" s="8" t="e">
        <f>SUM(HLOOKUP(Sheet2!$EP$3,#REF!,2)+HLOOKUP(Sheet2!$EP$4,#REF!,2)+HLOOKUP(Sheet2!$EP$5,#REF!,2)+HLOOKUP(Sheet2!$EP$6,#REF!,2)+HLOOKUP(Sheet2!$EP$7,#REF!,2)+HLOOKUP(Sheet2!$EP$8,#REF!,2)+HLOOKUP(Sheet2!$EP$9,#REF!,2)+HLOOKUP(Sheet2!$EP$10,#REF!,2)+HLOOKUP(Sheet2!$EP$11,#REF!,2)+HLOOKUP(Sheet2!$EP$12,#REF!,2)+HLOOKUP(Sheet2!$EP$13,#REF!,2))</f>
        <v>#REF!</v>
      </c>
      <c r="EQ22" s="8" t="e">
        <f>SUM(HLOOKUP(Sheet2!$EQ$3,#REF!,2)+HLOOKUP(Sheet2!$EQ$4,#REF!,2)+HLOOKUP(Sheet2!$EQ$5,#REF!,2)+HLOOKUP(Sheet2!$EQ$6,#REF!,2)+HLOOKUP(Sheet2!$EQ$7,#REF!,2)+HLOOKUP(Sheet2!$EQ$8,#REF!,2)+HLOOKUP(Sheet2!$EQ$9,#REF!,2)+HLOOKUP(Sheet2!$EQ$10,#REF!,2)+HLOOKUP(Sheet2!$EQ$11,#REF!,2)+HLOOKUP(Sheet2!$EQ$12,#REF!,2)+HLOOKUP(Sheet2!$EQ$13,#REF!,2)+HLOOKUP(Sheet2!$EQ$14,#REF!,2))</f>
        <v>#REF!</v>
      </c>
      <c r="ER22" s="8" t="e">
        <f>SUM(HLOOKUP(Sheet2!$ER$3,#REF!,2)+HLOOKUP(Sheet2!$ER$4,#REF!,2)+HLOOKUP(Sheet2!$ER$5,#REF!,2)+HLOOKUP(Sheet2!$ER$6,#REF!,2)+HLOOKUP(Sheet2!$ER$7,#REF!,2)+HLOOKUP(Sheet2!$ER$8,#REF!,2)+HLOOKUP(Sheet2!$ER$9,#REF!,2)+HLOOKUP(Sheet2!$ER$10,#REF!,2)+HLOOKUP(Sheet2!$ER$11,#REF!,2))</f>
        <v>#REF!</v>
      </c>
      <c r="ES22" s="8" t="e">
        <f>SUM(HLOOKUP(Sheet2!$ES$3,#REF!,2)+HLOOKUP(Sheet2!$ES$4,#REF!,2)+HLOOKUP(Sheet2!$ES$5,#REF!,2)+HLOOKUP(Sheet2!$ES$6,#REF!,2)+HLOOKUP(Sheet2!$ES$7,#REF!,2)+HLOOKUP(Sheet2!$ES$8,#REF!,2)+HLOOKUP(Sheet2!$ES$9,#REF!,2)+HLOOKUP(Sheet2!$ES$10,#REF!,2)+HLOOKUP(Sheet2!$ES$11,#REF!,2)+HLOOKUP(Sheet2!$ES$12,#REF!,2)+HLOOKUP(Sheet2!$ES$13,#REF!,2))</f>
        <v>#REF!</v>
      </c>
      <c r="ET22" s="8" t="e">
        <f>SUM(HLOOKUP(Sheet2!$ET$3,#REF!,2)+HLOOKUP(Sheet2!$ET$4,#REF!,2)+HLOOKUP(Sheet2!$ET$5,#REF!,2)+HLOOKUP(Sheet2!$ET$6,#REF!,2)+HLOOKUP(Sheet2!$ET$7,#REF!,2)+HLOOKUP(Sheet2!$ET$8,#REF!,2)+HLOOKUP(Sheet2!$ET$9,#REF!,2)+HLOOKUP(Sheet2!$ET$10,#REF!,2)+HLOOKUP(Sheet2!$ET$11,#REF!,2))</f>
        <v>#REF!</v>
      </c>
      <c r="EU22" s="8" t="e">
        <f>SUM(HLOOKUP(Sheet2!$EU$3,#REF!,2)+HLOOKUP(Sheet2!$EU$4,#REF!,2)+HLOOKUP(Sheet2!$EU$5,#REF!,2)+HLOOKUP(Sheet2!$EU$6,#REF!,2)+HLOOKUP(Sheet2!$EU$7,#REF!,2)+HLOOKUP(Sheet2!$EU$8,#REF!,2)+HLOOKUP(Sheet2!$EU$9,#REF!,2)+HLOOKUP(Sheet2!$EU$10,#REF!,2)+HLOOKUP(Sheet2!$EU$11,#REF!,2)+HLOOKUP(Sheet2!$EU$12,#REF!,2)+HLOOKUP(Sheet2!$EU$13,#REF!,2))</f>
        <v>#REF!</v>
      </c>
      <c r="EV22" s="8" t="e">
        <f>SUM(HLOOKUP(Sheet2!$EV$3,#REF!,2)+HLOOKUP(Sheet2!$EV$4,#REF!,2)+HLOOKUP(Sheet2!$EV$5,#REF!,2)+HLOOKUP(Sheet2!$EV$6,#REF!,2)+HLOOKUP(Sheet2!$EV$7,#REF!,2)+HLOOKUP(Sheet2!$EV$8,#REF!,2)+HLOOKUP(Sheet2!$EV$9,#REF!,2)+HLOOKUP(Sheet2!$EV$10,#REF!,2)+HLOOKUP(Sheet2!$EV$11,#REF!,2)+HLOOKUP(Sheet2!$EV$12,#REF!,2)+HLOOKUP(Sheet2!$EV$13,#REF!,2)+HLOOKUP(Sheet2!$EV$14,#REF!,2))</f>
        <v>#REF!</v>
      </c>
      <c r="EW22" s="8" t="e">
        <f>SUM(HLOOKUP(Sheet2!$EW$3,#REF!,2)+HLOOKUP(Sheet2!$EW$4,#REF!,2)+HLOOKUP(Sheet2!$EW$5,#REF!,2)+HLOOKUP(Sheet2!$EW$6,#REF!,2)+HLOOKUP(Sheet2!$EW$7,#REF!,2)+HLOOKUP(Sheet2!$EW$8,#REF!,2)+HLOOKUP(Sheet2!$EW$9,#REF!,2)+HLOOKUP(Sheet2!$EW$10,#REF!,2)+HLOOKUP(Sheet2!$EW$11,#REF!,2)+HLOOKUP(Sheet2!$EW$12,#REF!,2)+HLOOKUP(Sheet2!$EW$13,#REF!,2)+HLOOKUP(Sheet2!$EW$14,#REF!,2))</f>
        <v>#REF!</v>
      </c>
      <c r="EX22" s="8" t="e">
        <f>SUM(HLOOKUP(Sheet2!$EX$3,#REF!,2)+HLOOKUP(Sheet2!$EX$4,#REF!,2)+HLOOKUP(Sheet2!$EX$5,#REF!,2)+HLOOKUP(Sheet2!$EX$6,#REF!,2)+HLOOKUP(Sheet2!$EX$7,#REF!,2)+HLOOKUP(Sheet2!$EX$8,#REF!,2)+HLOOKUP(Sheet2!$EX$9,#REF!,2)+HLOOKUP(Sheet2!$EX$10,#REF!,2)+HLOOKUP(Sheet2!$EX$11,#REF!,2)+HLOOKUP(Sheet2!$EX$12,#REF!,2)+HLOOKUP(Sheet2!$EX$13,#REF!,2)+HLOOKUP(Sheet2!$EX$14,#REF!,2)+HLOOKUP(Sheet2!$EX$15,#REF!,2))</f>
        <v>#REF!</v>
      </c>
      <c r="EY22" s="8" t="e">
        <f>SUM(HLOOKUP(Sheet2!$EY$3,#REF!,2)+HLOOKUP(Sheet2!$EY$4,#REF!,2)+HLOOKUP(Sheet2!$EY$5,#REF!,2)+HLOOKUP(Sheet2!$EY$6,#REF!,2)+HLOOKUP(Sheet2!$EY$7,#REF!,2)+HLOOKUP(Sheet2!$EY$8,#REF!,2)+HLOOKUP(Sheet2!$EY$9,#REF!,2)+HLOOKUP(Sheet2!$EY$10,#REF!,2)+HLOOKUP(Sheet2!$EY$11,#REF!,2)+HLOOKUP(Sheet2!$EY$12,#REF!,2))</f>
        <v>#REF!</v>
      </c>
      <c r="EZ22" s="8" t="e">
        <f>SUM(HLOOKUP(Sheet2!$EZ$3,#REF!,2)+HLOOKUP(Sheet2!$EZ$4,#REF!,2)+HLOOKUP(Sheet2!$EZ$5,#REF!,2)+HLOOKUP(Sheet2!$EZ$6,#REF!,2)+HLOOKUP(Sheet2!$EZ$7,#REF!,2)+HLOOKUP(Sheet2!$EZ$8,#REF!,2)+HLOOKUP(Sheet2!$EZ$9,#REF!,2)+HLOOKUP(Sheet2!$EZ$10,#REF!,2)+HLOOKUP(Sheet2!$EZ$11,#REF!,2)+HLOOKUP(Sheet2!$EZ$12,#REF!,2)+HLOOKUP(Sheet2!$EZ$13,#REF!,2)+HLOOKUP(Sheet2!$EZ$14,#REF!,2))</f>
        <v>#REF!</v>
      </c>
      <c r="FA22" s="8" t="e">
        <f>SUM(HLOOKUP(Sheet2!$FA$3,#REF!,2)+HLOOKUP(Sheet2!$FA$4,#REF!,2)+HLOOKUP(Sheet2!$FA$5,#REF!,2)+HLOOKUP(Sheet2!$FA$6,#REF!,2)+HLOOKUP(Sheet2!$FA$7,#REF!,2)+HLOOKUP(Sheet2!$FA$8,#REF!,2)+HLOOKUP(Sheet2!$FA$9,#REF!,2)+HLOOKUP(Sheet2!$FA$10,#REF!,2)+HLOOKUP(Sheet2!$FA$11,#REF!,2)+HLOOKUP(Sheet2!$FA$12,#REF!,2))</f>
        <v>#REF!</v>
      </c>
      <c r="FB22" s="8" t="e">
        <f>SUM(HLOOKUP(Sheet2!$FB$3,#REF!,2)+HLOOKUP(Sheet2!$FB$4,#REF!,2)+HLOOKUP(Sheet2!$FB$5,#REF!,2)+HLOOKUP(Sheet2!$FB$6,#REF!,2)+HLOOKUP(Sheet2!$FB$7,#REF!,2)+HLOOKUP(Sheet2!$FB$8,#REF!,2)+HLOOKUP(Sheet2!$FB$9,#REF!,2)+HLOOKUP(Sheet2!$FB$10,#REF!,2)+HLOOKUP(Sheet2!$FB$11,#REF!,2)+HLOOKUP(Sheet2!$FB$12,#REF!,2)+HLOOKUP(Sheet2!$FB$13,#REF!,2)+HLOOKUP(Sheet2!$FB$14,#REF!,2))</f>
        <v>#REF!</v>
      </c>
    </row>
    <row r="23" spans="1:158" ht="14.4">
      <c r="A23" s="10" t="s">
        <v>437</v>
      </c>
      <c r="B23" s="8" t="e">
        <f>SUM(HLOOKUP(Sheet2!$B$3,#REF!,3)+HLOOKUP(Sheet2!$B$4,#REF!,3)+HLOOKUP(Sheet2!$B$5,#REF!,3)+HLOOKUP(Sheet2!$B$6,#REF!,3)+HLOOKUP(Sheet2!$B$7,#REF!,3)+HLOOKUP(Sheet2!$B$8,#REF!,3)+HLOOKUP(Sheet2!$B$9,#REF!,3)+HLOOKUP(Sheet2!$B$10,#REF!,3)+HLOOKUP(Sheet2!$B$11,#REF!,3))</f>
        <v>#REF!</v>
      </c>
      <c r="C23" s="8" t="e">
        <f>SUM(HLOOKUP(Sheet2!$C$3,#REF!,3)+HLOOKUP(Sheet2!$C$4,#REF!,3)+HLOOKUP(Sheet2!$C$5,#REF!,3)+HLOOKUP(Sheet2!$C$6,#REF!,3)+HLOOKUP(Sheet2!$C$7,#REF!,3)+HLOOKUP(Sheet2!$C$8,#REF!,3)+HLOOKUP(Sheet2!$C$9,#REF!,3)+HLOOKUP(Sheet2!$C$10,#REF!,3)+HLOOKUP(Sheet2!$C$11,#REF!,3)+HLOOKUP(Sheet2!$C$12,#REF!,3))</f>
        <v>#REF!</v>
      </c>
      <c r="D23" s="8" t="e">
        <f>SUM(HLOOKUP(Sheet2!$D$3,#REF!,3)+HLOOKUP(Sheet2!$D$4,#REF!,3)+HLOOKUP(Sheet2!$D$5,#REF!,3)+HLOOKUP(Sheet2!$D$6,#REF!,3)+HLOOKUP(Sheet2!$D$7,#REF!,3)+HLOOKUP(Sheet2!$D$8,#REF!,3)+HLOOKUP(Sheet2!$D$9,#REF!,3)+HLOOKUP(Sheet2!$D$10,#REF!,3)+HLOOKUP(Sheet2!$D$11,#REF!,3)+HLOOKUP(Sheet2!$D$12,#REF!,3))</f>
        <v>#REF!</v>
      </c>
      <c r="E23" s="8" t="e">
        <f>SUM(HLOOKUP($E$3,#REF!,3)+HLOOKUP($E$4,#REF!,3)+HLOOKUP($E$5,#REF!,3)+HLOOKUP($E$6,#REF!,3)+HLOOKUP($E$7,#REF!,3)+HLOOKUP($E$8,#REF!,3)+HLOOKUP($E$9,#REF!,3)+HLOOKUP($E$10,#REF!,3)+HLOOKUP($E$11,#REF!,3)+HLOOKUP($E$12,#REF!,3)+HLOOKUP($E$13,#REF!,3)+HLOOKUP($E$14,#REF!,3)+HLOOKUP($E$15,#REF!,3))</f>
        <v>#REF!</v>
      </c>
      <c r="F23" s="8" t="e">
        <f>SUM(HLOOKUP(Sheet2!$F$3,#REF!,3)+HLOOKUP(Sheet2!$F$4,#REF!,3)+HLOOKUP(Sheet2!$F$5,#REF!,3)+HLOOKUP(Sheet2!$F$6,#REF!,3)+HLOOKUP(Sheet2!$F$7,#REF!,3)+HLOOKUP(Sheet2!$F$8,#REF!,3)+HLOOKUP(Sheet2!$F$9,#REF!,3)+HLOOKUP(Sheet2!$F$10,#REF!,3)+HLOOKUP(Sheet2!$F$11,#REF!,3)+HLOOKUP(Sheet2!$F$12,#REF!,3))</f>
        <v>#REF!</v>
      </c>
      <c r="G23" s="8" t="e">
        <f>SUM(HLOOKUP(Sheet2!$G$3,#REF!,3)+HLOOKUP(Sheet2!$G$4,#REF!,3)+HLOOKUP(Sheet2!$G$5,#REF!,3)+HLOOKUP(Sheet2!$G$6,#REF!,3)+HLOOKUP(Sheet2!$G$7,#REF!,3)+HLOOKUP(Sheet2!$G$8,#REF!,3)+HLOOKUP(Sheet2!$G$9,#REF!,3)+HLOOKUP(Sheet2!$G$10,#REF!,3)+HLOOKUP(Sheet2!$G$11,#REF!,3)+HLOOKUP(Sheet2!$G$12,#REF!,3)+HLOOKUP(Sheet2!$G$13,#REF!,3)+HLOOKUP(Sheet2!$G$14,#REF!,3))</f>
        <v>#REF!</v>
      </c>
      <c r="H23" s="8" t="e">
        <f>SUM(HLOOKUP(Sheet2!$H$3,#REF!,3)+HLOOKUP(Sheet2!$H$4,#REF!,3)+HLOOKUP(Sheet2!$H$5,#REF!,3)+HLOOKUP(Sheet2!$H$6,#REF!,3)+HLOOKUP(Sheet2!$H$7,#REF!,3)+HLOOKUP(Sheet2!$H$8,#REF!,3)+HLOOKUP(Sheet2!$H$9,#REF!,3)+HLOOKUP(Sheet2!$H$10,#REF!,3)+HLOOKUP(Sheet2!$H$11,#REF!,3))</f>
        <v>#REF!</v>
      </c>
      <c r="I23" s="8" t="e">
        <f>SUM(HLOOKUP(Sheet2!$I$3,#REF!,3)+HLOOKUP(Sheet2!$I$4,#REF!,3)+HLOOKUP(Sheet2!$I$5,#REF!,3)+HLOOKUP(Sheet2!$I$6,#REF!,3)+HLOOKUP(Sheet2!$I$7,#REF!,3)+HLOOKUP(Sheet2!$I$8,#REF!,3)+HLOOKUP(Sheet2!$I$9,#REF!,3)+HLOOKUP(Sheet2!$I$10,#REF!,3)+HLOOKUP(Sheet2!$I$11,#REF!,3)+HLOOKUP(Sheet2!$I$12,#REF!,3)+HLOOKUP(Sheet2!$I$13,#REF!,3))</f>
        <v>#REF!</v>
      </c>
      <c r="J23" s="8" t="e">
        <f>SUM(HLOOKUP(Sheet2!$J$3,#REF!,3)+HLOOKUP(Sheet2!$J$4,#REF!,3)+HLOOKUP(Sheet2!$J$5,#REF!,3)+HLOOKUP(Sheet2!$J$6,#REF!,3)+HLOOKUP(Sheet2!$J$7,#REF!,3)+HLOOKUP(Sheet2!$J$8,#REF!,3)+HLOOKUP(Sheet2!$J$9,#REF!,3)+HLOOKUP(Sheet2!$J$10,#REF!,3)+HLOOKUP(Sheet2!$J$11,#REF!,3)+HLOOKUP(Sheet2!$J$12,#REF!,3)+HLOOKUP(Sheet2!$J$13,#REF!,3)+HLOOKUP(Sheet2!$J$14,#REF!,3))</f>
        <v>#REF!</v>
      </c>
      <c r="K23" s="8" t="e">
        <f>SUM(HLOOKUP(Sheet2!$K$3,#REF!,3)+HLOOKUP(Sheet2!$K$4,#REF!,3)+HLOOKUP(Sheet2!$K$5,#REF!,3)+HLOOKUP(Sheet2!$K$6,#REF!,3)+HLOOKUP(Sheet2!$K$7,#REF!,3)+HLOOKUP(Sheet2!$K$8,#REF!,3)+HLOOKUP(Sheet2!$K$9,#REF!,3)+HLOOKUP(Sheet2!$K$10,#REF!,3)+HLOOKUP(Sheet2!$K$11,#REF!,3)+HLOOKUP(Sheet2!$K$12,#REF!,3)+HLOOKUP(Sheet2!$K$13,#REF!,3)+HLOOKUP(Sheet2!$K$14,#REF!,3))</f>
        <v>#REF!</v>
      </c>
      <c r="L23" s="8" t="e">
        <f>SUM(HLOOKUP(Sheet2!$L$3,#REF!,3)+HLOOKUP(Sheet2!$L$4,#REF!,3)+HLOOKUP(Sheet2!$L$5,#REF!,3)+HLOOKUP(Sheet2!$L$6,#REF!,3)+HLOOKUP(Sheet2!$L$7,#REF!,3)+HLOOKUP(Sheet2!$L$8,#REF!,3)+HLOOKUP(Sheet2!$L$9,#REF!,3)+HLOOKUP(Sheet2!$L$10,#REF!,3)+HLOOKUP(Sheet2!$L$11,#REF!,3)+HLOOKUP(Sheet2!$L$12,#REF!,3)+HLOOKUP(Sheet2!$L$13,#REF!,3)+HLOOKUP(Sheet2!$L$14,#REF!,3))</f>
        <v>#REF!</v>
      </c>
      <c r="M23" s="8" t="e">
        <f>SUM(HLOOKUP($M$3,#REF!,3)+HLOOKUP($M$4,#REF!,3)+HLOOKUP($M$5,#REF!,3)+HLOOKUP($M$6,#REF!,3)+HLOOKUP($M$7,#REF!,3)+HLOOKUP($M$8,#REF!,3)+HLOOKUP($M$9,#REF!,3)+HLOOKUP($M$10,#REF!,3)+HLOOKUP($M$11,#REF!,3)+HLOOKUP($M$12,#REF!,3)+HLOOKUP($M$13,#REF!,3)+HLOOKUP($M$14,#REF!,3)+HLOOKUP($M$15,#REF!,3))</f>
        <v>#REF!</v>
      </c>
      <c r="N23" s="8" t="e">
        <f>SUM(HLOOKUP(Sheet2!$N$3,#REF!,3)+HLOOKUP(Sheet2!$N$4,#REF!,3)+HLOOKUP(Sheet2!$N$5,#REF!,3)+HLOOKUP(Sheet2!$N$6,#REF!,3)+HLOOKUP(Sheet2!$N$7,#REF!,3)+HLOOKUP(Sheet2!$N$8,#REF!,3)+HLOOKUP(Sheet2!$N$9,#REF!,3)+HLOOKUP(Sheet2!$N$10,#REF!,3)+HLOOKUP(Sheet2!$N$11,#REF!,3)+HLOOKUP(Sheet2!$N$12,#REF!,3))</f>
        <v>#REF!</v>
      </c>
      <c r="O23" s="8" t="e">
        <f>SUM(HLOOKUP(Sheet2!$O$3,#REF!,3)+HLOOKUP(Sheet2!$O$4,#REF!,3)+HLOOKUP(Sheet2!$O$5,#REF!,3)+HLOOKUP(Sheet2!$O$6,#REF!,3)+HLOOKUP(Sheet2!$O$7,#REF!,3)+HLOOKUP(Sheet2!$O$8,#REF!,3)+HLOOKUP(Sheet2!$O$9,#REF!,3)+HLOOKUP(Sheet2!$O$10,#REF!,3)+HLOOKUP(Sheet2!$O$11,#REF!,3)+HLOOKUP(Sheet2!$O$12,#REF!,3)+HLOOKUP(Sheet2!$O$13,#REF!,3)+HLOOKUP(Sheet2!$O$14,#REF!,3))</f>
        <v>#REF!</v>
      </c>
      <c r="P23" s="8" t="e">
        <f>SUM(HLOOKUP(Sheet2!$P$3,#REF!,3)+HLOOKUP(Sheet2!$P$4,#REF!,3)+HLOOKUP(Sheet2!$P$5,#REF!,3)+HLOOKUP(Sheet2!$P$6,#REF!,3)+HLOOKUP(Sheet2!$P$7,#REF!,3)+HLOOKUP(Sheet2!$P$8,#REF!,3)+HLOOKUP(Sheet2!$P$9,#REF!,3)+HLOOKUP(Sheet2!$P$10,#REF!,3)+HLOOKUP(Sheet2!$P$11,#REF!,3)+HLOOKUP(Sheet2!$P$12,#REF!,3)+HLOOKUP(Sheet2!$P$13,#REF!,3)+HLOOKUP(Sheet2!$P$14,#REF!,3))</f>
        <v>#REF!</v>
      </c>
      <c r="Q23" s="8" t="e">
        <f>SUM(HLOOKUP(Sheet2!$Q$3,#REF!,3)+HLOOKUP(Sheet2!$Q$4,#REF!,3)+HLOOKUP(Sheet2!$Q$5,#REF!,3)+HLOOKUP(Sheet2!$Q$6,#REF!,3)+HLOOKUP(Sheet2!$Q$7,#REF!,3)+HLOOKUP(Sheet2!$Q$8,#REF!,3)+HLOOKUP(Sheet2!$Q$9,#REF!,3)+HLOOKUP(Sheet2!$Q$10,#REF!,3)+HLOOKUP(Sheet2!$Q$11,#REF!,3)+HLOOKUP(Sheet2!$Q$12,#REF!,3)+HLOOKUP(Sheet2!$Q$13,#REF!,3)+HLOOKUP(Sheet2!$Q$14,#REF!,3))</f>
        <v>#REF!</v>
      </c>
      <c r="R23" s="8" t="e">
        <f>SUM(HLOOKUP(Sheet2!$R$3,#REF!,3)+HLOOKUP(Sheet2!$R$4,#REF!,3)+HLOOKUP(Sheet2!$R$5,#REF!,3)+HLOOKUP(Sheet2!$R$6,#REF!,3)+HLOOKUP(Sheet2!$R$7,#REF!,3)+HLOOKUP(Sheet2!$R$8,#REF!,3)+HLOOKUP(Sheet2!$R$9,#REF!,3)+HLOOKUP(Sheet2!$R$10,#REF!,3)+HLOOKUP(Sheet2!$R$11,#REF!,3))</f>
        <v>#REF!</v>
      </c>
      <c r="S23" s="8" t="e">
        <f>SUM(HLOOKUP(Sheet2!$S$3,#REF!,3)+HLOOKUP(Sheet2!$S$4,#REF!,3)+HLOOKUP(Sheet2!$S$5,#REF!,3)+HLOOKUP(Sheet2!$S$6,#REF!,3)+HLOOKUP(Sheet2!$S$7,#REF!,3)+HLOOKUP(Sheet2!$S$8,#REF!,3)+HLOOKUP(Sheet2!$S$9,#REF!,3)+HLOOKUP(Sheet2!$S$10,#REF!,3)+HLOOKUP(Sheet2!$S$11,#REF!,3)+HLOOKUP(Sheet2!$S$12,#REF!,3)+HLOOKUP(Sheet2!$S$13,#REF!,3))</f>
        <v>#REF!</v>
      </c>
      <c r="T23" s="8" t="e">
        <f>SUM(HLOOKUP(Sheet2!$T$3,#REF!,3)+HLOOKUP(Sheet2!$T$4,#REF!,3)+HLOOKUP(Sheet2!$T$5,#REF!,3)+HLOOKUP(Sheet2!$T$6,#REF!,3)+HLOOKUP(Sheet2!$T$7,#REF!,3)+HLOOKUP(Sheet2!$T$8,#REF!,3)+HLOOKUP(Sheet2!$T$9,#REF!,3)+HLOOKUP(Sheet2!$T$10,#REF!,3)+HLOOKUP(Sheet2!$T$11,#REF!,3)+HLOOKUP(Sheet2!$T$12,#REF!,3))</f>
        <v>#REF!</v>
      </c>
      <c r="U23" s="8" t="e">
        <f>SUM(HLOOKUP(Sheet2!$U$3,#REF!,3)+HLOOKUP(Sheet2!$U$4,#REF!,3)+HLOOKUP(Sheet2!$U$5,#REF!,3)+HLOOKUP(Sheet2!$U$6,#REF!,3)+HLOOKUP(Sheet2!$U$7,#REF!,3)+HLOOKUP(Sheet2!$U$8,#REF!,3)+HLOOKUP(Sheet2!$U$9,#REF!,3)+HLOOKUP(Sheet2!$U$10,#REF!,3)+HLOOKUP(Sheet2!$U$11,#REF!,3)+HLOOKUP(Sheet2!$U$12,#REF!,3)+HLOOKUP(Sheet2!$U$13,#REF!,3)+HLOOKUP(Sheet2!$U$14,#REF!,3)+HLOOKUP(Sheet2!$U$15,#REF!,3))</f>
        <v>#REF!</v>
      </c>
      <c r="V23" s="8" t="e">
        <f>SUM(HLOOKUP(Sheet2!$V$3,#REF!,3)+HLOOKUP(Sheet2!$V$4,#REF!,3)+HLOOKUP(Sheet2!$V$5,#REF!,3)+HLOOKUP(Sheet2!$V$6,#REF!,3)+HLOOKUP(Sheet2!$V$7,#REF!,3)+HLOOKUP(Sheet2!$V$8,#REF!,3)+HLOOKUP(Sheet2!$V$9,#REF!,3)+HLOOKUP(Sheet2!$V$10,#REF!,3)+HLOOKUP(Sheet2!$V$11,#REF!,3)+HLOOKUP(Sheet2!$V$12,#REF!,3)+HLOOKUP(Sheet2!$V$13,#REF!,3)+HLOOKUP(Sheet2!$V$14,#REF!,3)+HLOOKUP(Sheet2!$V$15,#REF!,3))</f>
        <v>#REF!</v>
      </c>
      <c r="W23" s="8" t="e">
        <f>SUM(HLOOKUP(Sheet2!$W$3,#REF!,3)+HLOOKUP(Sheet2!$W$4,#REF!,3)+HLOOKUP(Sheet2!$W$5,#REF!,3)+HLOOKUP(Sheet2!$W$6,#REF!,3)+HLOOKUP(Sheet2!$W$7,#REF!,3)+HLOOKUP(Sheet2!$W$8,#REF!,3)+HLOOKUP(Sheet2!$W$9,#REF!,3)+HLOOKUP(Sheet2!$W$10,#REF!,3)+HLOOKUP(Sheet2!$W$11,#REF!,3)+HLOOKUP(Sheet2!$W$12,#REF!,3)+HLOOKUP(Sheet2!$W$13,#REF!,3)+HLOOKUP(Sheet2!$W$14,#REF!,3)+HLOOKUP(Sheet2!$W$15,#REF!,3))</f>
        <v>#REF!</v>
      </c>
      <c r="X23" s="8" t="e">
        <f>SUM(HLOOKUP(Sheet2!$X$3,#REF!,3)+HLOOKUP(Sheet2!$X$4,#REF!,3)+HLOOKUP(Sheet2!$X$5,#REF!,3)+HLOOKUP(Sheet2!$X$6,#REF!,3)+HLOOKUP(Sheet2!$X$7,#REF!,3)+HLOOKUP(Sheet2!$X$8,#REF!,3)+HLOOKUP(Sheet2!$X$9,#REF!,3)+HLOOKUP(Sheet2!$X$10,#REF!,3)+HLOOKUP(Sheet2!$X$11,#REF!,3)+HLOOKUP(Sheet2!$X$12,#REF!,3)+HLOOKUP(Sheet2!$X$13,#REF!,3)+HLOOKUP(Sheet2!$X$14,#REF!,3)+HLOOKUP(Sheet2!$X$15,#REF!,3))</f>
        <v>#REF!</v>
      </c>
      <c r="Y23" s="8" t="e">
        <f>SUM(HLOOKUP(Sheet2!$Y$3,#REF!,3)+HLOOKUP(Sheet2!$Y$4,#REF!,3)+HLOOKUP(Sheet2!$Y$5,#REF!,3)+HLOOKUP(Sheet2!$Y$6,#REF!,3)+HLOOKUP(Sheet2!$Y$7,#REF!,3)+HLOOKUP(Sheet2!$Y$8,#REF!,3)+HLOOKUP(Sheet2!$Y$9,#REF!,3)+HLOOKUP(Sheet2!$Y$10,#REF!,3)+HLOOKUP(Sheet2!$Y$11,#REF!,3)+HLOOKUP(Sheet2!$Y$12,#REF!,3)+HLOOKUP(Sheet2!$Y$13,#REF!,3)+HLOOKUP(Sheet2!$Y$14,#REF!,3))</f>
        <v>#REF!</v>
      </c>
      <c r="Z23" s="8" t="e">
        <f>SUM(HLOOKUP(Sheet2!$Z$3,#REF!,3)+HLOOKUP(Sheet2!$Z$4,#REF!,3)+HLOOKUP(Sheet2!$Z$5,#REF!,3)+HLOOKUP(Sheet2!$Z$6,#REF!,3)+HLOOKUP(Sheet2!$Z$7,#REF!,3)+HLOOKUP(Sheet2!$Z$8,#REF!,3)+HLOOKUP(Sheet2!$Z$9,#REF!,3)+HLOOKUP(Sheet2!$Z$10,#REF!,3)+HLOOKUP(Sheet2!$Z$11,#REF!,3)+HLOOKUP(Sheet2!$Z$12,#REF!,3)+HLOOKUP(Sheet2!$Z$13,#REF!,3)+HLOOKUP(Sheet2!$Z$14,#REF!,3))</f>
        <v>#REF!</v>
      </c>
      <c r="AA23" s="8" t="e">
        <f>SUM(HLOOKUP(Sheet2!$AA$3,#REF!,3)+HLOOKUP(Sheet2!$AA$4,#REF!,3)+HLOOKUP(Sheet2!$AA$5,#REF!,3)+HLOOKUP(Sheet2!$AA$6,#REF!,3)+HLOOKUP(Sheet2!$AA$7,#REF!,3)+HLOOKUP(Sheet2!$AA$8,#REF!,3)+HLOOKUP(Sheet2!$AA$9,#REF!,3)+HLOOKUP(Sheet2!$AA$10,#REF!,3)+HLOOKUP(Sheet2!$AA$11,#REF!,3)+HLOOKUP(Sheet2!$AA$12,#REF!,3)+HLOOKUP(Sheet2!$AA$13,#REF!,3)+HLOOKUP(Sheet2!$AA$14,#REF!,3))</f>
        <v>#REF!</v>
      </c>
      <c r="AB23" s="8" t="e">
        <f>SUM(HLOOKUP(Sheet2!$AB$3,#REF!,3)+HLOOKUP(Sheet2!$AB$4,#REF!,3)+HLOOKUP(Sheet2!$AB$5,#REF!,3)+HLOOKUP(Sheet2!$AB$6,#REF!,3)+HLOOKUP(Sheet2!$AB$7,#REF!,3)+HLOOKUP(Sheet2!$AB$8,#REF!,3)+HLOOKUP(Sheet2!$AB$9,#REF!,3)+HLOOKUP(Sheet2!$AB$10,#REF!,3)+HLOOKUP(Sheet2!$AB$11,#REF!,3)+HLOOKUP(Sheet2!$AB$12,#REF!,3))</f>
        <v>#REF!</v>
      </c>
      <c r="AC23" s="8" t="e">
        <f>SUM(HLOOKUP(Sheet2!$AC$3,#REF!,3)+HLOOKUP(Sheet2!$AC$4,#REF!,3)+HLOOKUP(Sheet2!$AC$5,#REF!,3)+HLOOKUP(Sheet2!$AC$6,#REF!,3)+HLOOKUP(Sheet2!$AC$7,#REF!,3)+HLOOKUP(Sheet2!$AC$8,#REF!,3)+HLOOKUP(Sheet2!$AC$9,#REF!,3)+HLOOKUP(Sheet2!$AC$10,#REF!,3)+HLOOKUP(Sheet2!$AC$11,#REF!,3)+HLOOKUP(Sheet2!$AC$12,#REF!,3)+HLOOKUP(Sheet2!$AC$13,#REF!,3)+HLOOKUP(Sheet2!$AC$14,#REF!,3))</f>
        <v>#REF!</v>
      </c>
      <c r="AD23" s="8" t="e">
        <f>SUM(HLOOKUP(Sheet2!$AD$3,#REF!,3)+HLOOKUP(Sheet2!$AD$4,#REF!,3)+HLOOKUP(Sheet2!$AD$5,#REF!,3)+HLOOKUP(Sheet2!$AD$6,#REF!,3)+HLOOKUP(Sheet2!$AD$7,#REF!,3)+HLOOKUP(Sheet2!$AD$8,#REF!,3)+HLOOKUP(Sheet2!$AD$9,#REF!,3)+HLOOKUP(Sheet2!$AD$10,#REF!,3)+HLOOKUP(Sheet2!$AD$11,#REF!,3)+HLOOKUP(Sheet2!$AD$12,#REF!,3)+HLOOKUP(Sheet2!$AD$13,#REF!,3)+HLOOKUP(Sheet2!$AD$14,#REF!,3)+HLOOKUP(Sheet2!$AD$15,#REF!,3)+HLOOKUP(Sheet2!$AD$16,#REF!,3))</f>
        <v>#REF!</v>
      </c>
      <c r="AE23" s="8" t="e">
        <f>SUM(HLOOKUP(Sheet2!$AE$3,#REF!,3)+HLOOKUP(Sheet2!$AE$4,#REF!,3)+HLOOKUP(Sheet2!$AE$5,#REF!,3)+HLOOKUP(Sheet2!$AE$6,#REF!,3)+HLOOKUP(Sheet2!$AE$7,#REF!,3)+HLOOKUP(Sheet2!$AE$8,#REF!,3)+HLOOKUP(Sheet2!$AE$9,#REF!,3)+HLOOKUP(Sheet2!$AE$10,#REF!,3)+HLOOKUP(Sheet2!$AE$11,#REF!,3)+HLOOKUP(Sheet2!$AE$12,#REF!,3)+HLOOKUP(Sheet2!$AE$13,#REF!,3)+HLOOKUP(Sheet2!$AE$14,#REF!,3)+HLOOKUP(Sheet2!$AE$15,#REF!,3)+HLOOKUP(Sheet2!$AE$16,#REF!,3)+HLOOKUP(Sheet2!$AE$17,#REF!,3))</f>
        <v>#REF!</v>
      </c>
      <c r="AF23" s="8" t="e">
        <f>SUM(HLOOKUP(Sheet2!$AF$3,#REF!,3)+HLOOKUP(Sheet2!$AF$4,#REF!,3)+HLOOKUP(Sheet2!$AF$5,#REF!,3)+HLOOKUP(Sheet2!$AF$6,#REF!,3)+HLOOKUP(Sheet2!$AF$7,#REF!,3)+HLOOKUP(Sheet2!$AF$8,#REF!,3)+HLOOKUP(Sheet2!$AF$9,#REF!,3)+HLOOKUP(Sheet2!$AF$10,#REF!,3)+HLOOKUP(Sheet2!$AF$11,#REF!,3)+HLOOKUP(Sheet2!$AF$12,#REF!,3)+HLOOKUP(Sheet2!$AF$13,#REF!,3)+HLOOKUP(Sheet2!$AF$14,#REF!,3))</f>
        <v>#REF!</v>
      </c>
      <c r="AG23" s="8" t="e">
        <f>SUM(HLOOKUP(Sheet2!$AG$3,#REF!,3)+HLOOKUP(Sheet2!$AG$4,#REF!,3)+HLOOKUP(Sheet2!$AG$5,#REF!,3)+HLOOKUP(Sheet2!$AG$6,#REF!,3)+HLOOKUP(Sheet2!$AG$7,#REF!,3)+HLOOKUP(Sheet2!$AG$8,#REF!,3)+HLOOKUP(Sheet2!$AG$9,#REF!,3)+HLOOKUP(Sheet2!$AG$10,#REF!,3)+HLOOKUP(Sheet2!$AG$11,#REF!,3)+HLOOKUP(Sheet2!$AG$12,#REF!,3)+HLOOKUP(Sheet2!$AG$13,#REF!,3)+HLOOKUP(Sheet2!$AG$14,#REF!,3)+HLOOKUP(Sheet2!$AG$15,#REF!,3)+HLOOKUP(Sheet2!$AG$16,#REF!,3))</f>
        <v>#REF!</v>
      </c>
      <c r="AH23" s="8" t="e">
        <f>SUM(HLOOKUP(Sheet2!$AH$3,#REF!,3)+HLOOKUP(Sheet2!$AH$4,#REF!,3)+HLOOKUP(Sheet2!$AH$5,#REF!,3)+HLOOKUP(Sheet2!$AH$6,#REF!,3)+HLOOKUP(Sheet2!$AH$7,#REF!,3)+HLOOKUP(Sheet2!$AH$8,#REF!,3)+HLOOKUP(Sheet2!$AH$9,#REF!,3)+HLOOKUP(Sheet2!$AH$10,#REF!,3)+HLOOKUP(Sheet2!$AH$11,#REF!,3)+HLOOKUP(Sheet2!$AH$12,#REF!,3)+HLOOKUP(Sheet2!$AH$13,#REF!,3)+HLOOKUP(Sheet2!$AH$14,#REF!,3)+HLOOKUP(Sheet2!$AH$15,#REF!,3)+HLOOKUP(Sheet2!$AH$16,#REF!,3))</f>
        <v>#REF!</v>
      </c>
      <c r="AI23" s="8" t="e">
        <f>SUM(HLOOKUP(Sheet2!$AI$3,#REF!,3)+HLOOKUP(Sheet2!$AI$4,#REF!,3)+HLOOKUP(Sheet2!$AI$5,#REF!,3)+HLOOKUP(Sheet2!$AI$6,#REF!,3)+HLOOKUP(Sheet2!$AI$7,#REF!,3)+HLOOKUP(Sheet2!$AI$8,#REF!,3)+HLOOKUP(Sheet2!$AI$9,#REF!,3)+HLOOKUP(Sheet2!$AI$10,#REF!,3)+HLOOKUP(Sheet2!$AI$11,#REF!,3)+HLOOKUP(Sheet2!$AI$12,#REF!,3)+HLOOKUP(Sheet2!$AI$13,#REF!,3))</f>
        <v>#REF!</v>
      </c>
      <c r="AJ23" s="8" t="e">
        <f>SUM(HLOOKUP(Sheet2!$AJ$3,#REF!,3)+HLOOKUP(Sheet2!$AJ$4,#REF!,3)+HLOOKUP(Sheet2!$AJ$5,#REF!,3)+HLOOKUP(Sheet2!$AJ$6,#REF!,3)+HLOOKUP(Sheet2!$AJ$7,#REF!,3)+HLOOKUP(Sheet2!$AJ$8,#REF!,3)+HLOOKUP(Sheet2!$AJ$9,#REF!,3)+HLOOKUP(Sheet2!$AJ$10,#REF!,3)+HLOOKUP(Sheet2!$AJ$11,#REF!,3)+HLOOKUP(Sheet2!$AJ$12,#REF!,3)+HLOOKUP(Sheet2!$AJ$13,#REF!,3)+HLOOKUP(Sheet2!$AJ$14,#REF!,3)+HLOOKUP(Sheet2!$AJ$15,#REF!,3))</f>
        <v>#REF!</v>
      </c>
      <c r="AK23" s="8" t="e">
        <f>SUM(HLOOKUP(Sheet2!$AK$3,#REF!,3)+HLOOKUP(Sheet2!$AK$4,#REF!,3)+HLOOKUP(Sheet2!$AK$5,#REF!,3)+HLOOKUP(Sheet2!$AK$6,#REF!,3)+HLOOKUP(Sheet2!$AK$7,#REF!,3)+HLOOKUP(Sheet2!$AK$8,#REF!,3)+HLOOKUP(Sheet2!$AK$9,#REF!,3)+HLOOKUP(Sheet2!$AK$10,#REF!,3)+HLOOKUP(Sheet2!$AK$11,#REF!,3)+HLOOKUP(Sheet2!$AK$12,#REF!,3)+HLOOKUP(Sheet2!$AK$13,#REF!,3)+HLOOKUP(Sheet2!$AK$14,#REF!,3))</f>
        <v>#REF!</v>
      </c>
      <c r="AL23" s="8" t="e">
        <f>SUM(HLOOKUP(Sheet2!$AL$3,#REF!,3)+HLOOKUP(Sheet2!$AL$4,#REF!,3)+HLOOKUP(Sheet2!$AL$5,#REF!,3)+HLOOKUP(Sheet2!$AL$6,#REF!,3)+HLOOKUP(Sheet2!$AL$7,#REF!,3)+HLOOKUP(Sheet2!$AL$8,#REF!,3)+HLOOKUP(Sheet2!$AL$9,#REF!,3)+HLOOKUP(Sheet2!$AL$10,#REF!,3)+HLOOKUP(Sheet2!$AL$11,#REF!,3)+HLOOKUP(Sheet2!$AL$12,#REF!,3)+HLOOKUP(Sheet2!$AL$13,#REF!,3)+HLOOKUP(Sheet2!$AL$14,#REF!,3)+HLOOKUP(Sheet2!$AL$15,#REF!,3)+HLOOKUP(Sheet2!$AL$16,#REF!,3))</f>
        <v>#REF!</v>
      </c>
      <c r="AM23" s="8" t="e">
        <f>SUM(HLOOKUP(Sheet2!$AM$3,#REF!,3)+HLOOKUP(Sheet2!$AM$4,#REF!,3)+HLOOKUP(Sheet2!$AM$5,#REF!,3)+HLOOKUP(Sheet2!$AM$6,#REF!,3)+HLOOKUP(Sheet2!$AM$7,#REF!,3)+HLOOKUP(Sheet2!$AM$8,#REF!,3)+HLOOKUP(Sheet2!$AM$9,#REF!,3)+HLOOKUP(Sheet2!$AM$10,#REF!,3)+HLOOKUP(Sheet2!$AM$11,#REF!,3)+HLOOKUP(Sheet2!$AM$12,#REF!,3)+HLOOKUP(Sheet2!$AM$13,#REF!,3)+HLOOKUP(Sheet2!$AM$14,#REF!,3)+HLOOKUP(Sheet2!$AM$15,#REF!,3)+HLOOKUP(Sheet2!$AM$16,#REF!,3)+HLOOKUP(Sheet2!$AM$17,#REF!,3))</f>
        <v>#REF!</v>
      </c>
      <c r="AN23" s="8" t="e">
        <f>SUM(HLOOKUP(Sheet2!$AN$3,#REF!,3)+HLOOKUP(Sheet2!$AN$4,#REF!,3)+HLOOKUP(Sheet2!$AN$5,#REF!,3)+HLOOKUP(Sheet2!$AN$6,#REF!,3)+HLOOKUP(Sheet2!$AN$7,#REF!,3)+HLOOKUP(Sheet2!$AN$8,#REF!,3)+HLOOKUP(Sheet2!$AN$9,#REF!,3)+HLOOKUP(Sheet2!$AN$10,#REF!,3)+HLOOKUP(Sheet2!$AN$11,#REF!,3)+HLOOKUP(Sheet2!$AN$12,#REF!,3)+HLOOKUP(Sheet2!$AN$13,#REF!,3)+HLOOKUP(Sheet2!$AN$14,#REF!,3)+HLOOKUP(Sheet2!$AN$15,#REF!,3)+HLOOKUP(Sheet2!$AN$16,#REF!,3)+HLOOKUP(Sheet2!$AN$17,#REF!,3))</f>
        <v>#REF!</v>
      </c>
      <c r="AO23" s="8" t="e">
        <f>SUM(HLOOKUP(Sheet2!$AO$3,#REF!,3)+HLOOKUP(Sheet2!$AO$4,#REF!,3)+HLOOKUP(Sheet2!$AO$5,#REF!,3)+HLOOKUP(Sheet2!$AO$6,#REF!,3)+HLOOKUP(Sheet2!$AO$7,#REF!,3)+HLOOKUP(Sheet2!$AO$8,#REF!,3)+HLOOKUP(Sheet2!$AO$9,#REF!,3)+HLOOKUP(Sheet2!$AO$10,#REF!,3)+HLOOKUP(Sheet2!$AO$11,#REF!,3)+HLOOKUP(Sheet2!$AO$12,#REF!,3)+HLOOKUP(Sheet2!$AO$13,#REF!,3)+HLOOKUP(Sheet2!$AO$14,#REF!,3)+HLOOKUP(Sheet2!$AO$15,#REF!,3)+HLOOKUP(Sheet2!$AO$16,#REF!,3)+HLOOKUP(Sheet2!$AO$17,#REF!,3))</f>
        <v>#REF!</v>
      </c>
      <c r="AP23" s="8" t="e">
        <f>SUM(HLOOKUP(Sheet2!$AP$3,#REF!,3)+HLOOKUP(Sheet2!$AP$4,#REF!,3)+HLOOKUP(Sheet2!$AP$5,#REF!,3)+HLOOKUP(Sheet2!$AP$6,#REF!,3)+HLOOKUP(Sheet2!$AP$7,#REF!,3)+HLOOKUP(Sheet2!$AP$8,#REF!,3)+HLOOKUP(Sheet2!$AP$9,#REF!,3)+HLOOKUP(Sheet2!$AP$10,#REF!,3)+HLOOKUP(Sheet2!$AP$11,#REF!,3)+HLOOKUP(Sheet2!$AP$12,#REF!,3)+HLOOKUP(Sheet2!$AP$13,#REF!,3)+HLOOKUP(Sheet2!$AP$14,#REF!,3)+HLOOKUP(Sheet2!$AP$15,#REF!,3)+HLOOKUP(Sheet2!$AP$16,#REF!,3))</f>
        <v>#REF!</v>
      </c>
      <c r="AQ23" s="8" t="e">
        <f>SUM(HLOOKUP(Sheet2!$AQ$3,#REF!,3)+HLOOKUP(Sheet2!$AQ$4,#REF!,3)+HLOOKUP(Sheet2!$AQ$5,#REF!,3)+HLOOKUP(Sheet2!$AQ$6,#REF!,3)+HLOOKUP(Sheet2!$AQ$7,#REF!,3)+HLOOKUP(Sheet2!$AQ$8,#REF!,3)+HLOOKUP(Sheet2!$AQ$9,#REF!,3)+HLOOKUP(Sheet2!$AQ$10,#REF!,3)+HLOOKUP(Sheet2!$AQ$11,#REF!,3)+HLOOKUP(Sheet2!$AQ$12,#REF!,3)+HLOOKUP(Sheet2!$AQ$13,#REF!,3)+HLOOKUP(Sheet2!$AQ$14,#REF!,3)+HLOOKUP(Sheet2!$AQ$15,#REF!,3)+HLOOKUP(Sheet2!$AQ$16,#REF!,3))</f>
        <v>#REF!</v>
      </c>
      <c r="AR23" s="8" t="e">
        <f>SUM(HLOOKUP(Sheet2!$AR$3,#REF!,3)+HLOOKUP(Sheet2!$AR$4,#REF!,3)+HLOOKUP(Sheet2!$AR$5,#REF!,3)+HLOOKUP(Sheet2!$AR$6,#REF!,3)+HLOOKUP(Sheet2!$AR$7,#REF!,3)+HLOOKUP(Sheet2!$AR$8,#REF!,3)+HLOOKUP(Sheet2!$AR$9,#REF!,3)+HLOOKUP(Sheet2!$AR$10,#REF!,3)+HLOOKUP(Sheet2!$AR$11,#REF!,3)+HLOOKUP(Sheet2!$AR$12,#REF!,3)+HLOOKUP(Sheet2!$AR$13,#REF!,3)+HLOOKUP(Sheet2!$AR$14,#REF!,3)+HLOOKUP(Sheet2!$AR$15,#REF!,3)+HLOOKUP(Sheet2!$AR$16,#REF!,3))</f>
        <v>#REF!</v>
      </c>
      <c r="AS23" s="8" t="e">
        <f>SUM(HLOOKUP(Sheet2!$AS$3,#REF!,3)+HLOOKUP(Sheet2!$AS$4,#REF!,3)+HLOOKUP(Sheet2!$AS$5,#REF!,3)+HLOOKUP(Sheet2!$AS$6,#REF!,3)+HLOOKUP(Sheet2!$AS$7,#REF!,3)+HLOOKUP(Sheet2!$AS$8,#REF!,3)+HLOOKUP(Sheet2!$AS$9,#REF!,3)+HLOOKUP(Sheet2!$AS$10,#REF!,3)+HLOOKUP(Sheet2!$AS$11,#REF!,3)+HLOOKUP(Sheet2!$AS$12,#REF!,3)+HLOOKUP(Sheet2!$AS$13,#REF!,3)+HLOOKUP(Sheet2!$AS$14,#REF!,3))</f>
        <v>#REF!</v>
      </c>
      <c r="AT23" s="8" t="e">
        <f>SUM(HLOOKUP(Sheet2!$AT$3,#REF!,3)+HLOOKUP(Sheet2!$AT$4,#REF!,3)+HLOOKUP(Sheet2!$AT$5,#REF!,3)+HLOOKUP(Sheet2!$AT$6,#REF!,3)+HLOOKUP(Sheet2!$AT$7,#REF!,3)+HLOOKUP(Sheet2!$AT$8,#REF!,3)+HLOOKUP(Sheet2!$AT$9,#REF!,3)+HLOOKUP(Sheet2!$AT$10,#REF!,3)+HLOOKUP(Sheet2!$AT$11,#REF!,3)+HLOOKUP(Sheet2!$AT$12,#REF!,3)+HLOOKUP(Sheet2!$AT$13,#REF!,3)+HLOOKUP(Sheet2!$AT$14,#REF!,3)+HLOOKUP(Sheet2!$AT$15,#REF!,3)+HLOOKUP(Sheet2!$AT$16,#REF!,3))</f>
        <v>#REF!</v>
      </c>
      <c r="AU23" s="8" t="e">
        <f>SUM(HLOOKUP(Sheet2!$AU$3,#REF!,3)+HLOOKUP(Sheet2!$AU$4,#REF!,3)+HLOOKUP(Sheet2!$AU$5,#REF!,3)+HLOOKUP(Sheet2!$AU$6,#REF!,3)+HLOOKUP(Sheet2!$AU$7,#REF!,3)+HLOOKUP(Sheet2!$AU$8,#REF!,3)+HLOOKUP(Sheet2!$AU$9,#REF!,3)+HLOOKUP(Sheet2!$AU$10,#REF!,3)+HLOOKUP(Sheet2!$AU$11,#REF!,3)+HLOOKUP(Sheet2!$AU$12,#REF!,3)+HLOOKUP(Sheet2!$AU$13,#REF!,3)+HLOOKUP(Sheet2!$AU$14,#REF!,3)+HLOOKUP(Sheet2!$AU$15,#REF!,3)+HLOOKUP(Sheet2!$AU$16,#REF!,3))</f>
        <v>#REF!</v>
      </c>
      <c r="AV23" s="8" t="e">
        <f>SUM(HLOOKUP(Sheet2!$AV$3,#REF!,3)+HLOOKUP(Sheet2!$AV$4,#REF!,3)+HLOOKUP(Sheet2!$AV$5,#REF!,3)+HLOOKUP(Sheet2!$AV$6,#REF!,3)+HLOOKUP(Sheet2!$AV$7,#REF!,3)+HLOOKUP(Sheet2!$AV$8,#REF!,3)+HLOOKUP(Sheet2!$AV$9,#REF!,3)+HLOOKUP(Sheet2!$AV$10,#REF!,3)+HLOOKUP(Sheet2!$AV$11,#REF!,3)+HLOOKUP(Sheet2!$AV$12,#REF!,3)+HLOOKUP(Sheet2!$AV$13,#REF!,3)+HLOOKUP(Sheet2!$AV$14,#REF!,3)+HLOOKUP(Sheet2!$AV$15,#REF!,3)+HLOOKUP(Sheet2!$AV$16,#REF!,3)+HLOOKUP(Sheet2!$AV$17,#REF!,3))</f>
        <v>#REF!</v>
      </c>
      <c r="AW23" s="8" t="e">
        <f>SUM(HLOOKUP(Sheet2!$AW$3,#REF!,3)+HLOOKUP(Sheet2!$AW$4,#REF!,3)+HLOOKUP(Sheet2!$AW$5,#REF!,3)+HLOOKUP(Sheet2!$AW$6,#REF!,3)+HLOOKUP(Sheet2!$AW$7,#REF!,3)+HLOOKUP(Sheet2!$AW$8,#REF!,3)+HLOOKUP(Sheet2!$AW$9,#REF!,3)+HLOOKUP(Sheet2!$AW$10,#REF!,3)+HLOOKUP(Sheet2!$AW$11,#REF!,3)+HLOOKUP(Sheet2!$AW$12,#REF!,3)+HLOOKUP(Sheet2!$AW$13,#REF!,3)+HLOOKUP(Sheet2!$AW$14,#REF!,3)+HLOOKUP(Sheet2!$AW$15,#REF!,3)+HLOOKUP(Sheet2!$AW$16,#REF!,3)+HLOOKUP(Sheet2!$AW$17,#REF!,3))</f>
        <v>#REF!</v>
      </c>
      <c r="AX23" s="8" t="e">
        <f>SUM(HLOOKUP(Sheet2!$AX$3,#REF!,3)+HLOOKUP(Sheet2!$AX$4,#REF!,3)+HLOOKUP(Sheet2!$AX$5,#REF!,3)+HLOOKUP(Sheet2!$AX$6,#REF!,3)+HLOOKUP(Sheet2!$AX$7,#REF!,3)+HLOOKUP(Sheet2!$AX$8,#REF!,3)+HLOOKUP(Sheet2!$AX$9,#REF!,3)+HLOOKUP(Sheet2!$AX$10,#REF!,3)+HLOOKUP(Sheet2!$AX$11,#REF!,3)+HLOOKUP(Sheet2!$AX$12,#REF!,3)+HLOOKUP(Sheet2!$AX$13,#REF!,3)+HLOOKUP(Sheet2!$AX$14,#REF!,3)+HLOOKUP(Sheet2!$AX$15,#REF!,3)+HLOOKUP(Sheet2!$AX$16,#REF!,3)+HLOOKUP(Sheet2!$AX$17,#REF!,3)+HLOOKUP(Sheet2!$AX$18,#REF!,3)+HLOOKUP(Sheet2!$AX$19,#REF!,3)+HLOOKUP(Sheet2!$AX$20,#REF!,3))</f>
        <v>#REF!</v>
      </c>
      <c r="AY23" s="8" t="e">
        <f>SUM(HLOOKUP(Sheet2!$AY$3,#REF!,3)+HLOOKUP(Sheet2!$AY$4,#REF!,3)+HLOOKUP(Sheet2!$AY$5,#REF!,3)+HLOOKUP(Sheet2!$AY$6,#REF!,3)+HLOOKUP(Sheet2!$AY$7,#REF!,3)+HLOOKUP(Sheet2!$AY$8,#REF!,3)+HLOOKUP(Sheet2!$AY$9,#REF!,3)+HLOOKUP(Sheet2!$AY$10,#REF!,3)+HLOOKUP(Sheet2!$AY$11,#REF!,3)+HLOOKUP(Sheet2!$AY$12,#REF!,3)+HLOOKUP(Sheet2!$AY$13,#REF!,3)+HLOOKUP(Sheet2!$AY$14,#REF!,3)+HLOOKUP(Sheet2!$AY$15,#REF!,3)+HLOOKUP(Sheet2!$AY$16,#REF!,3)+HLOOKUP(Sheet2!$AY$17,#REF!,3))</f>
        <v>#REF!</v>
      </c>
      <c r="AZ23" s="8" t="e">
        <f>SUM(HLOOKUP(Sheet2!$AZ$3,#REF!,3)+HLOOKUP(Sheet2!$AZ$4,#REF!,3)+HLOOKUP(Sheet2!$AZ$5,#REF!,3)+HLOOKUP(Sheet2!$AZ$6,#REF!,3)+HLOOKUP(Sheet2!$AZ$7,#REF!,3)+HLOOKUP(Sheet2!$AZ$8,#REF!,3)+HLOOKUP(Sheet2!$AZ$9,#REF!,3)+HLOOKUP(Sheet2!$AZ$10,#REF!,3)+HLOOKUP(Sheet2!$AZ$11,#REF!,3)+HLOOKUP(Sheet2!$AZ$12,#REF!,3)+HLOOKUP(Sheet2!$AZ$13,#REF!,3)+HLOOKUP(Sheet2!$AZ$14,#REF!,3)+HLOOKUP(Sheet2!$AZ$15,#REF!,3)+HLOOKUP(Sheet2!$AZ$16,#REF!,3)+HLOOKUP(Sheet2!$AZ$17,#REF!,3)+HLOOKUP(Sheet2!$AZ$18,#REF!,3)+HLOOKUP(Sheet2!$AZ$19,#REF!,3))</f>
        <v>#REF!</v>
      </c>
      <c r="BA23" s="8" t="e">
        <f>SUM(HLOOKUP(Sheet2!$BA$3,#REF!,3)+HLOOKUP(Sheet2!$BA$4,#REF!,3)+HLOOKUP(Sheet2!$BA$5,#REF!,3)+HLOOKUP(Sheet2!$BA$6,#REF!,3)+HLOOKUP(Sheet2!$BA$7,#REF!,3)+HLOOKUP(Sheet2!$BA$8,#REF!,3)+HLOOKUP(Sheet2!$BA$9,#REF!,3)+HLOOKUP(Sheet2!$BA$10,#REF!,3)+HLOOKUP(Sheet2!$BA$11,#REF!,3)+HLOOKUP(Sheet2!$BA$12,#REF!,3)+HLOOKUP(Sheet2!$BA$13,#REF!,3)+HLOOKUP(Sheet2!$BA$14,#REF!,3)+HLOOKUP(Sheet2!$BA$15,#REF!,3)+HLOOKUP(Sheet2!$BA$16,#REF!,3))</f>
        <v>#REF!</v>
      </c>
      <c r="BB23" s="8" t="e">
        <f>SUM(HLOOKUP(Sheet2!$BB$3,#REF!,3)+HLOOKUP(Sheet2!$BB$4,#REF!,3)+HLOOKUP(Sheet2!$BB$5,#REF!,3)+HLOOKUP(Sheet2!$BB$6,#REF!,3)+HLOOKUP(Sheet2!$BB$7,#REF!,3)+HLOOKUP(Sheet2!$BB$8,#REF!,3)+HLOOKUP(Sheet2!$BB$9,#REF!,3)+HLOOKUP(Sheet2!$BB$10,#REF!,3)+HLOOKUP(Sheet2!$BB$11,#REF!,3)+HLOOKUP(Sheet2!$BB$12,#REF!,3)+HLOOKUP(Sheet2!$BB$13,#REF!,3)+HLOOKUP(Sheet2!$BB$14,#REF!,3)+HLOOKUP(Sheet2!$BB$15,#REF!,3)+HLOOKUP(Sheet2!$BB$16,#REF!,3)+HLOOKUP(Sheet2!$BB$17,#REF!,3))</f>
        <v>#REF!</v>
      </c>
      <c r="BC23" s="8" t="e">
        <f>SUM(HLOOKUP(Sheet2!$BC$3,#REF!,3)+HLOOKUP(Sheet2!$BC$4,#REF!,3)+HLOOKUP(Sheet2!$BC$5,#REF!,3)+HLOOKUP(Sheet2!$BC$6,#REF!,3)+HLOOKUP(Sheet2!$BC$7,#REF!,3)+HLOOKUP(Sheet2!$BC$8,#REF!,3)+HLOOKUP(Sheet2!$BC$9,#REF!,3)+HLOOKUP(Sheet2!$BC$10,#REF!,3)+HLOOKUP(Sheet2!$BC$11,#REF!,3)+HLOOKUP(Sheet2!$BC$12,#REF!,3)+HLOOKUP(Sheet2!$BC$13,#REF!,3)+HLOOKUP(Sheet2!$BC$14,#REF!,3))</f>
        <v>#REF!</v>
      </c>
      <c r="BD23" s="8" t="e">
        <f>SUM(HLOOKUP(Sheet2!$BD$3,#REF!,3)+HLOOKUP(Sheet2!$BD$4,#REF!,3)+HLOOKUP(Sheet2!$BD$5,#REF!,3)+HLOOKUP(Sheet2!$BD$6,#REF!,3)+HLOOKUP(Sheet2!$BD$7,#REF!,3)+HLOOKUP(Sheet2!$BD$8,#REF!,3)+HLOOKUP(Sheet2!$BD$9,#REF!,3)+HLOOKUP(Sheet2!$BD$10,#REF!,3)+HLOOKUP(Sheet2!$BD$11,#REF!,3)+HLOOKUP(Sheet2!$BD$12,#REF!,3)+HLOOKUP(Sheet2!$BD$13,#REF!,3)+HLOOKUP(Sheet2!$BD$14,#REF!,3)+HLOOKUP(Sheet2!$BD$15,#REF!,3)+HLOOKUP(Sheet2!$BD$16,#REF!,3))</f>
        <v>#REF!</v>
      </c>
      <c r="BE23" s="8" t="e">
        <f>SUM(HLOOKUP(Sheet2!$BE$3,#REF!,3)+HLOOKUP(Sheet2!$BE$4,#REF!,3)+HLOOKUP(Sheet2!$BE$5,#REF!,3)+HLOOKUP(Sheet2!$BE$6,#REF!,3)+HLOOKUP(Sheet2!$BE$7,#REF!,3)+HLOOKUP(Sheet2!$BE$8,#REF!,3)+HLOOKUP(Sheet2!$BE$9,#REF!,3)+HLOOKUP(Sheet2!$BE$10,#REF!,3)+HLOOKUP(Sheet2!$BE$11,#REF!,3)+HLOOKUP(Sheet2!$BE$12,#REF!,3)+HLOOKUP(Sheet2!$BE$13,#REF!,3)+HLOOKUP(Sheet2!$BE$14,#REF!,3)+HLOOKUP(Sheet2!$BE$15,#REF!,3)+HLOOKUP(Sheet2!$BE$16,#REF!,3))</f>
        <v>#REF!</v>
      </c>
      <c r="BF23" s="8" t="e">
        <f>SUM(HLOOKUP(Sheet2!$BF$3,#REF!,3)+HLOOKUP(Sheet2!$BF$4,#REF!,3)+HLOOKUP(Sheet2!$BF$5,#REF!,3)+HLOOKUP(Sheet2!$BF$6,#REF!,3)+HLOOKUP(Sheet2!$BF$7,#REF!,3)+HLOOKUP(Sheet2!$BF$8,#REF!,3)+HLOOKUP(Sheet2!$BF$9,#REF!,3)+HLOOKUP(Sheet2!$BF$10,#REF!,3)+HLOOKUP(Sheet2!$BF$11,#REF!,3)+HLOOKUP(Sheet2!$BF$12,#REF!,3)+HLOOKUP(Sheet2!$BF$13,#REF!,3))</f>
        <v>#REF!</v>
      </c>
      <c r="BG23" s="8" t="e">
        <f>SUM(HLOOKUP(Sheet2!$BG$3,#REF!,3)+HLOOKUP(Sheet2!$BG$4,#REF!,3)+HLOOKUP(Sheet2!$BG$5,#REF!,3)+HLOOKUP(Sheet2!$BG$6,#REF!,3)+HLOOKUP(Sheet2!$BG$7,#REF!,3)+HLOOKUP(Sheet2!$BG$8,#REF!,3)+HLOOKUP(Sheet2!$BG$9,#REF!,3)+HLOOKUP(Sheet2!$BG$10,#REF!,3)+HLOOKUP(Sheet2!$BG$11,#REF!,3)+HLOOKUP(Sheet2!$BG$12,#REF!,3)+HLOOKUP(Sheet2!$BG$13,#REF!,3)+HLOOKUP(Sheet2!$BG$14,#REF!,3)+HLOOKUP(Sheet2!$BG$15,#REF!,3))</f>
        <v>#REF!</v>
      </c>
      <c r="BH23" s="8" t="e">
        <f>SUM(HLOOKUP(Sheet2!$BH$3,#REF!,3)+HLOOKUP(Sheet2!$BH$4,#REF!,3)+HLOOKUP(Sheet2!$BH$5,#REF!,3)+HLOOKUP(Sheet2!$BH$6,#REF!,3)+HLOOKUP(Sheet2!$BH$7,#REF!,3)+HLOOKUP(Sheet2!$BH$8,#REF!,3)+HLOOKUP(Sheet2!$BH$9,#REF!,3)+HLOOKUP(Sheet2!$BH$10,#REF!,3)+HLOOKUP(Sheet2!$BH$11,#REF!,3)+HLOOKUP(Sheet2!$BH$12,#REF!,3)+HLOOKUP(Sheet2!$BH$13,#REF!,3)+HLOOKUP(Sheet2!$BH$14,#REF!,3))</f>
        <v>#REF!</v>
      </c>
      <c r="BI23" s="8" t="e">
        <f>SUM(HLOOKUP(Sheet2!$BI$3,#REF!,3)+HLOOKUP(Sheet2!$BI$4,#REF!,3)+HLOOKUP(Sheet2!$BI$5,#REF!,3)+HLOOKUP(Sheet2!$BI$6,#REF!,3)+HLOOKUP(Sheet2!$BI$7,#REF!,3)+HLOOKUP(Sheet2!$BI$8,#REF!,3)+HLOOKUP(Sheet2!$BI$9,#REF!,3)+HLOOKUP(Sheet2!$BI$10,#REF!,3)+HLOOKUP(Sheet2!$BI$11,#REF!,3)+HLOOKUP(Sheet2!$BI$12,#REF!,3)+HLOOKUP(Sheet2!$BI$13,#REF!,3)+HLOOKUP(Sheet2!$BI$14,#REF!,3)+HLOOKUP(Sheet2!$BI$15,#REF!,3)+HLOOKUP(Sheet2!$BI$16,#REF!,3))</f>
        <v>#REF!</v>
      </c>
      <c r="BJ23" s="8" t="e">
        <f>SUM(HLOOKUP(Sheet2!$BJ$3,#REF!,3)+HLOOKUP(Sheet2!$BJ$4,#REF!,3)+HLOOKUP(Sheet2!$BJ$5,#REF!,3)+HLOOKUP(Sheet2!$BJ$6,#REF!,3)+HLOOKUP(Sheet2!$BJ$7,#REF!,3)+HLOOKUP(Sheet2!$BJ$8,#REF!,3)+HLOOKUP(Sheet2!$BJ$9,#REF!,3)+HLOOKUP(Sheet2!$BJ$10,#REF!,3)+HLOOKUP(Sheet2!$BJ$11,#REF!,3)+HLOOKUP(Sheet2!$BJ$12,#REF!,3)+HLOOKUP(Sheet2!$BJ$13,#REF!,3)+HLOOKUP(Sheet2!$BJ$14,#REF!,3)+HLOOKUP(Sheet2!$BJ$15,#REF!,3)+HLOOKUP(Sheet2!$BJ$16,#REF!,3)+HLOOKUP(Sheet2!$BJ$17,#REF!,3))</f>
        <v>#REF!</v>
      </c>
      <c r="BK23" s="8" t="e">
        <f>SUM(HLOOKUP(Sheet2!$BK$3,#REF!,3)+HLOOKUP(Sheet2!$BK$4,#REF!,3)+HLOOKUP(Sheet2!$BK$5,#REF!,3)+HLOOKUP(Sheet2!$BK$6,#REF!,3)+HLOOKUP(Sheet2!$BK$7,#REF!,3)+HLOOKUP(Sheet2!$BK$8,#REF!,3)+HLOOKUP(Sheet2!$BK$9,#REF!,3)+HLOOKUP(Sheet2!$BK$10,#REF!,3)+HLOOKUP(Sheet2!$BK$11,#REF!,3)+HLOOKUP(Sheet2!$BK$12,#REF!,3)+HLOOKUP(Sheet2!$BK$13,#REF!,3)+HLOOKUP(Sheet2!$BK$14,#REF!,3)+HLOOKUP(Sheet2!$BK$15,#REF!,3)+HLOOKUP(Sheet2!$BK$16,#REF!,3)+HLOOKUP(Sheet2!$BK$17,#REF!,3))</f>
        <v>#REF!</v>
      </c>
      <c r="BL23" s="8" t="e">
        <f>SUM(HLOOKUP(Sheet2!$BL$3,#REF!,3)+HLOOKUP(Sheet2!$BL$4,#REF!,3)+HLOOKUP(Sheet2!$BL$5,#REF!,3)+HLOOKUP(Sheet2!$BL$6,#REF!,3)+HLOOKUP(Sheet2!$BL$7,#REF!,3)+HLOOKUP(Sheet2!$BL$8,#REF!,3)+HLOOKUP(Sheet2!$BL$9,#REF!,3)+HLOOKUP(Sheet2!$BL$10,#REF!,3)+HLOOKUP(Sheet2!$BL$11,#REF!,3)+HLOOKUP(Sheet2!$BL$12,#REF!,3)+HLOOKUP(Sheet2!$BL$13,#REF!,3)+HLOOKUP(Sheet2!$BL$14,#REF!,3)+HLOOKUP(Sheet2!$BL$15,#REF!,3)+HLOOKUP(Sheet2!$BL$16,#REF!,3)+HLOOKUP(Sheet2!$BL$17,#REF!,3))</f>
        <v>#REF!</v>
      </c>
      <c r="BM23" s="8" t="e">
        <f>SUM(HLOOKUP(Sheet2!$BM$3,#REF!,3)+HLOOKUP(Sheet2!$BM$4,#REF!,3)+HLOOKUP(Sheet2!$BM$5,#REF!,3)+HLOOKUP(Sheet2!$BM$6,#REF!,3)+HLOOKUP(Sheet2!$BM$7,#REF!,3)+HLOOKUP(Sheet2!$BM$8,#REF!,3)+HLOOKUP(Sheet2!$BM$9,#REF!,3)+HLOOKUP(Sheet2!$BM$10,#REF!,3)+HLOOKUP(Sheet2!$BM$11,#REF!,3)+HLOOKUP(Sheet2!$BM$12,#REF!,3)+HLOOKUP(Sheet2!$BM$13,#REF!,3)+HLOOKUP(Sheet2!$BM$14,#REF!,3)+HLOOKUP(Sheet2!$BM$15,#REF!,3)+HLOOKUP(Sheet2!$BM$16,#REF!,3))</f>
        <v>#REF!</v>
      </c>
      <c r="BN23" s="8" t="e">
        <f>SUM(HLOOKUP(Sheet2!$BN$3,#REF!,3)+HLOOKUP(Sheet2!$BN$4,#REF!,3)+HLOOKUP(Sheet2!$BN$5,#REF!,3)+HLOOKUP(Sheet2!$BN$6,#REF!,3)+HLOOKUP(Sheet2!$BN$7,#REF!,3)+HLOOKUP(Sheet2!$BN$8,#REF!,3)+HLOOKUP(Sheet2!$BN$9,#REF!,3)+HLOOKUP(Sheet2!$BN$10,#REF!,3)+HLOOKUP(Sheet2!$BN$11,#REF!,3)+HLOOKUP(Sheet2!$BN$12,#REF!,3)+HLOOKUP(Sheet2!$BN$13,#REF!,3)+HLOOKUP(Sheet2!$BN$14,#REF!,3)+HLOOKUP(Sheet2!$BN$15,#REF!,3)+HLOOKUP(Sheet2!$BN$16,#REF!,3))</f>
        <v>#REF!</v>
      </c>
      <c r="BO23" s="8" t="e">
        <f>SUM(HLOOKUP(Sheet2!$BO$3,#REF!,3)+HLOOKUP(Sheet2!$BO$4,#REF!,3)+HLOOKUP(Sheet2!$BO$5,#REF!,3)+HLOOKUP(Sheet2!$BO$6,#REF!,3)+HLOOKUP(Sheet2!$BO$7,#REF!,3)+HLOOKUP(Sheet2!$BO$8,#REF!,3)+HLOOKUP(Sheet2!$BO$9,#REF!,3)+HLOOKUP(Sheet2!$BO$10,#REF!,3)+HLOOKUP(Sheet2!$BO$11,#REF!,3)+HLOOKUP(Sheet2!$BO$12,#REF!,3)+HLOOKUP(Sheet2!$BO$13,#REF!,3)+HLOOKUP(Sheet2!$BO$14,#REF!,3)+HLOOKUP(Sheet2!$BO$15,#REF!,3)+HLOOKUP(Sheet2!$BO$16,#REF!,3))</f>
        <v>#REF!</v>
      </c>
      <c r="BP23" s="8" t="e">
        <f>SUM(HLOOKUP(Sheet2!$BP$3,#REF!,3)+HLOOKUP(Sheet2!$BP$4,#REF!,3)+HLOOKUP(Sheet2!$BP$5,#REF!,3)+HLOOKUP(Sheet2!$BP$6,#REF!,3)+HLOOKUP(Sheet2!$BP$7,#REF!,3)+HLOOKUP(Sheet2!$BP$8,#REF!,3)+HLOOKUP(Sheet2!$BP$9,#REF!,3)+HLOOKUP(Sheet2!$BP$10,#REF!,3)+HLOOKUP(Sheet2!$BP$11,#REF!,3)+HLOOKUP(Sheet2!$BP$12,#REF!,3)+HLOOKUP(Sheet2!$BP$13,#REF!,3)+HLOOKUP(Sheet2!$BP$14,#REF!,3))</f>
        <v>#REF!</v>
      </c>
      <c r="BQ23" s="8" t="e">
        <f>SUM(HLOOKUP(Sheet2!$BQ$3,#REF!,3)+HLOOKUP(Sheet2!$BQ$4,#REF!,3)+HLOOKUP(Sheet2!$BQ$5,#REF!,3)+HLOOKUP(Sheet2!$BQ$6,#REF!,3)+HLOOKUP(Sheet2!$BQ$7,#REF!,3)+HLOOKUP(Sheet2!$BQ$8,#REF!,3)+HLOOKUP(Sheet2!$BQ$9,#REF!,3)+HLOOKUP(Sheet2!$BQ$10,#REF!,3)+HLOOKUP(Sheet2!$BQ$11,#REF!,3)+HLOOKUP(Sheet2!$BQ$12,#REF!,3)+HLOOKUP(Sheet2!$BQ$13,#REF!,3)+HLOOKUP(Sheet2!$BQ$14,#REF!,3)+HLOOKUP(Sheet2!$BQ$15,#REF!,3)+HLOOKUP(Sheet2!$BQ$16,#REF!,3))</f>
        <v>#REF!</v>
      </c>
      <c r="BR23" s="8" t="e">
        <f>SUM(HLOOKUP(Sheet2!$BR$3,#REF!,3)+HLOOKUP(Sheet2!$BR$4,#REF!,3)+HLOOKUP(Sheet2!$BR$5,#REF!,3)+HLOOKUP(Sheet2!$BR$6,#REF!,3)+HLOOKUP(Sheet2!$BR$7,#REF!,3)+HLOOKUP(Sheet2!$BR$8,#REF!,3)+HLOOKUP(Sheet2!$BR$9,#REF!,3)+HLOOKUP(Sheet2!$BR$10,#REF!,3)+HLOOKUP(Sheet2!$BR$11,#REF!,3)+HLOOKUP(Sheet2!$BR$12,#REF!,3)+HLOOKUP(Sheet2!$BR$13,#REF!,3)+HLOOKUP(Sheet2!$BR$14,#REF!,3)+HLOOKUP(Sheet2!$BR$15,#REF!,3)+HLOOKUP(Sheet2!$BR$16,#REF!,3))</f>
        <v>#REF!</v>
      </c>
      <c r="BS23" s="8" t="e">
        <f>SUM(HLOOKUP(Sheet2!$BS$3,#REF!,3)+HLOOKUP(Sheet2!$BS$4,#REF!,3)+HLOOKUP(Sheet2!$BS$5,#REF!,3)+HLOOKUP(Sheet2!$BS$6,#REF!,3)+HLOOKUP(Sheet2!$BS$7,#REF!,3)+HLOOKUP(Sheet2!$BS$8,#REF!,3)+HLOOKUP(Sheet2!$BS$9,#REF!,3)+HLOOKUP(Sheet2!$BS$10,#REF!,3)+HLOOKUP(Sheet2!$BS$11,#REF!,3)+HLOOKUP(Sheet2!$BS$12,#REF!,3)+HLOOKUP(Sheet2!$BS$13,#REF!,3)+HLOOKUP(Sheet2!$BS$14,#REF!,3)+HLOOKUP(Sheet2!$BS$15,#REF!,3)+HLOOKUP(Sheet2!$BS$16,#REF!,3)+HLOOKUP(Sheet2!$BS$17,#REF!,3))</f>
        <v>#REF!</v>
      </c>
      <c r="BT23" s="8" t="e">
        <f>SUM(HLOOKUP(Sheet2!$BT$3,#REF!,3)+HLOOKUP(Sheet2!$BT$4,#REF!,3)+HLOOKUP(Sheet2!$BT$5,#REF!,3)+HLOOKUP(Sheet2!$BT$6,#REF!,3)+HLOOKUP(Sheet2!$BT$7,#REF!,3)+HLOOKUP(Sheet2!$BT$8,#REF!,3)+HLOOKUP(Sheet2!$BT$9,#REF!,3)+HLOOKUP(Sheet2!$BT$10,#REF!,3)+HLOOKUP(Sheet2!$BT$11,#REF!,3)+HLOOKUP(Sheet2!$BT$12,#REF!,3)+HLOOKUP(Sheet2!$BT$13,#REF!,3)+HLOOKUP(Sheet2!$BT$14,#REF!,3)+HLOOKUP(Sheet2!$BT$15,#REF!,3)+HLOOKUP(Sheet2!$BT$16,#REF!,3)+HLOOKUP(Sheet2!$BT$17,#REF!,3))</f>
        <v>#REF!</v>
      </c>
      <c r="BU23" s="8" t="e">
        <f>SUM(HLOOKUP(Sheet2!$BU$3,#REF!,3)+HLOOKUP(Sheet2!$BU$4,#REF!,3)+HLOOKUP(Sheet2!$BU$5,#REF!,3)+HLOOKUP(Sheet2!$BU$6,#REF!,3)+HLOOKUP(Sheet2!$BU$7,#REF!,3)+HLOOKUP(Sheet2!$BU$8,#REF!,3)+HLOOKUP(Sheet2!$BU$9,#REF!,3)+HLOOKUP(Sheet2!$BU$10,#REF!,3)+HLOOKUP(Sheet2!$BU$11,#REF!,3)+HLOOKUP(Sheet2!$BU$12,#REF!,3)+HLOOKUP(Sheet2!$BU$13,#REF!,3)+HLOOKUP(Sheet2!$BU$14,#REF!,3)+HLOOKUP(Sheet2!$BU$15,#REF!,3)+HLOOKUP(Sheet2!$BU$16,#REF!,3)+HLOOKUP(Sheet2!$BU$17,#REF!,3)+HLOOKUP(Sheet2!$BU$18,#REF!,3)+HLOOKUP(Sheet2!$BU$19,#REF!,3)+HLOOKUP(Sheet2!$BU$20,#REF!,3))</f>
        <v>#REF!</v>
      </c>
      <c r="BV23" s="8" t="e">
        <f>SUM(HLOOKUP(Sheet2!$BV$3,#REF!,3)+HLOOKUP(Sheet2!$BV$4,#REF!,3)+HLOOKUP(Sheet2!$BV$5,#REF!,3)+HLOOKUP(Sheet2!$BV$6,#REF!,3)+HLOOKUP(Sheet2!$BV$7,#REF!,3)+HLOOKUP(Sheet2!$BV$8,#REF!,3)+HLOOKUP(Sheet2!$BV$9,#REF!,3)+HLOOKUP(Sheet2!$BV$10,#REF!,3)+HLOOKUP(Sheet2!$BV$11,#REF!,3)+HLOOKUP(Sheet2!$BV$12,#REF!,3)+HLOOKUP(Sheet2!$BV$13,#REF!,3)+HLOOKUP(Sheet2!$BV$14,#REF!,3)+HLOOKUP(Sheet2!$BV$15,#REF!,3)+HLOOKUP(Sheet2!$BV$16,#REF!,3)+HLOOKUP(Sheet2!$BV$17,#REF!,3))</f>
        <v>#REF!</v>
      </c>
      <c r="BW23" s="8" t="e">
        <f>SUM(HLOOKUP(Sheet2!$BW$3,#REF!,3)+HLOOKUP(Sheet2!$BW$4,#REF!,3)+HLOOKUP(Sheet2!$BW$5,#REF!,3)+HLOOKUP(Sheet2!$BW$6,#REF!,3)+HLOOKUP(Sheet2!$BW$7,#REF!,3)+HLOOKUP(Sheet2!$BW$8,#REF!,3)+HLOOKUP(Sheet2!$BW$9,#REF!,3)+HLOOKUP(Sheet2!$BW$10,#REF!,3)+HLOOKUP(Sheet2!$BW$11,#REF!,3)+HLOOKUP(Sheet2!$BW$12,#REF!,3)+HLOOKUP(Sheet2!$BW$13,#REF!,3)+HLOOKUP(Sheet2!$BW$14,#REF!,3)+HLOOKUP(Sheet2!$BW$15,#REF!,3)+HLOOKUP(Sheet2!$BW$16,#REF!,3)+HLOOKUP(Sheet2!$BW$17,#REF!,3)+HLOOKUP(Sheet2!$BW$18,#REF!,3)+HLOOKUP(Sheet2!$BW$19,#REF!,3))</f>
        <v>#REF!</v>
      </c>
      <c r="BX23" s="8" t="e">
        <f>SUM(HLOOKUP(Sheet2!$BX$3,#REF!,3)+HLOOKUP(Sheet2!$BX$4,#REF!,3)+HLOOKUP(Sheet2!$BX$5,#REF!,3)+HLOOKUP(Sheet2!$BX$6,#REF!,3)+HLOOKUP(Sheet2!$BX$7,#REF!,3)+HLOOKUP(Sheet2!$BX$8,#REF!,3)+HLOOKUP(Sheet2!$BX$9,#REF!,3)+HLOOKUP(Sheet2!$BX$10,#REF!,3)+HLOOKUP(Sheet2!$BX$11,#REF!,3)+HLOOKUP(Sheet2!$BX$12,#REF!,3)+HLOOKUP(Sheet2!$BX$13,#REF!,3)+HLOOKUP(Sheet2!$BX$14,#REF!,3)+HLOOKUP(Sheet2!$BX$15,#REF!,3)+HLOOKUP(Sheet2!$BX$16,#REF!,3)+HLOOKUP(Sheet2!$BX$17,#REF!,3))</f>
        <v>#REF!</v>
      </c>
      <c r="BY23" s="8" t="e">
        <f>SUM(HLOOKUP(Sheet2!$BY$3,#REF!,3)+HLOOKUP(Sheet2!$BY$4,#REF!,3)+HLOOKUP(Sheet2!$BY$5,#REF!,3)+HLOOKUP(Sheet2!$BY$6,#REF!,3)+HLOOKUP(Sheet2!$BY$7,#REF!,3)+HLOOKUP(Sheet2!$BY$8,#REF!,3)+HLOOKUP(Sheet2!$BY$9,#REF!,3)+HLOOKUP(Sheet2!$BY$10,#REF!,3)+HLOOKUP(Sheet2!$BY$11,#REF!,3)+HLOOKUP(Sheet2!$BY$12,#REF!,3)+HLOOKUP(Sheet2!$BY$13,#REF!,3)+HLOOKUP(Sheet2!$BY$14,#REF!,3)+HLOOKUP(Sheet2!$BY$15,#REF!,3)+HLOOKUP(Sheet2!$BY$16,#REF!,3)+HLOOKUP(Sheet2!$BY$17,#REF!,3)+HLOOKUP(Sheet2!$BY$18,#REF!,3))</f>
        <v>#REF!</v>
      </c>
      <c r="BZ23" s="8" t="e">
        <f>SUM(HLOOKUP(Sheet2!$BZ$3,#REF!,3)+HLOOKUP(Sheet2!$BZ$4,#REF!,3)+HLOOKUP(Sheet2!$BZ$5,#REF!,3)+HLOOKUP(Sheet2!$BZ$6,#REF!,3)+HLOOKUP(Sheet2!$BZ$7,#REF!,3)+HLOOKUP(Sheet2!$BZ$8,#REF!,3)+HLOOKUP(Sheet2!$BZ$9,#REF!,3)+HLOOKUP(Sheet2!$BZ$10,#REF!,3)+HLOOKUP(Sheet2!$BZ$11,#REF!,3)+HLOOKUP(Sheet2!$BZ$12,#REF!,3)+HLOOKUP(Sheet2!$BZ$13,#REF!,3)+HLOOKUP(Sheet2!$BZ$14,#REF!,3)+HLOOKUP(Sheet2!$BZ$15,#REF!,3))</f>
        <v>#REF!</v>
      </c>
      <c r="CA23" s="8" t="e">
        <f>SUM(HLOOKUP(Sheet2!$CA$3,#REF!,3)+HLOOKUP(Sheet2!$CA$4,#REF!,3)+HLOOKUP(Sheet2!$CA$5,#REF!,3)+HLOOKUP(Sheet2!$CA$6,#REF!,3)+HLOOKUP(Sheet2!$CA$7,#REF!,3)+HLOOKUP(Sheet2!$CA$8,#REF!,3)+HLOOKUP(Sheet2!$CA$9,#REF!,3)+HLOOKUP(Sheet2!$CA$10,#REF!,3)+HLOOKUP(Sheet2!$CA$11,#REF!,3)+HLOOKUP(Sheet2!$CA$12,#REF!,3)+HLOOKUP(Sheet2!$CA$13,#REF!,3)+HLOOKUP(Sheet2!$CA$14,#REF!,3)+HLOOKUP(Sheet2!$CA$15,#REF!,3)+HLOOKUP(Sheet2!$CA$16,#REF!,3)+HLOOKUP(Sheet2!$CA$17,#REF!,3))</f>
        <v>#REF!</v>
      </c>
      <c r="CB23" s="8" t="e">
        <f>SUM(HLOOKUP(Sheet2!$CB$3,#REF!,3)+HLOOKUP(Sheet2!$CB$4,#REF!,3)+HLOOKUP(Sheet2!$CB$5,#REF!,3)+HLOOKUP(Sheet2!$CB$6,#REF!,3)+HLOOKUP(Sheet2!$CB$7,#REF!,3)+HLOOKUP(Sheet2!$CB$8,#REF!,3)+HLOOKUP(Sheet2!$CB$9,#REF!,3)+HLOOKUP(Sheet2!$CB$10,#REF!,3)+HLOOKUP(Sheet2!$CB$11,#REF!,3)+HLOOKUP(Sheet2!$CB$12,#REF!,3)+HLOOKUP(Sheet2!$CB$13,#REF!,3)+HLOOKUP(Sheet2!$CB$14,#REF!,3)+HLOOKUP(Sheet2!$CB$15,#REF!,3)+HLOOKUP(Sheet2!$CB$16,#REF!,3)+HLOOKUP(Sheet2!$CB$17,#REF!,3))</f>
        <v>#REF!</v>
      </c>
      <c r="CC23" s="8" t="e">
        <f>SUM(HLOOKUP(Sheet2!$CC$3,#REF!,3)+HLOOKUP(Sheet2!$CC$4,#REF!,3)+HLOOKUP(Sheet2!$CC$5,#REF!,3)+HLOOKUP(Sheet2!$CC$6,#REF!,3)+HLOOKUP(Sheet2!$CC$7,#REF!,3)+HLOOKUP(Sheet2!$CC$8,#REF!,3)+HLOOKUP(Sheet2!$CC$9,#REF!,3)+HLOOKUP(Sheet2!$CC$10,#REF!,3)+HLOOKUP(Sheet2!$CC$11,#REF!,3)+HLOOKUP(Sheet2!$CC$12,#REF!,3)+HLOOKUP(Sheet2!$CC$13,#REF!,3)+HLOOKUP(Sheet2!$CC$14,#REF!,3))</f>
        <v>#REF!</v>
      </c>
      <c r="CD23" s="8" t="e">
        <f>SUM(HLOOKUP(Sheet2!$CD$3,#REF!,3)+HLOOKUP(Sheet2!$CD$4,#REF!,3)+HLOOKUP(Sheet2!$CD$5,#REF!,3)+HLOOKUP(Sheet2!$CD$6,#REF!,3)+HLOOKUP(Sheet2!$CD$7,#REF!,3)+HLOOKUP(Sheet2!$CD$8,#REF!,3)+HLOOKUP(Sheet2!$CD$9,#REF!,3)+HLOOKUP(Sheet2!$CD$10,#REF!,3)+HLOOKUP(Sheet2!$CD$11,#REF!,3)+HLOOKUP(Sheet2!$CD$12,#REF!,3)+HLOOKUP(Sheet2!$CD$13,#REF!,3)+HLOOKUP(Sheet2!$CD$14,#REF!,3)+HLOOKUP(Sheet2!$CD$15,#REF!,3)+HLOOKUP(Sheet2!$CD$16,#REF!,3))</f>
        <v>#REF!</v>
      </c>
      <c r="CE23" s="8" t="e">
        <f>SUM(HLOOKUP(Sheet2!$CE$3,#REF!,3)+HLOOKUP(Sheet2!$CE$4,#REF!,3)+HLOOKUP(Sheet2!$CE$5,#REF!,3)+HLOOKUP(Sheet2!$CE$6,#REF!,3)+HLOOKUP(Sheet2!$CE$7,#REF!,3)+HLOOKUP(Sheet2!$CE$8,#REF!,3)+HLOOKUP(Sheet2!$CE$9,#REF!,3)+HLOOKUP(Sheet2!$CE$10,#REF!,3)+HLOOKUP(Sheet2!$CE$11,#REF!,3)+HLOOKUP(Sheet2!$CE$12,#REF!,3)+HLOOKUP(Sheet2!$CE$13,#REF!,3)+HLOOKUP(Sheet2!$CE$14,#REF!,3)+HLOOKUP(Sheet2!$CE$15,#REF!,3))</f>
        <v>#REF!</v>
      </c>
      <c r="CF23" s="8" t="e">
        <f>SUM(HLOOKUP(Sheet2!$CF$3,#REF!,3)+HLOOKUP(Sheet2!$CF$4,#REF!,3)+HLOOKUP(Sheet2!$CF$5,#REF!,3)+HLOOKUP(Sheet2!$CF$6,#REF!,3)+HLOOKUP(Sheet2!$CF$7,#REF!,3)+HLOOKUP(Sheet2!$CF$8,#REF!,3)+HLOOKUP(Sheet2!$CF$9,#REF!,3)+HLOOKUP(Sheet2!$CF$10,#REF!,3)+HLOOKUP(Sheet2!$CF$11,#REF!,3)+HLOOKUP(Sheet2!$CF$12,#REF!,3)+HLOOKUP(Sheet2!$CF$13,#REF!,3)+HLOOKUP(Sheet2!$CF$14,#REF!,3)+HLOOKUP(Sheet2!$CF$15,#REF!,3)+HLOOKUP(Sheet2!$CF$16,#REF!,3)+HLOOKUP(Sheet2!$CF$17,#REF!,3))</f>
        <v>#REF!</v>
      </c>
      <c r="CG23" s="8" t="e">
        <f>SUM(HLOOKUP(Sheet2!$CG$3,#REF!,3)+HLOOKUP(Sheet2!$CG$4,#REF!,3)+HLOOKUP(Sheet2!$CG$5,#REF!,3)+HLOOKUP(Sheet2!$CG$6,#REF!,3)+HLOOKUP(Sheet2!$CG$7,#REF!,3)+HLOOKUP(Sheet2!$CG$8,#REF!,3)+HLOOKUP(Sheet2!$CG$9,#REF!,3)+HLOOKUP(Sheet2!$CG$10,#REF!,3)+HLOOKUP(Sheet2!$CG$11,#REF!,3)+HLOOKUP(Sheet2!$CG$12,#REF!,3)+HLOOKUP(Sheet2!$CG$13,#REF!,3)+HLOOKUP(Sheet2!$CG$14,#REF!,3)+HLOOKUP(Sheet2!$CG$15,#REF!,3)+HLOOKUP(Sheet2!$CG$16,#REF!,3)+HLOOKUP(Sheet2!$CG$17,#REF!,3)+HLOOKUP(Sheet2!$CG$18,#REF!,3))</f>
        <v>#REF!</v>
      </c>
      <c r="CH23" s="8" t="e">
        <f>SUM(HLOOKUP(Sheet2!$CH$3,#REF!,3)+HLOOKUP(Sheet2!$CH$4,#REF!,3)+HLOOKUP(Sheet2!$CH$5,#REF!,3)+HLOOKUP(Sheet2!$CH$6,#REF!,3)+HLOOKUP(Sheet2!$CH$7,#REF!,3)+HLOOKUP(Sheet2!$CH$8,#REF!,3)+HLOOKUP(Sheet2!$CH$9,#REF!,3)+HLOOKUP(Sheet2!$CH$10,#REF!,3)+HLOOKUP(Sheet2!$CH$11,#REF!,3)+HLOOKUP(Sheet2!$CH$12,#REF!,3)+HLOOKUP(Sheet2!$CH$13,#REF!,3)+HLOOKUP(Sheet2!$CH$14,#REF!,3)+HLOOKUP(Sheet2!$CH$15,#REF!,3)+HLOOKUP(Sheet2!$CH$16,#REF!,3)+HLOOKUP(Sheet2!$CH$17,#REF!,3)+HLOOKUP(Sheet2!$CH$18,#REF!,3))</f>
        <v>#REF!</v>
      </c>
      <c r="CI23" s="8" t="e">
        <f>SUM(HLOOKUP(Sheet2!$CI$3,#REF!,3)+HLOOKUP(Sheet2!$CI$4,#REF!,3)+HLOOKUP(Sheet2!$CI$5,#REF!,3)+HLOOKUP(Sheet2!$CI$6,#REF!,3)+HLOOKUP(Sheet2!$CI$7,#REF!,3)+HLOOKUP(Sheet2!$CI$8,#REF!,3)+HLOOKUP(Sheet2!$CI$9,#REF!,3)+HLOOKUP(Sheet2!$CI$10,#REF!,3)+HLOOKUP(Sheet2!$CI$11,#REF!,3)+HLOOKUP(Sheet2!$CI$12,#REF!,3)+HLOOKUP(Sheet2!$CI$13,#REF!,3)+HLOOKUP(Sheet2!$CI$14,#REF!,3)+HLOOKUP(Sheet2!$CI$15,#REF!,3)+HLOOKUP(Sheet2!$CI$16,#REF!,3)+HLOOKUP(Sheet2!$CI$17,#REF!,3)+HLOOKUP(Sheet2!$CI$18,#REF!,3))</f>
        <v>#REF!</v>
      </c>
      <c r="CJ23" s="8" t="e">
        <f>SUM(HLOOKUP(Sheet2!$CJ$3,#REF!,3)+HLOOKUP(Sheet2!$CJ$4,#REF!,3)+HLOOKUP(Sheet2!$CJ$5,#REF!,3)+HLOOKUP(Sheet2!$CJ$6,#REF!,3)+HLOOKUP(Sheet2!$CJ$7,#REF!,3)+HLOOKUP(Sheet2!$CJ$8,#REF!,3)+HLOOKUP(Sheet2!$CJ$9,#REF!,3)+HLOOKUP(Sheet2!$CJ$10,#REF!,3)+HLOOKUP(Sheet2!$CJ$11,#REF!,3)+HLOOKUP(Sheet2!$CJ$12,#REF!,3)+HLOOKUP(Sheet2!$CJ$13,#REF!,3)+HLOOKUP(Sheet2!$CJ$14,#REF!,3)+HLOOKUP(Sheet2!$CJ$15,#REF!,3)+HLOOKUP(Sheet2!$CJ$16,#REF!,3)+HLOOKUP(Sheet2!$CJ$17,#REF!,3))</f>
        <v>#REF!</v>
      </c>
      <c r="CK23" s="8" t="e">
        <f>SUM(HLOOKUP(Sheet2!$CK$3,#REF!,3)+HLOOKUP(Sheet2!$CK$4,#REF!,3)+HLOOKUP(Sheet2!$CK$5,#REF!,3)+HLOOKUP(Sheet2!$CK$6,#REF!,3)+HLOOKUP(Sheet2!$CK$7,#REF!,3)+HLOOKUP(Sheet2!$CK$8,#REF!,3)+HLOOKUP(Sheet2!$CK$9,#REF!,3)+HLOOKUP(Sheet2!$CK$10,#REF!,3)+HLOOKUP(Sheet2!$CK$11,#REF!,3)+HLOOKUP(Sheet2!$CK$12,#REF!,3)+HLOOKUP(Sheet2!$CK$13,#REF!,3)+HLOOKUP(Sheet2!$CK$14,#REF!,3)+HLOOKUP(Sheet2!$CK$15,#REF!,3)+HLOOKUP(Sheet2!$CK$16,#REF!,3)+HLOOKUP(Sheet2!$CK$17,#REF!,3))</f>
        <v>#REF!</v>
      </c>
      <c r="CL23" s="8" t="e">
        <f>SUM(HLOOKUP(Sheet2!$CL$3,#REF!,3)+HLOOKUP(Sheet2!$CL$4,#REF!,3)+HLOOKUP(Sheet2!$CL$5,#REF!,3)+HLOOKUP(Sheet2!$CL$6,#REF!,3)+HLOOKUP(Sheet2!$CL$7,#REF!,3)+HLOOKUP(Sheet2!$CL$8,#REF!,3)+HLOOKUP(Sheet2!$CL$9,#REF!,3)+HLOOKUP(Sheet2!$CL$10,#REF!,3)+HLOOKUP(Sheet2!$CL$11,#REF!,3)+HLOOKUP(Sheet2!$CL$12,#REF!,3)+HLOOKUP(Sheet2!$CL$13,#REF!,3)+HLOOKUP(Sheet2!$CL$14,#REF!,3)+HLOOKUP(Sheet2!$CL$15,#REF!,3)+HLOOKUP(Sheet2!$CL$16,#REF!,3)+HLOOKUP(Sheet2!$CL$17,#REF!,3))</f>
        <v>#REF!</v>
      </c>
      <c r="CM23" s="8" t="e">
        <f>SUM(HLOOKUP(Sheet2!$CM$3,#REF!,3)+HLOOKUP(Sheet2!$CM$4,#REF!,3)+HLOOKUP(Sheet2!$CM$5,#REF!,3)+HLOOKUP(Sheet2!$CM$6,#REF!,3)+HLOOKUP(Sheet2!$CM$7,#REF!,3)+HLOOKUP(Sheet2!$CM$8,#REF!,3)+HLOOKUP(Sheet2!$CM$9,#REF!,3)+HLOOKUP(Sheet2!$CM$10,#REF!,3)+HLOOKUP(Sheet2!$CM$11,#REF!,3)+HLOOKUP(Sheet2!$CM$12,#REF!,3)+HLOOKUP(Sheet2!$CM$13,#REF!,3)+HLOOKUP(Sheet2!$CM$14,#REF!,3)+HLOOKUP(Sheet2!$CM$15,#REF!,3))</f>
        <v>#REF!</v>
      </c>
      <c r="CN23" s="8" t="e">
        <f>SUM(HLOOKUP(Sheet2!$CN$3,#REF!,3)+HLOOKUP(Sheet2!$CN$4,#REF!,3)+HLOOKUP(Sheet2!$CN$5,#REF!,3)+HLOOKUP(Sheet2!$CN$6,#REF!,3)+HLOOKUP(Sheet2!$CN$7,#REF!,3)+HLOOKUP(Sheet2!$CN$8,#REF!,3)+HLOOKUP(Sheet2!$CN$9,#REF!,3)+HLOOKUP(Sheet2!$CN$10,#REF!,3)+HLOOKUP(Sheet2!$CN$11,#REF!,3)+HLOOKUP(Sheet2!$CN$12,#REF!,3)+HLOOKUP(Sheet2!$CN$13,#REF!,3)+HLOOKUP(Sheet2!$CN$14,#REF!,3)+HLOOKUP(Sheet2!$CN$15,#REF!,3)+HLOOKUP(Sheet2!$CN$16,#REF!,3)+HLOOKUP(Sheet2!$CN$17,#REF!,3))</f>
        <v>#REF!</v>
      </c>
      <c r="CO23" s="8" t="e">
        <f>SUM(HLOOKUP(Sheet2!$CO$3,#REF!,3)+HLOOKUP(Sheet2!$CO$4,#REF!,3)+HLOOKUP(Sheet2!$CO$5,#REF!,3)+HLOOKUP(Sheet2!$CO$6,#REF!,3)+HLOOKUP(Sheet2!$CO$7,#REF!,3)+HLOOKUP(Sheet2!$CO$8,#REF!,3)+HLOOKUP(Sheet2!$CO$9,#REF!,3)+HLOOKUP(Sheet2!$CO$10,#REF!,3)+HLOOKUP(Sheet2!$CO$11,#REF!,3)+HLOOKUP(Sheet2!$CO$12,#REF!,3)+HLOOKUP(Sheet2!$CO$13,#REF!,3)+HLOOKUP(Sheet2!$CO$14,#REF!,3)+HLOOKUP(Sheet2!$CO$15,#REF!,3)+HLOOKUP(Sheet2!$CO$16,#REF!,3)+HLOOKUP(Sheet2!$CO$17,#REF!,3))</f>
        <v>#REF!</v>
      </c>
      <c r="CP23" s="8" t="e">
        <f>SUM(HLOOKUP(Sheet2!$CP$3,#REF!,3)+HLOOKUP(Sheet2!$CP$4,#REF!,3)+HLOOKUP(Sheet2!$CP$5,#REF!,3)+HLOOKUP(Sheet2!$CP$6,#REF!,3)+HLOOKUP(Sheet2!$CP$7,#REF!,3)+HLOOKUP(Sheet2!$CP$8,#REF!,3)+HLOOKUP(Sheet2!$CP$9,#REF!,3)+HLOOKUP(Sheet2!$CP$10,#REF!,3)+HLOOKUP(Sheet2!$CP$11,#REF!,3)+HLOOKUP(Sheet2!$CP$12,#REF!,3)+HLOOKUP(Sheet2!$CP$13,#REF!,3)+HLOOKUP(Sheet2!$CP$14,#REF!,3)+HLOOKUP(Sheet2!$CP$15,#REF!,3)+HLOOKUP(Sheet2!$CP$16,#REF!,3)+HLOOKUP(Sheet2!$CP$17,#REF!,3)+HLOOKUP(Sheet2!$CP$18,#REF!,3))</f>
        <v>#REF!</v>
      </c>
      <c r="CQ23" s="8" t="e">
        <f>SUM(HLOOKUP(Sheet2!$CQ$3,#REF!,3)+HLOOKUP(Sheet2!$CQ$4,#REF!,3)+HLOOKUP(Sheet2!$CQ$5,#REF!,3)+HLOOKUP(Sheet2!$CQ$6,#REF!,3)+HLOOKUP(Sheet2!$CQ$7,#REF!,3)+HLOOKUP(Sheet2!$CQ$8,#REF!,3)+HLOOKUP(Sheet2!$CQ$9,#REF!,3)+HLOOKUP(Sheet2!$CQ$10,#REF!,3)+HLOOKUP(Sheet2!$CQ$11,#REF!,3)+HLOOKUP(Sheet2!$CQ$12,#REF!,3)+HLOOKUP(Sheet2!$CQ$13,#REF!,3)+HLOOKUP(Sheet2!$CQ$14,#REF!,3)+HLOOKUP(Sheet2!$CQ$15,#REF!,3)+HLOOKUP(Sheet2!$CQ$16,#REF!,3)+HLOOKUP(Sheet2!$CQ$17,#REF!,3)+HLOOKUP(Sheet2!$CQ$18,#REF!,3))</f>
        <v>#REF!</v>
      </c>
      <c r="CR23" s="8" t="e">
        <f>SUM(HLOOKUP(Sheet2!$CR$3,#REF!,3)+HLOOKUP(Sheet2!$CR$4,#REF!,3)+HLOOKUP(Sheet2!$CR$5,#REF!,3)+HLOOKUP(Sheet2!$CR$6,#REF!,3)+HLOOKUP(Sheet2!$CR$7,#REF!,3)+HLOOKUP(Sheet2!$CR$8,#REF!,3)+HLOOKUP(Sheet2!$CR$9,#REF!,3)+HLOOKUP(Sheet2!$CR$10,#REF!,3)+HLOOKUP(Sheet2!$CR$11,#REF!,3)+HLOOKUP(Sheet2!$CR$12,#REF!,3)+HLOOKUP(Sheet2!$CR$13,#REF!,3)+HLOOKUP(Sheet2!$CR$14,#REF!,3)+HLOOKUP(Sheet2!$CR$15,#REF!,3)+HLOOKUP(Sheet2!$CR$16,#REF!,3)+HLOOKUP(Sheet2!$CR$17,#REF!,3)+HLOOKUP(Sheet2!$CR$18,#REF!,3)+HLOOKUP(Sheet2!$CR$19,#REF!,3)+HLOOKUP(Sheet2!$CR$20,#REF!,3)+HLOOKUP(Sheet2!$CR$21,#REF!,3))</f>
        <v>#REF!</v>
      </c>
      <c r="CS23" s="8" t="e">
        <f>SUM(HLOOKUP(Sheet2!$CS$3,#REF!,3)+HLOOKUP(Sheet2!$CS$4,#REF!,3)+HLOOKUP(Sheet2!$CS$5,#REF!,3)+HLOOKUP(Sheet2!$CS$6,#REF!,3)+HLOOKUP(Sheet2!$CS$7,#REF!,3)+HLOOKUP(Sheet2!$CS$8,#REF!,3)+HLOOKUP(Sheet2!$CS$9,#REF!,3)+HLOOKUP(Sheet2!$CS$10,#REF!,3)+HLOOKUP(Sheet2!$CS$11,#REF!,3)+HLOOKUP(Sheet2!$CS$12,#REF!,3)+HLOOKUP(Sheet2!$CS$13,#REF!,3)+HLOOKUP(Sheet2!$CS$14,#REF!,3)+HLOOKUP(Sheet2!$CS$15,#REF!,3)+HLOOKUP(Sheet2!$CS$16,#REF!,3)+HLOOKUP(Sheet2!$CS$17,#REF!,3)+HLOOKUP(Sheet2!$CS$18,#REF!,3))</f>
        <v>#REF!</v>
      </c>
      <c r="CT23" s="8" t="e">
        <f>SUM(HLOOKUP(Sheet2!$CT$3,#REF!,3)+HLOOKUP(Sheet2!$CT$4,#REF!,3)+HLOOKUP(Sheet2!$CT$5,#REF!,3)+HLOOKUP(Sheet2!$CT$6,#REF!,3)+HLOOKUP(Sheet2!$CT$7,#REF!,3)+HLOOKUP(Sheet2!$CT$8,#REF!,3)+HLOOKUP(Sheet2!$CT$9,#REF!,3)+HLOOKUP(Sheet2!$CT$10,#REF!,3)+HLOOKUP(Sheet2!$CT$11,#REF!,3)+HLOOKUP(Sheet2!$CT$12,#REF!,3)+HLOOKUP(Sheet2!$CT$13,#REF!,3)+HLOOKUP(Sheet2!$CT$14,#REF!,3)+HLOOKUP(Sheet2!$CT$15,#REF!,3)+HLOOKUP(Sheet2!$CT$16,#REF!,3)+HLOOKUP(Sheet2!$CT$17,#REF!,3)+HLOOKUP(Sheet2!$CT$18,#REF!,3)+HLOOKUP(Sheet2!$CT$19,#REF!,3)+HLOOKUP(Sheet2!$CT$20,#REF!,3))</f>
        <v>#REF!</v>
      </c>
      <c r="CU23" s="8" t="e">
        <f>SUM(HLOOKUP(Sheet2!$CU$3,#REF!,3)+HLOOKUP(Sheet2!$CU$4,#REF!,3)+HLOOKUP(Sheet2!$CU$5,#REF!,3)+HLOOKUP(Sheet2!$CU$6,#REF!,3)+HLOOKUP(Sheet2!$CU$7,#REF!,3)+HLOOKUP(Sheet2!$CU$8,#REF!,3)+HLOOKUP(Sheet2!$CU$9,#REF!,3)+HLOOKUP(Sheet2!$CU$10,#REF!,3)+HLOOKUP(Sheet2!$CU$11,#REF!,3)+HLOOKUP(Sheet2!$CU$12,#REF!,3)+HLOOKUP(Sheet2!$CU$13,#REF!,3)+HLOOKUP(Sheet2!$CU$14,#REF!,3)+HLOOKUP(Sheet2!$CU$15,#REF!,3)+HLOOKUP(Sheet2!$CU$16,#REF!,3)+HLOOKUP(Sheet2!$CU$17,#REF!,3))</f>
        <v>#REF!</v>
      </c>
      <c r="CV23" s="8" t="e">
        <f>SUM(HLOOKUP(Sheet2!$CV$3,#REF!,3)+HLOOKUP(Sheet2!$CV$4,#REF!,3)+HLOOKUP(Sheet2!$CV$5,#REF!,3)+HLOOKUP(Sheet2!$CV$6,#REF!,3)+HLOOKUP(Sheet2!$CV$7,#REF!,3)+HLOOKUP(Sheet2!$CV$8,#REF!,3)+HLOOKUP(Sheet2!$CV$9,#REF!,3)+HLOOKUP(Sheet2!$CV$10,#REF!,3)+HLOOKUP(Sheet2!$CV$11,#REF!,3)+HLOOKUP(Sheet2!$CV$12,#REF!,3)+HLOOKUP(Sheet2!$CV$13,#REF!,3)+HLOOKUP(Sheet2!$CV$14,#REF!,3)+HLOOKUP(Sheet2!$CV$15,#REF!,3)+HLOOKUP(Sheet2!$CV$16,#REF!,3)+HLOOKUP(Sheet2!$CV$17,#REF!,3)+HLOOKUP(Sheet2!$CV$18,#REF!,3))</f>
        <v>#REF!</v>
      </c>
      <c r="CW23" s="8" t="e">
        <f>SUM(HLOOKUP(Sheet2!$CW$3,#REF!,3)+HLOOKUP(Sheet2!$CW$4,#REF!,3)+HLOOKUP(Sheet2!$CW$5,#REF!,3)+HLOOKUP(Sheet2!$CW$6,#REF!,3)+HLOOKUP(Sheet2!$CW$7,#REF!,3)+HLOOKUP(Sheet2!$CW$8,#REF!,3)+HLOOKUP(Sheet2!$CW$9,#REF!,3)+HLOOKUP(Sheet2!$CW$10,#REF!,3)+HLOOKUP(Sheet2!$CW$11,#REF!,3)+HLOOKUP(Sheet2!$CW$12,#REF!,3)+HLOOKUP(Sheet2!$CW$13,#REF!,3)+HLOOKUP(Sheet2!$CW$14,#REF!,3)+HLOOKUP(Sheet2!$CW$15,#REF!,3))</f>
        <v>#REF!</v>
      </c>
      <c r="CX23" s="8" t="e">
        <f>SUM(HLOOKUP(Sheet2!$CX$3,#REF!,3)+HLOOKUP(Sheet2!$CX$4,#REF!,3)+HLOOKUP(Sheet2!$CX$5,#REF!,3)+HLOOKUP(Sheet2!$CX$6,#REF!,3)+HLOOKUP(Sheet2!$CX$7,#REF!,3)+HLOOKUP(Sheet2!$CX$8,#REF!,3)+HLOOKUP(Sheet2!$CX$9,#REF!,3)+HLOOKUP(Sheet2!$CX$10,#REF!,3)+HLOOKUP(Sheet2!$CX$11,#REF!,3)+HLOOKUP(Sheet2!$CX$12,#REF!,3)+HLOOKUP(Sheet2!$CX$13,#REF!,3)+HLOOKUP(Sheet2!$CX$14,#REF!,3)+HLOOKUP(Sheet2!$CX$15,#REF!,3)+HLOOKUP(Sheet2!$CX$16,#REF!,3)+HLOOKUP(Sheet2!$CX$17,#REF!,3))</f>
        <v>#REF!</v>
      </c>
      <c r="CY23" s="8" t="e">
        <f>SUM(HLOOKUP(Sheet2!$CY$3,#REF!,3)+HLOOKUP(Sheet2!$CY$4,#REF!,3)+HLOOKUP(Sheet2!$CY$5,#REF!,3)+HLOOKUP(Sheet2!$CY$6,#REF!,3)+HLOOKUP(Sheet2!$CY$7,#REF!,3)+HLOOKUP(Sheet2!$CY$8,#REF!,3)+HLOOKUP(Sheet2!$CY$9,#REF!,3)+HLOOKUP(Sheet2!$CY$10,#REF!,3)+HLOOKUP(Sheet2!$CY$11,#REF!,3)+HLOOKUP(Sheet2!$CY$12,#REF!,3)+HLOOKUP(Sheet2!$CY$13,#REF!,3)+HLOOKUP(Sheet2!$CY$14,#REF!,3)+HLOOKUP(Sheet2!$CY$15,#REF!,3)+HLOOKUP(Sheet2!$CY$16,#REF!,3)+HLOOKUP(Sheet2!$CY$17,#REF!,3))</f>
        <v>#REF!</v>
      </c>
      <c r="CZ23" s="8" t="e">
        <f>SUM(HLOOKUP(Sheet2!$CZ$3,#REF!,3)+HLOOKUP(Sheet2!$CZ$4,#REF!,3)+HLOOKUP(Sheet2!$CZ$5,#REF!,3)+HLOOKUP(Sheet2!$CZ$6,#REF!,3)+HLOOKUP(Sheet2!$CZ$7,#REF!,3)+HLOOKUP(Sheet2!$CZ$8,#REF!,3)+HLOOKUP(Sheet2!$CZ$9,#REF!,3)+HLOOKUP(Sheet2!$CZ$10,#REF!,3)+HLOOKUP(Sheet2!$CZ$11,#REF!,3)+HLOOKUP(Sheet2!$CZ$12,#REF!,3)+HLOOKUP(Sheet2!$CZ$13,#REF!,3)+HLOOKUP(Sheet2!$CZ$14,#REF!,3))</f>
        <v>#REF!</v>
      </c>
      <c r="DA23" s="8" t="e">
        <f>SUM(HLOOKUP(Sheet2!$DA$3,#REF!,3)+HLOOKUP(Sheet2!$DA$4,#REF!,3)+HLOOKUP(Sheet2!$DA$5,#REF!,3)+HLOOKUP(Sheet2!$DA$6,#REF!,3)+HLOOKUP(Sheet2!$DA$7,#REF!,3)+HLOOKUP(Sheet2!$DA$8,#REF!,3)+HLOOKUP(Sheet2!$DA$9,#REF!,3)+HLOOKUP(Sheet2!$DA$10,#REF!,3)+HLOOKUP(Sheet2!$DA$11,#REF!,3)+HLOOKUP(Sheet2!$DA$12,#REF!,3)+HLOOKUP(Sheet2!$DA$13,#REF!,3)+HLOOKUP(Sheet2!$DA$14,#REF!,3)+HLOOKUP(Sheet2!$DA$15,#REF!,3)+HLOOKUP(Sheet2!$DA$16,#REF!,3))</f>
        <v>#REF!</v>
      </c>
      <c r="DB23" s="8" t="e">
        <f>SUM(HLOOKUP(Sheet2!$DB$3,#REF!,3)+HLOOKUP(Sheet2!$DB$4,#REF!,3)+HLOOKUP(Sheet2!$DB$5,#REF!,3)+HLOOKUP(Sheet2!$DB$6,#REF!,3)+HLOOKUP(Sheet2!$DB$7,#REF!,3)+HLOOKUP(Sheet2!$DB$8,#REF!,3)+HLOOKUP(Sheet2!$DB$9,#REF!,3)+HLOOKUP(Sheet2!$DB$10,#REF!,3)+HLOOKUP(Sheet2!$DB$11,#REF!,3)+HLOOKUP(Sheet2!$DB$12,#REF!,3)+HLOOKUP(Sheet2!$DB$13,#REF!,3)+HLOOKUP(Sheet2!$DB$14,#REF!,3)+HLOOKUP(Sheet2!$DB$15,#REF!,3))</f>
        <v>#REF!</v>
      </c>
      <c r="DC23" s="8" t="e">
        <f>SUM(HLOOKUP(Sheet2!$DC$3,#REF!,3)+HLOOKUP(Sheet2!$DC$4,#REF!,3)+HLOOKUP(Sheet2!$DC$5,#REF!,3)+HLOOKUP(Sheet2!$DC$6,#REF!,3)+HLOOKUP(Sheet2!$DC$7,#REF!,3)+HLOOKUP(Sheet2!$DC$8,#REF!,3)+HLOOKUP(Sheet2!$DC$9,#REF!,3)+HLOOKUP(Sheet2!$DC$10,#REF!,3)+HLOOKUP(Sheet2!$DC$11,#REF!,3)+HLOOKUP(Sheet2!$DC$12,#REF!,3)+HLOOKUP(Sheet2!$DC$13,#REF!,3)+HLOOKUP(Sheet2!$DC$14,#REF!,3)+HLOOKUP(Sheet2!$DC$15,#REF!,3)+HLOOKUP(Sheet2!$DC$16,#REF!,3)+HLOOKUP(Sheet2!$DC$17,#REF!,3))</f>
        <v>#REF!</v>
      </c>
      <c r="DD23" s="8" t="e">
        <f>SUM(HLOOKUP(Sheet2!$DD$3,#REF!,3)+HLOOKUP(Sheet2!$DD$4,#REF!,3)+HLOOKUP(Sheet2!$DD$5,#REF!,3)+HLOOKUP(Sheet2!$DD$6,#REF!,3)+HLOOKUP(Sheet2!$DD$7,#REF!,3)+HLOOKUP(Sheet2!$DD$8,#REF!,3)+HLOOKUP(Sheet2!$DD$9,#REF!,3)+HLOOKUP(Sheet2!$DD$10,#REF!,3)+HLOOKUP(Sheet2!$DD$11,#REF!,3)+HLOOKUP(Sheet2!$DD$12,#REF!,3)+HLOOKUP(Sheet2!$DD$13,#REF!,3)+HLOOKUP(Sheet2!$DD$14,#REF!,3)+HLOOKUP(Sheet2!$DD$15,#REF!,3)+HLOOKUP(Sheet2!$DD$16,#REF!,3)+HLOOKUP(Sheet2!$DD$17,#REF!,3)+HLOOKUP(Sheet2!$DD$18,#REF!,3))</f>
        <v>#REF!</v>
      </c>
      <c r="DE23" s="8" t="e">
        <f>SUM(HLOOKUP(Sheet2!$DE$3,#REF!,3)+HLOOKUP(Sheet2!$DE$4,#REF!,3)+HLOOKUP(Sheet2!$DE$5,#REF!,3)+HLOOKUP(Sheet2!$DE$6,#REF!,3)+HLOOKUP(Sheet2!$DE$7,#REF!,3)+HLOOKUP(Sheet2!$DE$8,#REF!,3)+HLOOKUP(Sheet2!$DE$9,#REF!,3)+HLOOKUP(Sheet2!$DE$10,#REF!,3)+HLOOKUP(Sheet2!$DE$11,#REF!,3)+HLOOKUP(Sheet2!$DE$12,#REF!,3)+HLOOKUP(Sheet2!$DE$13,#REF!,3)+HLOOKUP(Sheet2!$DE$14,#REF!,3)+HLOOKUP(Sheet2!$DE$15,#REF!,3)+HLOOKUP(Sheet2!$DE$16,#REF!,3)+HLOOKUP(Sheet2!$DE$17,#REF!,3)+HLOOKUP(Sheet2!$DE$18,#REF!,3))</f>
        <v>#REF!</v>
      </c>
      <c r="DF23" s="8" t="e">
        <f>SUM(HLOOKUP(Sheet2!$DF$3,#REF!,3)+HLOOKUP(Sheet2!$DF$4,#REF!,3)+HLOOKUP(Sheet2!$DF$5,#REF!,3)+HLOOKUP(Sheet2!$DF$6,#REF!,3)+HLOOKUP(Sheet2!$DF$7,#REF!,3)+HLOOKUP(Sheet2!$DF$8,#REF!,3)+HLOOKUP(Sheet2!$DF$9,#REF!,3)+HLOOKUP(Sheet2!$DF$10,#REF!,3)+HLOOKUP(Sheet2!$DF$11,#REF!,3)+HLOOKUP(Sheet2!$DF$12,#REF!,3)+HLOOKUP(Sheet2!$DF$13,#REF!,3)+HLOOKUP(Sheet2!$DF$14,#REF!,3)+HLOOKUP(Sheet2!$DF$15,#REF!,3)+HLOOKUP(Sheet2!$DF$16,#REF!,3)+HLOOKUP(Sheet2!$DF$17,#REF!,3)+HLOOKUP(Sheet2!$DF$18,#REF!,3))</f>
        <v>#REF!</v>
      </c>
      <c r="DG23" s="8" t="e">
        <f>SUM(HLOOKUP(Sheet2!$DG$3,#REF!,3)+HLOOKUP(Sheet2!$DG$4,#REF!,3)+HLOOKUP(Sheet2!$DG$5,#REF!,3)+HLOOKUP(Sheet2!$DG$6,#REF!,3)+HLOOKUP(Sheet2!$DG$7,#REF!,3)+HLOOKUP(Sheet2!$DG$8,#REF!,3)+HLOOKUP(Sheet2!$DG$9,#REF!,3)+HLOOKUP(Sheet2!$DG$10,#REF!,3)+HLOOKUP(Sheet2!$DG$11,#REF!,3)+HLOOKUP(Sheet2!$DG$12,#REF!,3)+HLOOKUP(Sheet2!$DG$13,#REF!,3)+HLOOKUP(Sheet2!$DG$14,#REF!,3)+HLOOKUP(Sheet2!$DG$15,#REF!,3)+HLOOKUP(Sheet2!$DG$16,#REF!,3)+HLOOKUP(Sheet2!$DG$17,#REF!,3))</f>
        <v>#REF!</v>
      </c>
      <c r="DH23" s="8" t="e">
        <f>SUM(HLOOKUP(Sheet2!$DH$3,#REF!,3)+HLOOKUP(Sheet2!$DH$4,#REF!,3)+HLOOKUP(Sheet2!$DH$5,#REF!,3)+HLOOKUP(Sheet2!$DH$6,#REF!,3)+HLOOKUP(Sheet2!$DH$7,#REF!,3)+HLOOKUP(Sheet2!$DH$8,#REF!,3)+HLOOKUP(Sheet2!$DH$9,#REF!,3)+HLOOKUP(Sheet2!$DH$10,#REF!,3)+HLOOKUP(Sheet2!$DH$11,#REF!,3)+HLOOKUP(Sheet2!$DH$12,#REF!,3)+HLOOKUP(Sheet2!$DH$13,#REF!,3)+HLOOKUP(Sheet2!$DH$14,#REF!,3)+HLOOKUP(Sheet2!$DH$15,#REF!,3)+HLOOKUP(Sheet2!$DH$16,#REF!,3)+HLOOKUP(Sheet2!$DH$17,#REF!,3))</f>
        <v>#REF!</v>
      </c>
      <c r="DI23" s="8" t="e">
        <f>SUM(HLOOKUP(Sheet2!$DI$3,#REF!,3)+HLOOKUP(Sheet2!$DI$4,#REF!,3)+HLOOKUP(Sheet2!$DI$5,#REF!,3)+HLOOKUP(Sheet2!$DI$6,#REF!,3)+HLOOKUP(Sheet2!$DI$7,#REF!,3)+HLOOKUP(Sheet2!$DI$8,#REF!,3)+HLOOKUP(Sheet2!$DI$9,#REF!,3)+HLOOKUP(Sheet2!$DI$10,#REF!,3)+HLOOKUP(Sheet2!$DI$11,#REF!,3)+HLOOKUP(Sheet2!$DI$12,#REF!,3)+HLOOKUP(Sheet2!$DI$13,#REF!,3)+HLOOKUP(Sheet2!$DI$14,#REF!,3)+HLOOKUP(Sheet2!$DI$15,#REF!,3)+HLOOKUP(Sheet2!$DI$16,#REF!,3)+HLOOKUP(Sheet2!$DI$17,#REF!,3))</f>
        <v>#REF!</v>
      </c>
      <c r="DJ23" s="8" t="e">
        <f>SUM(HLOOKUP(Sheet2!$DJ$3,#REF!,3)+HLOOKUP(Sheet2!$DJ$4,#REF!,3)+HLOOKUP(Sheet2!$DJ$5,#REF!,3)+HLOOKUP(Sheet2!$DJ$6,#REF!,3)+HLOOKUP(Sheet2!$DJ$7,#REF!,3)+HLOOKUP(Sheet2!$DJ$8,#REF!,3)+HLOOKUP(Sheet2!$DJ$9,#REF!,3)+HLOOKUP(Sheet2!$DJ$10,#REF!,3)+HLOOKUP(Sheet2!$DJ$11,#REF!,3)+HLOOKUP(Sheet2!$DJ$12,#REF!,3)+HLOOKUP(Sheet2!$DJ$13,#REF!,3)+HLOOKUP(Sheet2!$DJ$14,#REF!,3)+HLOOKUP(Sheet2!$DJ$15,#REF!,3))</f>
        <v>#REF!</v>
      </c>
      <c r="DK23" s="8" t="e">
        <f>SUM(HLOOKUP(Sheet2!$DK$3,#REF!,3)+HLOOKUP(Sheet2!$DK$4,#REF!,3)+HLOOKUP(Sheet2!$DK$5,#REF!,3)+HLOOKUP(Sheet2!$DK$6,#REF!,3)+HLOOKUP(Sheet2!$DK$7,#REF!,3)+HLOOKUP(Sheet2!$DK$8,#REF!,3)+HLOOKUP(Sheet2!$DK$9,#REF!,3)+HLOOKUP(Sheet2!$DK$10,#REF!,3)+HLOOKUP(Sheet2!$DK$11,#REF!,3)+HLOOKUP(Sheet2!$DK$12,#REF!,3)+HLOOKUP(Sheet2!$DK$13,#REF!,3)+HLOOKUP(Sheet2!$DK$14,#REF!,3)+HLOOKUP(Sheet2!$DK$15,#REF!,3)+HLOOKUP(Sheet2!$DK$16,#REF!,3)+HLOOKUP(Sheet2!$DK$17,#REF!,3))</f>
        <v>#REF!</v>
      </c>
      <c r="DL23" s="8" t="e">
        <f>SUM(HLOOKUP(Sheet2!$DL$3,#REF!,3)+HLOOKUP(Sheet2!$DL$4,#REF!,3)+HLOOKUP(Sheet2!$DL$5,#REF!,3)+HLOOKUP(Sheet2!$DL$6,#REF!,3)+HLOOKUP(Sheet2!$DL$7,#REF!,3)+HLOOKUP(Sheet2!$DL$8,#REF!,3)+HLOOKUP(Sheet2!$DL$9,#REF!,3)+HLOOKUP(Sheet2!$DL$10,#REF!,3)+HLOOKUP(Sheet2!$DL$11,#REF!,3)+HLOOKUP(Sheet2!$DL$12,#REF!,3)+HLOOKUP(Sheet2!$DL$13,#REF!,3)+HLOOKUP(Sheet2!$DL$14,#REF!,3)+HLOOKUP(Sheet2!$DL$15,#REF!,3)+HLOOKUP(Sheet2!$DL$16,#REF!,3)+HLOOKUP(Sheet2!$DL$17,#REF!,3))</f>
        <v>#REF!</v>
      </c>
      <c r="DM23" s="8" t="e">
        <f>SUM(HLOOKUP(Sheet2!$DM$3,#REF!,3)+HLOOKUP(Sheet2!$DM$4,#REF!,3)+HLOOKUP(Sheet2!$DM$5,#REF!,3)+HLOOKUP(Sheet2!$DM$6,#REF!,3)+HLOOKUP(Sheet2!$DM$7,#REF!,3)+HLOOKUP(Sheet2!$DM$8,#REF!,3)+HLOOKUP(Sheet2!$DM$9,#REF!,3)+HLOOKUP(Sheet2!$DM$10,#REF!,3)+HLOOKUP(Sheet2!$DM$11,#REF!,3)+HLOOKUP(Sheet2!$DM$12,#REF!,3)+HLOOKUP(Sheet2!$DM$13,#REF!,3)+HLOOKUP(Sheet2!$DM$14,#REF!,3)+HLOOKUP(Sheet2!$DM$15,#REF!,3)+HLOOKUP(Sheet2!$DM$16,#REF!,3)+HLOOKUP(Sheet2!$DM$17,#REF!,3)+HLOOKUP(Sheet2!$DM$18,#REF!,3))</f>
        <v>#REF!</v>
      </c>
      <c r="DN23" s="8" t="e">
        <f>SUM(HLOOKUP(Sheet2!$DN$3,#REF!,3)+HLOOKUP(Sheet2!$DN$4,#REF!,3)+HLOOKUP(Sheet2!$DN$5,#REF!,3)+HLOOKUP(Sheet2!$DN$6,#REF!,3)+HLOOKUP(Sheet2!$DN$7,#REF!,3)+HLOOKUP(Sheet2!$DN$8,#REF!,3)+HLOOKUP(Sheet2!$DN$9,#REF!,3)+HLOOKUP(Sheet2!$DN$10,#REF!,3)+HLOOKUP(Sheet2!$DN$11,#REF!,3)+HLOOKUP(Sheet2!$DN$12,#REF!,3)+HLOOKUP(Sheet2!$DN$13,#REF!,3)+HLOOKUP(Sheet2!$DN$14,#REF!,3)+HLOOKUP(Sheet2!$DN$15,#REF!,3)+HLOOKUP(Sheet2!$DN$16,#REF!,3)+HLOOKUP(Sheet2!$DN$17,#REF!,3)+HLOOKUP(Sheet2!$DN$18,#REF!,3))</f>
        <v>#REF!</v>
      </c>
      <c r="DO23" s="8" t="e">
        <f>SUM(HLOOKUP(Sheet2!$DO$3,#REF!,3)+HLOOKUP(Sheet2!$DO$4,#REF!,3)+HLOOKUP(Sheet2!$DO$5,#REF!,3)+HLOOKUP(Sheet2!$DO$6,#REF!,3)+HLOOKUP(Sheet2!$DO$7,#REF!,3)+HLOOKUP(Sheet2!$DO$8,#REF!,3)+HLOOKUP(Sheet2!$DO$9,#REF!,3)+HLOOKUP(Sheet2!$DO$10,#REF!,3)+HLOOKUP(Sheet2!$DO$11,#REF!,3)+HLOOKUP(Sheet2!$DO$12,#REF!,3)+HLOOKUP(Sheet2!$DO$13,#REF!,3)+HLOOKUP(Sheet2!$DO$14,#REF!,3)+HLOOKUP(Sheet2!$DO$15,#REF!,3)+HLOOKUP(Sheet2!$DO$16,#REF!,3)+HLOOKUP(Sheet2!$DO$17,#REF!,3)+HLOOKUP(Sheet2!$DO$18,#REF!,3)+HLOOKUP(Sheet2!$DO$19,#REF!,3)+HLOOKUP(Sheet2!$DO$20,#REF!,3)+HLOOKUP(Sheet2!$DO$21,#REF!,3))</f>
        <v>#REF!</v>
      </c>
      <c r="DP23" s="8" t="e">
        <f>SUM(HLOOKUP(Sheet2!$DP$3,#REF!,3)+HLOOKUP(Sheet2!$DP$4,#REF!,3)+HLOOKUP(Sheet2!$DP$5,#REF!,3)+HLOOKUP(Sheet2!$DP$6,#REF!,3)+HLOOKUP(Sheet2!$DP$7,#REF!,3)+HLOOKUP(Sheet2!$DP$8,#REF!,3)+HLOOKUP(Sheet2!$DP$9,#REF!,3)+HLOOKUP(Sheet2!$DP$10,#REF!,3)+HLOOKUP(Sheet2!$DP$11,#REF!,3)+HLOOKUP(Sheet2!$DP$12,#REF!,3)+HLOOKUP(Sheet2!$DP$13,#REF!,3)+HLOOKUP(Sheet2!$DP$14,#REF!,3)+HLOOKUP(Sheet2!$DP$15,#REF!,3)+HLOOKUP(Sheet2!$DP$16,#REF!,3)+HLOOKUP(Sheet2!$DP$17,#REF!,3)+HLOOKUP(Sheet2!$DP$18,#REF!,3))</f>
        <v>#REF!</v>
      </c>
      <c r="DQ23" s="8" t="e">
        <f>SUM(HLOOKUP(Sheet2!$DQ$3,#REF!,3)+HLOOKUP(Sheet2!$DQ$4,#REF!,3)+HLOOKUP(Sheet2!$DQ$5,#REF!,3)+HLOOKUP(Sheet2!$DQ$6,#REF!,3)+HLOOKUP(Sheet2!$DQ$7,#REF!,3)+HLOOKUP(Sheet2!$DQ$8,#REF!,3)+HLOOKUP(Sheet2!$DQ$9,#REF!,3)+HLOOKUP(Sheet2!$DQ$10,#REF!,3)+HLOOKUP(Sheet2!$DQ$11,#REF!,3)+HLOOKUP(Sheet2!$DQ$12,#REF!,3)+HLOOKUP(Sheet2!$DQ$13,#REF!,3)+HLOOKUP(Sheet2!$DQ$14,#REF!,3)+HLOOKUP(Sheet2!$DQ$15,#REF!,3)+HLOOKUP(Sheet2!$DQ$16,#REF!,3)+HLOOKUP(Sheet2!$DQ$17,#REF!,3)+HLOOKUP(Sheet2!$DQ$18,#REF!,3)+HLOOKUP(Sheet2!$DQ$19,#REF!,3)+HLOOKUP(Sheet2!$DQ$20,#REF!,3))</f>
        <v>#REF!</v>
      </c>
      <c r="DR23" s="8" t="e">
        <f>SUM(HLOOKUP(Sheet2!$DR$3,#REF!,3)+HLOOKUP(Sheet2!$DR$4,#REF!,3)+HLOOKUP(Sheet2!$DR$5,#REF!,3)+HLOOKUP(Sheet2!$DR$6,#REF!,3)+HLOOKUP(Sheet2!$DR$7,#REF!,3)+HLOOKUP(Sheet2!$DR$8,#REF!,3)+HLOOKUP(Sheet2!$DR$9,#REF!,3)+HLOOKUP(Sheet2!$DR$10,#REF!,3)+HLOOKUP(Sheet2!$DR$11,#REF!,3)+HLOOKUP(Sheet2!$DR$12,#REF!,3)+HLOOKUP(Sheet2!$DR$13,#REF!,3)+HLOOKUP(Sheet2!$DR$14,#REF!,3)+HLOOKUP(Sheet2!$DR$15,#REF!,3)+HLOOKUP(Sheet2!$DR$16,#REF!,3))</f>
        <v>#REF!</v>
      </c>
      <c r="DS23" s="8" t="e">
        <f>SUM(HLOOKUP(Sheet2!$DS$3,#REF!,3)+HLOOKUP(Sheet2!$DS$4,#REF!,3)+HLOOKUP(Sheet2!$DS$5,#REF!,3)+HLOOKUP(Sheet2!$DS$6,#REF!,3)+HLOOKUP(Sheet2!$DS$7,#REF!,3)+HLOOKUP(Sheet2!$DS$8,#REF!,3)+HLOOKUP(Sheet2!$DS$9,#REF!,3)+HLOOKUP(Sheet2!$DS$10,#REF!,3)+HLOOKUP(Sheet2!$DS$11,#REF!,3)+HLOOKUP(Sheet2!$DS$12,#REF!,3)+HLOOKUP(Sheet2!$DS$13,#REF!,3)+HLOOKUP(Sheet2!$DS$14,#REF!,3)+HLOOKUP(Sheet2!$DS$15,#REF!,3)+HLOOKUP(Sheet2!$DS$16,#REF!,3)+HLOOKUP(Sheet2!$DS$17,#REF!,3))</f>
        <v>#REF!</v>
      </c>
      <c r="DT23" s="8" t="e">
        <f>SUM(HLOOKUP(Sheet2!$DT$3,#REF!,3)+HLOOKUP(Sheet2!$DT$4,#REF!,3)+HLOOKUP(Sheet2!$DT$5,#REF!,3)+HLOOKUP(Sheet2!$DT$6,#REF!,3)+HLOOKUP(Sheet2!$DT$7,#REF!,3)+HLOOKUP(Sheet2!$DT$8,#REF!,3)+HLOOKUP(Sheet2!$DT$9,#REF!,3)+HLOOKUP(Sheet2!$DT$10,#REF!,3)+HLOOKUP(Sheet2!$DT$11,#REF!,3)+HLOOKUP(Sheet2!$DT$12,#REF!,3)+HLOOKUP(Sheet2!$DT$13,#REF!,3)+HLOOKUP(Sheet2!$DT$14,#REF!,3))</f>
        <v>#REF!</v>
      </c>
      <c r="DU23" s="8" t="e">
        <f>SUM(HLOOKUP(Sheet2!$DU$3,#REF!,3)+HLOOKUP(Sheet2!$DU$4,#REF!,3)+HLOOKUP(Sheet2!$DU$5,#REF!,3)+HLOOKUP(Sheet2!$DU$6,#REF!,3)+HLOOKUP(Sheet2!$DU$7,#REF!,3)+HLOOKUP(Sheet2!$DU$8,#REF!,3)+HLOOKUP(Sheet2!$DU$9,#REF!,3)+HLOOKUP(Sheet2!$DU$10,#REF!,3)+HLOOKUP(Sheet2!$DU$11,#REF!,3)+HLOOKUP(Sheet2!$DU$12,#REF!,3)+HLOOKUP(Sheet2!$DU$13,#REF!,3)+HLOOKUP(Sheet2!$DU$14,#REF!,3)+HLOOKUP(Sheet2!$DU$15,#REF!,3)+HLOOKUP(Sheet2!$DU$16,#REF!,3))</f>
        <v>#REF!</v>
      </c>
      <c r="DV23" s="8" t="e">
        <f>SUM(HLOOKUP(Sheet2!$DV$3,#REF!,3)+HLOOKUP(Sheet2!$DV$4,#REF!,3)+HLOOKUP(Sheet2!$DV$5,#REF!,3)+HLOOKUP(Sheet2!$DV$6,#REF!,3)+HLOOKUP(Sheet2!$DV$7,#REF!,3)+HLOOKUP(Sheet2!$DV$8,#REF!,3)+HLOOKUP(Sheet2!$DV$9,#REF!,3)+HLOOKUP(Sheet2!$DV$10,#REF!,3)+HLOOKUP(Sheet2!$DV$11,#REF!,3)+HLOOKUP(Sheet2!$DV$12,#REF!,3)+HLOOKUP(Sheet2!$DV$13,#REF!,3)+HLOOKUP(Sheet2!$DV$14,#REF!,3)+HLOOKUP(Sheet2!$DV$15,#REF!,3)+HLOOKUP(Sheet2!$DV$16,#REF!,3))</f>
        <v>#REF!</v>
      </c>
      <c r="DW23" s="8" t="e">
        <f>SUM(HLOOKUP(Sheet2!$DW$3,#REF!,3)+HLOOKUP(Sheet2!$DW$4,#REF!,3)+HLOOKUP(Sheet2!$DW$5,#REF!,3)+HLOOKUP(Sheet2!$DW$6,#REF!,3)+HLOOKUP(Sheet2!$DW$7,#REF!,3)+HLOOKUP(Sheet2!$DW$8,#REF!,3)+HLOOKUP(Sheet2!$DW$9,#REF!,3)+HLOOKUP(Sheet2!$DW$10,#REF!,3)+HLOOKUP(Sheet2!$DW$11,#REF!,3)+HLOOKUP(Sheet2!$DW$12,#REF!,3)+HLOOKUP(Sheet2!$DW$13,#REF!,3))</f>
        <v>#REF!</v>
      </c>
      <c r="DX23" s="8" t="e">
        <f>SUM(HLOOKUP(Sheet2!$DX$3,#REF!,3)+HLOOKUP(Sheet2!$DX$4,#REF!,3)+HLOOKUP(Sheet2!$DX$5,#REF!,3)+HLOOKUP(Sheet2!$DX$6,#REF!,3)+HLOOKUP(Sheet2!$DX$7,#REF!,3)+HLOOKUP(Sheet2!$DX$8,#REF!,3)+HLOOKUP(Sheet2!$DX$9,#REF!,3)+HLOOKUP(Sheet2!$DX$10,#REF!,3)+HLOOKUP(Sheet2!$DX$11,#REF!,3)+HLOOKUP(Sheet2!$DX$12,#REF!,3)+HLOOKUP(Sheet2!$DX$13,#REF!,3)+HLOOKUP(Sheet2!$DX$14,#REF!,3)+HLOOKUP(Sheet2!$DX$15,#REF!,3))</f>
        <v>#REF!</v>
      </c>
      <c r="DY23" s="8" t="e">
        <f>SUM(HLOOKUP(Sheet2!$DY$3,#REF!,3)+HLOOKUP(Sheet2!$DY$4,#REF!,3)+HLOOKUP(Sheet2!$DY$5,#REF!,3)+HLOOKUP(Sheet2!$DY$6,#REF!,3)+HLOOKUP(Sheet2!$DY$7,#REF!,3)+HLOOKUP(Sheet2!$DY$8,#REF!,3)+HLOOKUP(Sheet2!$DY$9,#REF!,3)+HLOOKUP(Sheet2!$DY$10,#REF!,3)+HLOOKUP(Sheet2!$DY$11,#REF!,3)+HLOOKUP(Sheet2!$DY$12,#REF!,3)+HLOOKUP(Sheet2!$DY$13,#REF!,3)+HLOOKUP(Sheet2!$DY$14,#REF!,3))</f>
        <v>#REF!</v>
      </c>
      <c r="DZ23" s="8" t="e">
        <f>SUM(HLOOKUP(Sheet2!$DZ$3,#REF!,3)+HLOOKUP(Sheet2!$DZ$4,#REF!,3)+HLOOKUP(Sheet2!$DZ$5,#REF!,3)+HLOOKUP(Sheet2!$DZ$6,#REF!,3)+HLOOKUP(Sheet2!$DZ$7,#REF!,3)+HLOOKUP(Sheet2!$DZ$8,#REF!,3)+HLOOKUP(Sheet2!$DZ$9,#REF!,3)+HLOOKUP(Sheet2!$DZ$10,#REF!,3)+HLOOKUP(Sheet2!$DZ$11,#REF!,3)+HLOOKUP(Sheet2!$DZ$12,#REF!,3)+HLOOKUP(Sheet2!$DZ$13,#REF!,3)+HLOOKUP(Sheet2!$DZ$14,#REF!,3)+HLOOKUP(Sheet2!$DZ$15,#REF!,3)+HLOOKUP(Sheet2!$DZ$16,#REF!,3))</f>
        <v>#REF!</v>
      </c>
      <c r="EA23" s="8" t="e">
        <f>SUM(HLOOKUP(Sheet2!$EA$3,#REF!,3)+HLOOKUP(Sheet2!$EA$4,#REF!,3)+HLOOKUP(Sheet2!$EA$5,#REF!,3)+HLOOKUP(Sheet2!$EA$6,#REF!,3)+HLOOKUP(Sheet2!$EA$7,#REF!,3)+HLOOKUP(Sheet2!$EA$8,#REF!,3)+HLOOKUP(Sheet2!$EA$9,#REF!,3)+HLOOKUP(Sheet2!$EA$10,#REF!,3)+HLOOKUP(Sheet2!$EA$11,#REF!,3)+HLOOKUP(Sheet2!$EA$12,#REF!,3)+HLOOKUP(Sheet2!$EA$13,#REF!,3)+HLOOKUP(Sheet2!$EA$14,#REF!,3)+HLOOKUP(Sheet2!$EA$15,#REF!,3)+HLOOKUP(Sheet2!$EA$16,#REF!,3)+HLOOKUP(Sheet2!$EA$17,#REF!,3))</f>
        <v>#REF!</v>
      </c>
      <c r="EB23" s="8" t="e">
        <f>SUM(HLOOKUP(Sheet2!$EB$3,#REF!,3)+HLOOKUP(Sheet2!$EB$4,#REF!,3)+HLOOKUP(Sheet2!$EB$5,#REF!,3)+HLOOKUP(Sheet2!$EB$6,#REF!,3)+HLOOKUP(Sheet2!$EB$7,#REF!,3)+HLOOKUP(Sheet2!$EB$8,#REF!,3)+HLOOKUP(Sheet2!$EB$9,#REF!,3)+HLOOKUP(Sheet2!$EB$10,#REF!,3)+HLOOKUP(Sheet2!$EB$11,#REF!,3)+HLOOKUP(Sheet2!$EB$12,#REF!,3)+HLOOKUP(Sheet2!$EB$13,#REF!,3)+HLOOKUP(Sheet2!$EB$14,#REF!,3)+HLOOKUP(Sheet2!$EB$15,#REF!,3)+HLOOKUP(Sheet2!$EB$16,#REF!,3)+HLOOKUP(Sheet2!$EB$17,#REF!,3))</f>
        <v>#REF!</v>
      </c>
      <c r="EC23" s="8" t="e">
        <f>SUM(HLOOKUP(Sheet2!$EC$3,#REF!,3)+HLOOKUP(Sheet2!$EC$4,#REF!,3)+HLOOKUP(Sheet2!$EC$5,#REF!,3)+HLOOKUP(Sheet2!$EC$6,#REF!,3)+HLOOKUP(Sheet2!$EC$7,#REF!,3)+HLOOKUP(Sheet2!$EC$8,#REF!,3)+HLOOKUP(Sheet2!$EC$9,#REF!,3)+HLOOKUP(Sheet2!$EC$10,#REF!,3)+HLOOKUP(Sheet2!$EC$11,#REF!,3)+HLOOKUP(Sheet2!$EC$12,#REF!,3)+HLOOKUP(Sheet2!$EC$13,#REF!,3)+HLOOKUP(Sheet2!$EC$14,#REF!,3)+HLOOKUP(Sheet2!$EC$15,#REF!,3)+HLOOKUP(Sheet2!$EC$16,#REF!,3)+HLOOKUP(Sheet2!$EC$17,#REF!,3))</f>
        <v>#REF!</v>
      </c>
      <c r="ED23" s="8" t="e">
        <f>SUM(HLOOKUP(Sheet2!$ED$3,#REF!,3)+HLOOKUP(Sheet2!$ED$4,#REF!,3)+HLOOKUP(Sheet2!$ED$5,#REF!,3)+HLOOKUP(Sheet2!$ED$6,#REF!,3)+HLOOKUP(Sheet2!$ED$7,#REF!,3)+HLOOKUP(Sheet2!$ED$8,#REF!,3)+HLOOKUP(Sheet2!$ED$9,#REF!,3)+HLOOKUP(Sheet2!$ED$10,#REF!,3)+HLOOKUP(Sheet2!$ED$11,#REF!,3)+HLOOKUP(Sheet2!$ED$12,#REF!,3)+HLOOKUP(Sheet2!$ED$13,#REF!,3)+HLOOKUP(Sheet2!$ED$14,#REF!,3)+HLOOKUP(Sheet2!$ED$15,#REF!,3)+HLOOKUP(Sheet2!$ED$16,#REF!,3))</f>
        <v>#REF!</v>
      </c>
      <c r="EE23" s="8" t="e">
        <f>SUM(HLOOKUP(Sheet2!$EE$3,#REF!,3)+HLOOKUP(Sheet2!$EE$4,#REF!,3)+HLOOKUP(Sheet2!$EE$5,#REF!,3)+HLOOKUP(Sheet2!$EE$6,#REF!,3)+HLOOKUP(Sheet2!$EE$7,#REF!,3)+HLOOKUP(Sheet2!$EE$8,#REF!,3)+HLOOKUP(Sheet2!$EE$9,#REF!,3)+HLOOKUP(Sheet2!$EE$10,#REF!,3)+HLOOKUP(Sheet2!$EE$11,#REF!,3)+HLOOKUP(Sheet2!$EE$12,#REF!,3)+HLOOKUP(Sheet2!$EE$13,#REF!,3)+HLOOKUP(Sheet2!$EE$14,#REF!,3)+HLOOKUP(Sheet2!$EE$15,#REF!,3)+HLOOKUP(Sheet2!$EE$16,#REF!,3))</f>
        <v>#REF!</v>
      </c>
      <c r="EF23" s="8" t="e">
        <f>SUM(HLOOKUP(Sheet2!$EF$3,#REF!,3)+HLOOKUP(Sheet2!$EF$4,#REF!,3)+HLOOKUP(Sheet2!$EF$5,#REF!,3)+HLOOKUP(Sheet2!$EF$6,#REF!,3)+HLOOKUP(Sheet2!$EF$7,#REF!,3)+HLOOKUP(Sheet2!$EF$8,#REF!,3)+HLOOKUP(Sheet2!$EF$9,#REF!,3)+HLOOKUP(Sheet2!$EF$10,#REF!,3)+HLOOKUP(Sheet2!$EF$11,#REF!,3)+HLOOKUP(Sheet2!$EF$12,#REF!,3)+HLOOKUP(Sheet2!$EF$13,#REF!,3)+HLOOKUP(Sheet2!$EF$14,#REF!,3)+HLOOKUP(Sheet2!$EF$15,#REF!,3)+HLOOKUP(Sheet2!$EF$16,#REF!,3))</f>
        <v>#REF!</v>
      </c>
      <c r="EG23" s="8" t="e">
        <f>SUM(HLOOKUP(Sheet2!$EG$3,#REF!,3)+HLOOKUP(Sheet2!$EG$4,#REF!,3)+HLOOKUP(Sheet2!$EG$5,#REF!,3)+HLOOKUP(Sheet2!$EG$6,#REF!,3)+HLOOKUP(Sheet2!$EG$7,#REF!,3)+HLOOKUP(Sheet2!$EG$8,#REF!,3)+HLOOKUP(Sheet2!$EG$9,#REF!,3)+HLOOKUP(Sheet2!$EG$10,#REF!,3)+HLOOKUP(Sheet2!$EG$11,#REF!,3)+HLOOKUP(Sheet2!$EG$12,#REF!,3)+HLOOKUP(Sheet2!$EG$13,#REF!,3)+HLOOKUP(Sheet2!$EG$14,#REF!,3))</f>
        <v>#REF!</v>
      </c>
      <c r="EH23" s="8" t="e">
        <f>SUM(HLOOKUP(Sheet2!$EH$3,#REF!,3)+HLOOKUP(Sheet2!$EH$4,#REF!,3)+HLOOKUP(Sheet2!$EH$5,#REF!,3)+HLOOKUP(Sheet2!$EH$6,#REF!,3)+HLOOKUP(Sheet2!$EH$7,#REF!,3)+HLOOKUP(Sheet2!$EH$8,#REF!,3)+HLOOKUP(Sheet2!$EH$9,#REF!,3)+HLOOKUP(Sheet2!$EH$10,#REF!,3)+HLOOKUP(Sheet2!$EH$11,#REF!,3)+HLOOKUP(Sheet2!$EH$12,#REF!,3)+HLOOKUP(Sheet2!$EH$13,#REF!,3)+HLOOKUP(Sheet2!$EH$14,#REF!,3)+HLOOKUP(Sheet2!$EH$15,#REF!,3)+HLOOKUP(Sheet2!$EH$16,#REF!,3))</f>
        <v>#REF!</v>
      </c>
      <c r="EI23" s="8" t="e">
        <f>SUM(HLOOKUP(Sheet2!$EI$3,#REF!,3)+HLOOKUP(Sheet2!$EI$4,#REF!,3)+HLOOKUP(Sheet2!$EI$5,#REF!,3)+HLOOKUP(Sheet2!$EI$6,#REF!,3)+HLOOKUP(Sheet2!$EI$7,#REF!,3)+HLOOKUP(Sheet2!$EI$8,#REF!,3)+HLOOKUP(Sheet2!$EI$9,#REF!,3)+HLOOKUP(Sheet2!$EI$10,#REF!,3)+HLOOKUP(Sheet2!$EI$11,#REF!,3)+HLOOKUP(Sheet2!$EI$12,#REF!,3)+HLOOKUP(Sheet2!$EI$13,#REF!,3)+HLOOKUP(Sheet2!$EI$14,#REF!,3)+HLOOKUP(Sheet2!$EI$15,#REF!,3)+HLOOKUP(Sheet2!$EI$16,#REF!,3))</f>
        <v>#REF!</v>
      </c>
      <c r="EJ23" s="8" t="e">
        <f>SUM(HLOOKUP(Sheet2!$EJ$3,#REF!,3)+HLOOKUP(Sheet2!$EJ$4,#REF!,3)+HLOOKUP(Sheet2!$EJ$5,#REF!,3)+HLOOKUP(Sheet2!$EJ$6,#REF!,3)+HLOOKUP(Sheet2!$EJ$7,#REF!,3)+HLOOKUP(Sheet2!$EJ$8,#REF!,3)+HLOOKUP(Sheet2!$EJ$9,#REF!,3)+HLOOKUP(Sheet2!$EJ$10,#REF!,3)+HLOOKUP(Sheet2!$EJ$11,#REF!,3)+HLOOKUP(Sheet2!$EJ$12,#REF!,3)+HLOOKUP(Sheet2!$EJ$13,#REF!,3)+HLOOKUP(Sheet2!$EJ$14,#REF!,3)+HLOOKUP(Sheet2!$EJ$15,#REF!,3)+HLOOKUP(Sheet2!$EJ$16,#REF!,3)+HLOOKUP(Sheet2!$EJ$17,#REF!,3))</f>
        <v>#REF!</v>
      </c>
      <c r="EK23" s="8" t="e">
        <f>SUM(HLOOKUP(Sheet2!$EK$3,#REF!,3)+HLOOKUP(Sheet2!$EK$4,#REF!,3)+HLOOKUP(Sheet2!$EK$5,#REF!,3)+HLOOKUP(Sheet2!$EK$6,#REF!,3)+HLOOKUP(Sheet2!$EK$7,#REF!,3)+HLOOKUP(Sheet2!$EK$8,#REF!,3)+HLOOKUP(Sheet2!$EK$9,#REF!,3)+HLOOKUP(Sheet2!$EK$10,#REF!,3)+HLOOKUP(Sheet2!$EK$11,#REF!,3)+HLOOKUP(Sheet2!$EK$12,#REF!,3)+HLOOKUP(Sheet2!$EK$13,#REF!,3)+HLOOKUP(Sheet2!$EK$14,#REF!,3)+HLOOKUP(Sheet2!$EK$15,#REF!,3)+HLOOKUP(Sheet2!$EK$16,#REF!,3)+HLOOKUP(Sheet2!$EK$17,#REF!,3))</f>
        <v>#REF!</v>
      </c>
      <c r="EL23" s="8" t="e">
        <f>SUM(HLOOKUP(Sheet2!$EL$3,#REF!,3)+HLOOKUP(Sheet2!$EL$4,#REF!,3)+HLOOKUP(Sheet2!$EL$5,#REF!,3)+HLOOKUP(Sheet2!$EL$6,#REF!,3)+HLOOKUP(Sheet2!$EL$7,#REF!,3)+HLOOKUP(Sheet2!$EL$8,#REF!,3)+HLOOKUP(Sheet2!$EL$9,#REF!,3)+HLOOKUP(Sheet2!$EL$10,#REF!,3)+HLOOKUP(Sheet2!$EL$11,#REF!,3)+HLOOKUP(Sheet2!$EL$12,#REF!,3)+HLOOKUP(Sheet2!$EL$13,#REF!,3)+HLOOKUP(Sheet2!$EL$14,#REF!,3)+HLOOKUP(Sheet2!$EL$15,#REF!,3)+HLOOKUP(Sheet2!$EL$16,#REF!,3)+HLOOKUP(Sheet2!$EL$17,#REF!,3)+HLOOKUP(Sheet2!$EL$18,#REF!,3)+HLOOKUP(Sheet2!$EL$19,#REF!,3)+HLOOKUP(Sheet2!$EL$20,#REF!,3))</f>
        <v>#REF!</v>
      </c>
      <c r="EM23" s="8" t="e">
        <f>SUM(HLOOKUP(Sheet2!$EM$3,#REF!,3)+HLOOKUP(Sheet2!$EM$4,#REF!,3)+HLOOKUP(Sheet2!$EM$5,#REF!,3)+HLOOKUP(Sheet2!$EM$6,#REF!,3)+HLOOKUP(Sheet2!$EM$7,#REF!,3)+HLOOKUP(Sheet2!$EM$8,#REF!,3)+HLOOKUP(Sheet2!$EM$9,#REF!,3)+HLOOKUP(Sheet2!$EM$10,#REF!,3)+HLOOKUP(Sheet2!$EM$11,#REF!,3)+HLOOKUP(Sheet2!$EM$12,#REF!,3)+HLOOKUP(Sheet2!$EM$13,#REF!,3)+HLOOKUP(Sheet2!$EM$14,#REF!,3)+HLOOKUP(Sheet2!$EM$15,#REF!,3)+HLOOKUP(Sheet2!$EM$16,#REF!,3)+HLOOKUP(Sheet2!$EM$17,#REF!,3))</f>
        <v>#REF!</v>
      </c>
      <c r="EN23" s="8" t="e">
        <f>SUM(HLOOKUP(Sheet2!$EN$3,#REF!,3)+HLOOKUP(Sheet2!$EN$4,#REF!,3)+HLOOKUP(Sheet2!$EN$5,#REF!,3)+HLOOKUP(Sheet2!$EN$6,#REF!,3)+HLOOKUP(Sheet2!$EN$7,#REF!,3)+HLOOKUP(Sheet2!$EN$8,#REF!,3)+HLOOKUP(Sheet2!$EN$9,#REF!,3)+HLOOKUP(Sheet2!$EN$10,#REF!,3)+HLOOKUP(Sheet2!$EN$11,#REF!,3)+HLOOKUP(Sheet2!$EN$12,#REF!,3)+HLOOKUP(Sheet2!$EN$13,#REF!,3)+HLOOKUP(Sheet2!$EN$14,#REF!,3)+HLOOKUP(Sheet2!$EN$15,#REF!,3)+HLOOKUP(Sheet2!$EN$16,#REF!,3)+HLOOKUP(Sheet2!$EN$17,#REF!,3)+HLOOKUP(Sheet2!$EN$18,#REF!,3)+HLOOKUP(Sheet2!$EN$19,#REF!,3))</f>
        <v>#REF!</v>
      </c>
      <c r="EO23" s="8" t="e">
        <f>SUM(HLOOKUP(Sheet2!$EO$3,#REF!,3)+HLOOKUP(Sheet2!$EO$4,#REF!,3)+HLOOKUP(Sheet2!$EO$5,#REF!,3)+HLOOKUP(Sheet2!$EO$6,#REF!,3)+HLOOKUP(Sheet2!$EO$7,#REF!,3)+HLOOKUP(Sheet2!$EO$8,#REF!,3)+HLOOKUP(Sheet2!$EO$9,#REF!,3)+HLOOKUP(Sheet2!$EO$10,#REF!,3)+HLOOKUP(Sheet2!$EO$11,#REF!,3)+HLOOKUP(Sheet2!$EO$12,#REF!,3)+HLOOKUP(Sheet2!$EO$13,#REF!,3))</f>
        <v>#REF!</v>
      </c>
      <c r="EP23" s="8" t="e">
        <f>SUM(HLOOKUP(Sheet2!$EP$3,#REF!,3)+HLOOKUP(Sheet2!$EP$4,#REF!,3)+HLOOKUP(Sheet2!$EP$5,#REF!,3)+HLOOKUP(Sheet2!$EP$6,#REF!,3)+HLOOKUP(Sheet2!$EP$7,#REF!,3)+HLOOKUP(Sheet2!$EP$8,#REF!,3)+HLOOKUP(Sheet2!$EP$9,#REF!,3)+HLOOKUP(Sheet2!$EP$10,#REF!,3)+HLOOKUP(Sheet2!$EP$11,#REF!,3)+HLOOKUP(Sheet2!$EP$12,#REF!,3)+HLOOKUP(Sheet2!$EP$13,#REF!,3))</f>
        <v>#REF!</v>
      </c>
      <c r="EQ23" s="8" t="e">
        <f>SUM(HLOOKUP(Sheet2!$EQ$3,#REF!,3)+HLOOKUP(Sheet2!$EQ$4,#REF!,3)+HLOOKUP(Sheet2!$EQ$5,#REF!,3)+HLOOKUP(Sheet2!$EQ$6,#REF!,3)+HLOOKUP(Sheet2!$EQ$7,#REF!,3)+HLOOKUP(Sheet2!$EQ$8,#REF!,3)+HLOOKUP(Sheet2!$EQ$9,#REF!,3)+HLOOKUP(Sheet2!$EQ$10,#REF!,3)+HLOOKUP(Sheet2!$EQ$11,#REF!,3)+HLOOKUP(Sheet2!$EQ$12,#REF!,3)+HLOOKUP(Sheet2!$EQ$13,#REF!,3)+HLOOKUP(Sheet2!$EQ$14,#REF!,3))</f>
        <v>#REF!</v>
      </c>
      <c r="ER23" s="8" t="e">
        <f>SUM(HLOOKUP(Sheet2!$ER$3,#REF!,3)+HLOOKUP(Sheet2!$ER$4,#REF!,3)+HLOOKUP(Sheet2!$ER$5,#REF!,3)+HLOOKUP(Sheet2!$ER$6,#REF!,3)+HLOOKUP(Sheet2!$ER$7,#REF!,3)+HLOOKUP(Sheet2!$ER$8,#REF!,3)+HLOOKUP(Sheet2!$ER$9,#REF!,3)+HLOOKUP(Sheet2!$ER$10,#REF!,3)+HLOOKUP(Sheet2!$ER$11,#REF!,3))</f>
        <v>#REF!</v>
      </c>
      <c r="ES23" s="8" t="e">
        <f>SUM(HLOOKUP(Sheet2!$ES$3,#REF!,3)+HLOOKUP(Sheet2!$ES$4,#REF!,3)+HLOOKUP(Sheet2!$ES$5,#REF!,3)+HLOOKUP(Sheet2!$ES$6,#REF!,3)+HLOOKUP(Sheet2!$ES$7,#REF!,3)+HLOOKUP(Sheet2!$ES$8,#REF!,3)+HLOOKUP(Sheet2!$ES$9,#REF!,3)+HLOOKUP(Sheet2!$ES$10,#REF!,3)+HLOOKUP(Sheet2!$ES$11,#REF!,3)+HLOOKUP(Sheet2!$ES$12,#REF!,3)+HLOOKUP(Sheet2!$ES$13,#REF!,3))</f>
        <v>#REF!</v>
      </c>
      <c r="ET23" s="8" t="e">
        <f>SUM(HLOOKUP(Sheet2!$ET$3,#REF!,3)+HLOOKUP(Sheet2!$ET$4,#REF!,3)+HLOOKUP(Sheet2!$ET$5,#REF!,3)+HLOOKUP(Sheet2!$ET$6,#REF!,3)+HLOOKUP(Sheet2!$ET$7,#REF!,3)+HLOOKUP(Sheet2!$ET$8,#REF!,3)+HLOOKUP(Sheet2!$ET$9,#REF!,3)+HLOOKUP(Sheet2!$ET$10,#REF!,3)+HLOOKUP(Sheet2!$ET$11,#REF!,3))</f>
        <v>#REF!</v>
      </c>
      <c r="EU23" s="8" t="e">
        <f>SUM(HLOOKUP(Sheet2!$EU$3,#REF!,3)+HLOOKUP(Sheet2!$EU$4,#REF!,3)+HLOOKUP(Sheet2!$EU$5,#REF!,3)+HLOOKUP(Sheet2!$EU$6,#REF!,3)+HLOOKUP(Sheet2!$EU$7,#REF!,3)+HLOOKUP(Sheet2!$EU$8,#REF!,3)+HLOOKUP(Sheet2!$EU$9,#REF!,3)+HLOOKUP(Sheet2!$EU$10,#REF!,3)+HLOOKUP(Sheet2!$EU$11,#REF!,3)+HLOOKUP(Sheet2!$EU$12,#REF!,3)+HLOOKUP(Sheet2!$EU$13,#REF!,3))</f>
        <v>#REF!</v>
      </c>
      <c r="EV23" s="8" t="e">
        <f>SUM(HLOOKUP(Sheet2!$EV$3,#REF!,3)+HLOOKUP(Sheet2!$EV$4,#REF!,3)+HLOOKUP(Sheet2!$EV$5,#REF!,3)+HLOOKUP(Sheet2!$EV$6,#REF!,3)+HLOOKUP(Sheet2!$EV$7,#REF!,3)+HLOOKUP(Sheet2!$EV$8,#REF!,3)+HLOOKUP(Sheet2!$EV$9,#REF!,3)+HLOOKUP(Sheet2!$EV$10,#REF!,3)+HLOOKUP(Sheet2!$EV$11,#REF!,3)+HLOOKUP(Sheet2!$EV$12,#REF!,3)+HLOOKUP(Sheet2!$EV$13,#REF!,3)+HLOOKUP(Sheet2!$EV$14,#REF!,3))</f>
        <v>#REF!</v>
      </c>
      <c r="EW23" s="8" t="e">
        <f>SUM(HLOOKUP(Sheet2!$EW$3,#REF!,3)+HLOOKUP(Sheet2!$EW$4,#REF!,3)+HLOOKUP(Sheet2!$EW$5,#REF!,3)+HLOOKUP(Sheet2!$EW$6,#REF!,3)+HLOOKUP(Sheet2!$EW$7,#REF!,3)+HLOOKUP(Sheet2!$EW$8,#REF!,3)+HLOOKUP(Sheet2!$EW$9,#REF!,3)+HLOOKUP(Sheet2!$EW$10,#REF!,3)+HLOOKUP(Sheet2!$EW$11,#REF!,3)+HLOOKUP(Sheet2!$EW$12,#REF!,3)+HLOOKUP(Sheet2!$EW$13,#REF!,3)+HLOOKUP(Sheet2!$EW$14,#REF!,3))</f>
        <v>#REF!</v>
      </c>
      <c r="EX23" s="8" t="e">
        <f>SUM(HLOOKUP(Sheet2!$EX$3,#REF!,3)+HLOOKUP(Sheet2!$EX$4,#REF!,3)+HLOOKUP(Sheet2!$EX$5,#REF!,3)+HLOOKUP(Sheet2!$EX$6,#REF!,3)+HLOOKUP(Sheet2!$EX$7,#REF!,3)+HLOOKUP(Sheet2!$EX$8,#REF!,3)+HLOOKUP(Sheet2!$EX$9,#REF!,3)+HLOOKUP(Sheet2!$EX$10,#REF!,3)+HLOOKUP(Sheet2!$EX$11,#REF!,3)+HLOOKUP(Sheet2!$EX$12,#REF!,3)+HLOOKUP(Sheet2!$EX$13,#REF!,3)+HLOOKUP(Sheet2!$EX$14,#REF!,3)+HLOOKUP(Sheet2!$EX$15,#REF!,3))</f>
        <v>#REF!</v>
      </c>
      <c r="EY23" s="8" t="e">
        <f>SUM(HLOOKUP(Sheet2!$EY$3,#REF!,3)+HLOOKUP(Sheet2!$EY$4,#REF!,3)+HLOOKUP(Sheet2!$EY$5,#REF!,3)+HLOOKUP(Sheet2!$EY$6,#REF!,3)+HLOOKUP(Sheet2!$EY$7,#REF!,3)+HLOOKUP(Sheet2!$EY$8,#REF!,3)+HLOOKUP(Sheet2!$EY$9,#REF!,3)+HLOOKUP(Sheet2!$EY$10,#REF!,3)+HLOOKUP(Sheet2!$EY$11,#REF!,3)+HLOOKUP(Sheet2!$EY$12,#REF!,3))</f>
        <v>#REF!</v>
      </c>
      <c r="EZ23" s="8" t="e">
        <f>SUM(HLOOKUP(Sheet2!$EZ$3,#REF!,3)+HLOOKUP(Sheet2!$EZ$4,#REF!,3)+HLOOKUP(Sheet2!$EZ$5,#REF!,3)+HLOOKUP(Sheet2!$EZ$6,#REF!,3)+HLOOKUP(Sheet2!$EZ$7,#REF!,3)+HLOOKUP(Sheet2!$EZ$8,#REF!,3)+HLOOKUP(Sheet2!$EZ$9,#REF!,3)+HLOOKUP(Sheet2!$EZ$10,#REF!,3)+HLOOKUP(Sheet2!$EZ$11,#REF!,3)+HLOOKUP(Sheet2!$EZ$12,#REF!,3)+HLOOKUP(Sheet2!$EZ$13,#REF!,3)+HLOOKUP(Sheet2!$EZ$14,#REF!,3))</f>
        <v>#REF!</v>
      </c>
      <c r="FA23" s="8" t="e">
        <f>SUM(HLOOKUP(Sheet2!$FA$3,#REF!,3)+HLOOKUP(Sheet2!$FA$4,#REF!,3)+HLOOKUP(Sheet2!$FA$5,#REF!,3)+HLOOKUP(Sheet2!$FA$6,#REF!,3)+HLOOKUP(Sheet2!$FA$7,#REF!,3)+HLOOKUP(Sheet2!$FA$8,#REF!,3)+HLOOKUP(Sheet2!$FA$9,#REF!,3)+HLOOKUP(Sheet2!$FA$10,#REF!,3)+HLOOKUP(Sheet2!$FA$11,#REF!,3)+HLOOKUP(Sheet2!$FA$12,#REF!,3))</f>
        <v>#REF!</v>
      </c>
      <c r="FB23" s="8" t="e">
        <f>SUM(HLOOKUP(Sheet2!$FB$3,#REF!,3)+HLOOKUP(Sheet2!$FB$4,#REF!,3)+HLOOKUP(Sheet2!$FB$5,#REF!,3)+HLOOKUP(Sheet2!$FB$6,#REF!,3)+HLOOKUP(Sheet2!$FB$7,#REF!,3)+HLOOKUP(Sheet2!$FB$8,#REF!,3)+HLOOKUP(Sheet2!$FB$9,#REF!,3)+HLOOKUP(Sheet2!$FB$10,#REF!,3)+HLOOKUP(Sheet2!$FB$11,#REF!,3)+HLOOKUP(Sheet2!$FB$12,#REF!,3)+HLOOKUP(Sheet2!$FB$13,#REF!,3)+HLOOKUP(Sheet2!$FB$14,#REF!,3))</f>
        <v>#REF!</v>
      </c>
    </row>
    <row r="24" spans="1:158" ht="27.6">
      <c r="A24" s="10" t="s">
        <v>0</v>
      </c>
      <c r="B24" s="8" t="e">
        <f>SUM(HLOOKUP(Sheet2!$B$3,#REF!,4)+HLOOKUP(Sheet2!$B$4,#REF!,4)+HLOOKUP(Sheet2!$B$5,#REF!,4)+HLOOKUP(Sheet2!$B$6,#REF!,4)+HLOOKUP(Sheet2!$B$7,#REF!,4)+HLOOKUP(Sheet2!$B$8,#REF!,4)+HLOOKUP(Sheet2!$B$9,#REF!,4)+HLOOKUP(Sheet2!$B$10,#REF!,4)+HLOOKUP(Sheet2!$B$11,#REF!,4))</f>
        <v>#REF!</v>
      </c>
      <c r="C24" s="8" t="e">
        <f>SUM(HLOOKUP(Sheet2!$C$3,#REF!,4)+HLOOKUP(Sheet2!$C$4,#REF!,4)+HLOOKUP(Sheet2!$C$5,#REF!,4)+HLOOKUP(Sheet2!$C$6,#REF!,4)+HLOOKUP(Sheet2!$C$7,#REF!,4)+HLOOKUP(Sheet2!$C$8,#REF!,4)+HLOOKUP(Sheet2!$C$9,#REF!,4)+HLOOKUP(Sheet2!$C$10,#REF!,4)+HLOOKUP(Sheet2!$C$11,#REF!,4)+HLOOKUP(Sheet2!$C$12,#REF!,4))</f>
        <v>#REF!</v>
      </c>
      <c r="D24" s="8" t="e">
        <f>SUM(HLOOKUP(Sheet2!$D$3,#REF!,4)+HLOOKUP(Sheet2!$D$4,#REF!,4)+HLOOKUP(Sheet2!$D$5,#REF!,4)+HLOOKUP(Sheet2!$D$6,#REF!,4)+HLOOKUP(Sheet2!$D$7,#REF!,4)+HLOOKUP(Sheet2!$D$8,#REF!,4)+HLOOKUP(Sheet2!$D$9,#REF!,4)+HLOOKUP(Sheet2!$D$10,#REF!,4)+HLOOKUP(Sheet2!$D$11,#REF!,4)+HLOOKUP(Sheet2!$D$12,#REF!,4))</f>
        <v>#REF!</v>
      </c>
      <c r="E24" s="8" t="e">
        <f>SUM(HLOOKUP($E$3,#REF!,4)+HLOOKUP($E$4,#REF!,4)+HLOOKUP($E$5,#REF!,4)+HLOOKUP($E$6,#REF!,4)+HLOOKUP($E$7,#REF!,4)+HLOOKUP($E$8,#REF!,4)+HLOOKUP($E$9,#REF!,4)+HLOOKUP($E$10,#REF!,4)+HLOOKUP($E$11,#REF!,4)+HLOOKUP($E$12,#REF!,4)+HLOOKUP($E$13,#REF!,4)+HLOOKUP($E$14,#REF!,4)+HLOOKUP($E$15,#REF!,4))</f>
        <v>#REF!</v>
      </c>
      <c r="F24" s="8" t="e">
        <f>SUM(HLOOKUP(Sheet2!$F$3,#REF!,4)+HLOOKUP(Sheet2!$F$4,#REF!,4)+HLOOKUP(Sheet2!$F$5,#REF!,4)+HLOOKUP(Sheet2!$F$6,#REF!,4)+HLOOKUP(Sheet2!$F$7,#REF!,4)+HLOOKUP(Sheet2!$F$8,#REF!,4)+HLOOKUP(Sheet2!$F$9,#REF!,4)+HLOOKUP(Sheet2!$F$10,#REF!,4)+HLOOKUP(Sheet2!$F$11,#REF!,4)+HLOOKUP(Sheet2!$F$12,#REF!,4))</f>
        <v>#REF!</v>
      </c>
      <c r="G24" s="8" t="e">
        <f>SUM(HLOOKUP(Sheet2!$G$3,#REF!,4)+HLOOKUP(Sheet2!$G$4,#REF!,4)+HLOOKUP(Sheet2!$G$5,#REF!,4)+HLOOKUP(Sheet2!$G$6,#REF!,4)+HLOOKUP(Sheet2!$G$7,#REF!,4)+HLOOKUP(Sheet2!$G$8,#REF!,4)+HLOOKUP(Sheet2!$G$9,#REF!,4)+HLOOKUP(Sheet2!$G$10,#REF!,4)+HLOOKUP(Sheet2!$G$11,#REF!,4)+HLOOKUP(Sheet2!$G$12,#REF!,4)+HLOOKUP(Sheet2!$G$13,#REF!,4)+HLOOKUP(Sheet2!$G$14,#REF!,4))</f>
        <v>#REF!</v>
      </c>
      <c r="H24" s="8" t="e">
        <f>SUM(HLOOKUP(Sheet2!$H$3,#REF!,4)+HLOOKUP(Sheet2!$H$4,#REF!,4)+HLOOKUP(Sheet2!$H$5,#REF!,4)+HLOOKUP(Sheet2!$H$6,#REF!,4)+HLOOKUP(Sheet2!$H$7,#REF!,4)+HLOOKUP(Sheet2!$H$8,#REF!,4)+HLOOKUP(Sheet2!$H$9,#REF!,4)+HLOOKUP(Sheet2!$H$10,#REF!,4)+HLOOKUP(Sheet2!$H$11,#REF!,4))</f>
        <v>#REF!</v>
      </c>
      <c r="I24" s="8" t="e">
        <f>SUM(HLOOKUP(Sheet2!$I$3,#REF!,4)+HLOOKUP(Sheet2!$I$4,#REF!,4)+HLOOKUP(Sheet2!$I$5,#REF!,4)+HLOOKUP(Sheet2!$I$6,#REF!,4)+HLOOKUP(Sheet2!$I$7,#REF!,4)+HLOOKUP(Sheet2!$I$8,#REF!,4)+HLOOKUP(Sheet2!$I$9,#REF!,4)+HLOOKUP(Sheet2!$I$10,#REF!,4)+HLOOKUP(Sheet2!$I$11,#REF!,4)+HLOOKUP(Sheet2!$I$12,#REF!,4)+HLOOKUP(Sheet2!$I$13,#REF!,4))</f>
        <v>#REF!</v>
      </c>
      <c r="J24" s="8" t="e">
        <f>SUM(HLOOKUP(Sheet2!$J$3,#REF!,4)+HLOOKUP(Sheet2!$J$4,#REF!,4)+HLOOKUP(Sheet2!$J$5,#REF!,4)+HLOOKUP(Sheet2!$J$6,#REF!,4)+HLOOKUP(Sheet2!$J$7,#REF!,4)+HLOOKUP(Sheet2!$J$8,#REF!,4)+HLOOKUP(Sheet2!$J$9,#REF!,4)+HLOOKUP(Sheet2!$J$10,#REF!,4)+HLOOKUP(Sheet2!$J$11,#REF!,4)+HLOOKUP(Sheet2!$J$12,#REF!,4)+HLOOKUP(Sheet2!$J$13,#REF!,4)+HLOOKUP(Sheet2!$J$14,#REF!,4))</f>
        <v>#REF!</v>
      </c>
      <c r="K24" s="8" t="e">
        <f>SUM(HLOOKUP(Sheet2!$K$3,#REF!,4)+HLOOKUP(Sheet2!$K$4,#REF!,4)+HLOOKUP(Sheet2!$K$5,#REF!,4)+HLOOKUP(Sheet2!$K$6,#REF!,4)+HLOOKUP(Sheet2!$K$7,#REF!,4)+HLOOKUP(Sheet2!$K$8,#REF!,4)+HLOOKUP(Sheet2!$K$9,#REF!,4)+HLOOKUP(Sheet2!$K$10,#REF!,4)+HLOOKUP(Sheet2!$K$11,#REF!,4)+HLOOKUP(Sheet2!$K$12,#REF!,4)+HLOOKUP(Sheet2!$K$13,#REF!,4)+HLOOKUP(Sheet2!$K$14,#REF!,4))</f>
        <v>#REF!</v>
      </c>
      <c r="L24" s="8" t="e">
        <f>SUM(HLOOKUP(Sheet2!$L$3,#REF!,4)+HLOOKUP(Sheet2!$L$4,#REF!,4)+HLOOKUP(Sheet2!$L$5,#REF!,4)+HLOOKUP(Sheet2!$L$6,#REF!,4)+HLOOKUP(Sheet2!$L$7,#REF!,4)+HLOOKUP(Sheet2!$L$8,#REF!,4)+HLOOKUP(Sheet2!$L$9,#REF!,4)+HLOOKUP(Sheet2!$L$10,#REF!,4)+HLOOKUP(Sheet2!$L$11,#REF!,4)+HLOOKUP(Sheet2!$L$12,#REF!,4)+HLOOKUP(Sheet2!$L$13,#REF!,4)+HLOOKUP(Sheet2!$L$14,#REF!,4))</f>
        <v>#REF!</v>
      </c>
      <c r="M24" s="8" t="e">
        <f>SUM(HLOOKUP($M$3,#REF!,4)+HLOOKUP($M$4,#REF!,4)+HLOOKUP($M$5,#REF!,4)+HLOOKUP($M$6,#REF!,4)+HLOOKUP($M$7,#REF!,4)+HLOOKUP($M$8,#REF!,4)+HLOOKUP($M$9,#REF!,4)+HLOOKUP($M$10,#REF!,4)+HLOOKUP($M$11,#REF!,4)+HLOOKUP($M$12,#REF!,4)+HLOOKUP($M$13,#REF!,4)+HLOOKUP($M$14,#REF!,4)+HLOOKUP($M$15,#REF!,4))</f>
        <v>#REF!</v>
      </c>
      <c r="N24" s="8" t="e">
        <f>SUM(HLOOKUP(Sheet2!$N$3,#REF!,4)+HLOOKUP(Sheet2!$N$4,#REF!,4)+HLOOKUP(Sheet2!$N$5,#REF!,4)+HLOOKUP(Sheet2!$N$6,#REF!,4)+HLOOKUP(Sheet2!$N$7,#REF!,4)+HLOOKUP(Sheet2!$N$8,#REF!,4)+HLOOKUP(Sheet2!$N$9,#REF!,4)+HLOOKUP(Sheet2!$N$10,#REF!,4)+HLOOKUP(Sheet2!$N$11,#REF!,4)+HLOOKUP(Sheet2!$N$12,#REF!,4))</f>
        <v>#REF!</v>
      </c>
      <c r="O24" s="8" t="e">
        <f>SUM(HLOOKUP(Sheet2!$O$3,#REF!,4)+HLOOKUP(Sheet2!$O$4,#REF!,4)+HLOOKUP(Sheet2!$O$5,#REF!,4)+HLOOKUP(Sheet2!$O$6,#REF!,4)+HLOOKUP(Sheet2!$O$7,#REF!,4)+HLOOKUP(Sheet2!$O$8,#REF!,4)+HLOOKUP(Sheet2!$O$9,#REF!,4)+HLOOKUP(Sheet2!$O$10,#REF!,4)+HLOOKUP(Sheet2!$O$11,#REF!,4)+HLOOKUP(Sheet2!$O$12,#REF!,4)+HLOOKUP(Sheet2!$O$13,#REF!,4)+HLOOKUP(Sheet2!$O$14,#REF!,4))</f>
        <v>#REF!</v>
      </c>
      <c r="P24" s="8" t="e">
        <f>SUM(HLOOKUP(Sheet2!$P$3,#REF!,4)+HLOOKUP(Sheet2!$P$4,#REF!,4)+HLOOKUP(Sheet2!$P$5,#REF!,4)+HLOOKUP(Sheet2!$P$6,#REF!,4)+HLOOKUP(Sheet2!$P$7,#REF!,4)+HLOOKUP(Sheet2!$P$8,#REF!,4)+HLOOKUP(Sheet2!$P$9,#REF!,4)+HLOOKUP(Sheet2!$P$10,#REF!,4)+HLOOKUP(Sheet2!$P$11,#REF!,4)+HLOOKUP(Sheet2!$P$12,#REF!,4)+HLOOKUP(Sheet2!$P$13,#REF!,4)+HLOOKUP(Sheet2!$P$14,#REF!,4))</f>
        <v>#REF!</v>
      </c>
      <c r="Q24" s="8" t="e">
        <f>SUM(HLOOKUP(Sheet2!$Q$3,#REF!,4)+HLOOKUP(Sheet2!$Q$4,#REF!,4)+HLOOKUP(Sheet2!$Q$5,#REF!,4)+HLOOKUP(Sheet2!$Q$6,#REF!,4)+HLOOKUP(Sheet2!$Q$7,#REF!,4)+HLOOKUP(Sheet2!$Q$8,#REF!,4)+HLOOKUP(Sheet2!$Q$9,#REF!,4)+HLOOKUP(Sheet2!$Q$10,#REF!,4)+HLOOKUP(Sheet2!$Q$11,#REF!,4)+HLOOKUP(Sheet2!$Q$12,#REF!,4)+HLOOKUP(Sheet2!$Q$13,#REF!,4)+HLOOKUP(Sheet2!$Q$14,#REF!,4))</f>
        <v>#REF!</v>
      </c>
      <c r="R24" s="8" t="e">
        <f>SUM(HLOOKUP(Sheet2!$R$3,#REF!,4)+HLOOKUP(Sheet2!$R$4,#REF!,4)+HLOOKUP(Sheet2!$R$5,#REF!,4)+HLOOKUP(Sheet2!$R$6,#REF!,4)+HLOOKUP(Sheet2!$R$7,#REF!,4)+HLOOKUP(Sheet2!$R$8,#REF!,4)+HLOOKUP(Sheet2!$R$9,#REF!,4)+HLOOKUP(Sheet2!$R$10,#REF!,4)+HLOOKUP(Sheet2!$R$11,#REF!,4))</f>
        <v>#REF!</v>
      </c>
      <c r="S24" s="8" t="e">
        <f>SUM(HLOOKUP(Sheet2!$S$3,#REF!,4)+HLOOKUP(Sheet2!$S$4,#REF!,4)+HLOOKUP(Sheet2!$S$5,#REF!,4)+HLOOKUP(Sheet2!$S$6,#REF!,4)+HLOOKUP(Sheet2!$S$7,#REF!,4)+HLOOKUP(Sheet2!$S$8,#REF!,4)+HLOOKUP(Sheet2!$S$9,#REF!,4)+HLOOKUP(Sheet2!$S$10,#REF!,4)+HLOOKUP(Sheet2!$S$11,#REF!,4)+HLOOKUP(Sheet2!$S$12,#REF!,4)+HLOOKUP(Sheet2!$S$13,#REF!,4))</f>
        <v>#REF!</v>
      </c>
      <c r="T24" s="8" t="e">
        <f>SUM(HLOOKUP(Sheet2!$T$3,#REF!,4)+HLOOKUP(Sheet2!$T$4,#REF!,4)+HLOOKUP(Sheet2!$T$5,#REF!,4)+HLOOKUP(Sheet2!$T$6,#REF!,4)+HLOOKUP(Sheet2!$T$7,#REF!,4)+HLOOKUP(Sheet2!$T$8,#REF!,4)+HLOOKUP(Sheet2!$T$9,#REF!,4)+HLOOKUP(Sheet2!$T$10,#REF!,4)+HLOOKUP(Sheet2!$T$11,#REF!,4)+HLOOKUP(Sheet2!$T$12,#REF!,4))</f>
        <v>#REF!</v>
      </c>
      <c r="U24" s="8" t="e">
        <f>SUM(HLOOKUP(Sheet2!$U$3,#REF!,4)+HLOOKUP(Sheet2!$U$4,#REF!,4)+HLOOKUP(Sheet2!$U$5,#REF!,4)+HLOOKUP(Sheet2!$U$6,#REF!,4)+HLOOKUP(Sheet2!$U$7,#REF!,4)+HLOOKUP(Sheet2!$U$8,#REF!,4)+HLOOKUP(Sheet2!$U$9,#REF!,4)+HLOOKUP(Sheet2!$U$10,#REF!,4)+HLOOKUP(Sheet2!$U$11,#REF!,4)+HLOOKUP(Sheet2!$U$12,#REF!,4)+HLOOKUP(Sheet2!$U$13,#REF!,4)+HLOOKUP(Sheet2!$U$14,#REF!,4)+HLOOKUP(Sheet2!$U$15,#REF!,4))</f>
        <v>#REF!</v>
      </c>
      <c r="V24" s="8" t="e">
        <f>SUM(HLOOKUP(Sheet2!$V$3,#REF!,4)+HLOOKUP(Sheet2!$V$4,#REF!,4)+HLOOKUP(Sheet2!$V$5,#REF!,4)+HLOOKUP(Sheet2!$V$6,#REF!,4)+HLOOKUP(Sheet2!$V$7,#REF!,4)+HLOOKUP(Sheet2!$V$8,#REF!,4)+HLOOKUP(Sheet2!$V$9,#REF!,4)+HLOOKUP(Sheet2!$V$10,#REF!,4)+HLOOKUP(Sheet2!$V$11,#REF!,4)+HLOOKUP(Sheet2!$V$12,#REF!,4)+HLOOKUP(Sheet2!$V$13,#REF!,4)+HLOOKUP(Sheet2!$V$14,#REF!,4)+HLOOKUP(Sheet2!$V$15,#REF!,4))</f>
        <v>#REF!</v>
      </c>
      <c r="W24" s="8" t="e">
        <f>SUM(HLOOKUP(Sheet2!$W$3,#REF!,4)+HLOOKUP(Sheet2!$W$4,#REF!,4)+HLOOKUP(Sheet2!$W$5,#REF!,4)+HLOOKUP(Sheet2!$W$6,#REF!,4)+HLOOKUP(Sheet2!$W$7,#REF!,4)+HLOOKUP(Sheet2!$W$8,#REF!,4)+HLOOKUP(Sheet2!$W$9,#REF!,4)+HLOOKUP(Sheet2!$W$10,#REF!,4)+HLOOKUP(Sheet2!$W$11,#REF!,4)+HLOOKUP(Sheet2!$W$12,#REF!,4)+HLOOKUP(Sheet2!$W$13,#REF!,4)+HLOOKUP(Sheet2!$W$14,#REF!,4)+HLOOKUP(Sheet2!$W$15,#REF!,4))</f>
        <v>#REF!</v>
      </c>
      <c r="X24" s="8" t="e">
        <f>SUM(HLOOKUP(Sheet2!$X$3,#REF!,4)+HLOOKUP(Sheet2!$X$4,#REF!,4)+HLOOKUP(Sheet2!$X$5,#REF!,4)+HLOOKUP(Sheet2!$X$6,#REF!,4)+HLOOKUP(Sheet2!$X$7,#REF!,4)+HLOOKUP(Sheet2!$X$8,#REF!,4)+HLOOKUP(Sheet2!$X$9,#REF!,4)+HLOOKUP(Sheet2!$X$10,#REF!,4)+HLOOKUP(Sheet2!$X$11,#REF!,4)+HLOOKUP(Sheet2!$X$12,#REF!,4)+HLOOKUP(Sheet2!$X$13,#REF!,4)+HLOOKUP(Sheet2!$X$14,#REF!,4)+HLOOKUP(Sheet2!$X$15,#REF!,4))</f>
        <v>#REF!</v>
      </c>
      <c r="Y24" s="8" t="e">
        <f>SUM(HLOOKUP(Sheet2!$Y$3,#REF!,4)+HLOOKUP(Sheet2!$Y$4,#REF!,4)+HLOOKUP(Sheet2!$Y$5,#REF!,4)+HLOOKUP(Sheet2!$Y$6,#REF!,4)+HLOOKUP(Sheet2!$Y$7,#REF!,4)+HLOOKUP(Sheet2!$Y$8,#REF!,4)+HLOOKUP(Sheet2!$Y$9,#REF!,4)+HLOOKUP(Sheet2!$Y$10,#REF!,4)+HLOOKUP(Sheet2!$Y$11,#REF!,4)+HLOOKUP(Sheet2!$Y$12,#REF!,4)+HLOOKUP(Sheet2!$Y$13,#REF!,4)+HLOOKUP(Sheet2!$Y$14,#REF!,4))</f>
        <v>#REF!</v>
      </c>
      <c r="Z24" s="8" t="e">
        <f>SUM(HLOOKUP(Sheet2!$Z$3,#REF!,4)+HLOOKUP(Sheet2!$Z$4,#REF!,4)+HLOOKUP(Sheet2!$Z$5,#REF!,4)+HLOOKUP(Sheet2!$Z$6,#REF!,4)+HLOOKUP(Sheet2!$Z$7,#REF!,4)+HLOOKUP(Sheet2!$Z$8,#REF!,4)+HLOOKUP(Sheet2!$Z$9,#REF!,4)+HLOOKUP(Sheet2!$Z$10,#REF!,4)+HLOOKUP(Sheet2!$Z$11,#REF!,4)+HLOOKUP(Sheet2!$Z$12,#REF!,4)+HLOOKUP(Sheet2!$Z$13,#REF!,4)+HLOOKUP(Sheet2!$Z$14,#REF!,4))</f>
        <v>#REF!</v>
      </c>
      <c r="AA24" s="8" t="e">
        <f>SUM(HLOOKUP(Sheet2!$AA$3,#REF!,4)+HLOOKUP(Sheet2!$AA$4,#REF!,4)+HLOOKUP(Sheet2!$AA$5,#REF!,4)+HLOOKUP(Sheet2!$AA$6,#REF!,4)+HLOOKUP(Sheet2!$AA$7,#REF!,4)+HLOOKUP(Sheet2!$AA$8,#REF!,4)+HLOOKUP(Sheet2!$AA$9,#REF!,4)+HLOOKUP(Sheet2!$AA$10,#REF!,4)+HLOOKUP(Sheet2!$AA$11,#REF!,4)+HLOOKUP(Sheet2!$AA$12,#REF!,4)+HLOOKUP(Sheet2!$AA$13,#REF!,4)+HLOOKUP(Sheet2!$AA$14,#REF!,4))</f>
        <v>#REF!</v>
      </c>
      <c r="AB24" s="8" t="e">
        <f>SUM(HLOOKUP(Sheet2!$AB$3,#REF!,4)+HLOOKUP(Sheet2!$AB$4,#REF!,4)+HLOOKUP(Sheet2!$AB$5,#REF!,4)+HLOOKUP(Sheet2!$AB$6,#REF!,4)+HLOOKUP(Sheet2!$AB$7,#REF!,4)+HLOOKUP(Sheet2!$AB$8,#REF!,4)+HLOOKUP(Sheet2!$AB$9,#REF!,4)+HLOOKUP(Sheet2!$AB$10,#REF!,4)+HLOOKUP(Sheet2!$AB$11,#REF!,4)+HLOOKUP(Sheet2!$AB$12,#REF!,4))</f>
        <v>#REF!</v>
      </c>
      <c r="AC24" s="8" t="e">
        <f>SUM(HLOOKUP(Sheet2!$AC$3,#REF!,4)+HLOOKUP(Sheet2!$AC$4,#REF!,4)+HLOOKUP(Sheet2!$AC$5,#REF!,4)+HLOOKUP(Sheet2!$AC$6,#REF!,4)+HLOOKUP(Sheet2!$AC$7,#REF!,4)+HLOOKUP(Sheet2!$AC$8,#REF!,4)+HLOOKUP(Sheet2!$AC$9,#REF!,4)+HLOOKUP(Sheet2!$AC$10,#REF!,4)+HLOOKUP(Sheet2!$AC$11,#REF!,4)+HLOOKUP(Sheet2!$AC$12,#REF!,4)+HLOOKUP(Sheet2!$AC$13,#REF!,4)+HLOOKUP(Sheet2!$AC$14,#REF!,4))</f>
        <v>#REF!</v>
      </c>
      <c r="AD24" s="8" t="e">
        <f>SUM(HLOOKUP(Sheet2!$AD$3,#REF!,4)+HLOOKUP(Sheet2!$AD$4,#REF!,4)+HLOOKUP(Sheet2!$AD$5,#REF!,4)+HLOOKUP(Sheet2!$AD$6,#REF!,4)+HLOOKUP(Sheet2!$AD$7,#REF!,4)+HLOOKUP(Sheet2!$AD$8,#REF!,4)+HLOOKUP(Sheet2!$AD$9,#REF!,4)+HLOOKUP(Sheet2!$AD$10,#REF!,4)+HLOOKUP(Sheet2!$AD$11,#REF!,4)+HLOOKUP(Sheet2!$AD$12,#REF!,4)+HLOOKUP(Sheet2!$AD$13,#REF!,4)+HLOOKUP(Sheet2!$AD$14,#REF!,4)+HLOOKUP(Sheet2!$AD$15,#REF!,4)+HLOOKUP(Sheet2!$AD$16,#REF!,4))</f>
        <v>#REF!</v>
      </c>
      <c r="AE24" s="8" t="e">
        <f>SUM(HLOOKUP(Sheet2!$AE$3,#REF!,4)+HLOOKUP(Sheet2!$AE$4,#REF!,4)+HLOOKUP(Sheet2!$AE$5,#REF!,4)+HLOOKUP(Sheet2!$AE$6,#REF!,4)+HLOOKUP(Sheet2!$AE$7,#REF!,4)+HLOOKUP(Sheet2!$AE$8,#REF!,4)+HLOOKUP(Sheet2!$AE$9,#REF!,4)+HLOOKUP(Sheet2!$AE$10,#REF!,4)+HLOOKUP(Sheet2!$AE$11,#REF!,4)+HLOOKUP(Sheet2!$AE$12,#REF!,4)+HLOOKUP(Sheet2!$AE$13,#REF!,4)+HLOOKUP(Sheet2!$AE$14,#REF!,4)+HLOOKUP(Sheet2!$AE$15,#REF!,4)+HLOOKUP(Sheet2!$AE$16,#REF!,4)+HLOOKUP(Sheet2!$AE$17,#REF!,4))</f>
        <v>#REF!</v>
      </c>
      <c r="AF24" s="8" t="e">
        <f>SUM(HLOOKUP(Sheet2!$AF$3,#REF!,4)+HLOOKUP(Sheet2!$AF$4,#REF!,4)+HLOOKUP(Sheet2!$AF$5,#REF!,4)+HLOOKUP(Sheet2!$AF$6,#REF!,4)+HLOOKUP(Sheet2!$AF$7,#REF!,4)+HLOOKUP(Sheet2!$AF$8,#REF!,4)+HLOOKUP(Sheet2!$AF$9,#REF!,4)+HLOOKUP(Sheet2!$AF$10,#REF!,4)+HLOOKUP(Sheet2!$AF$11,#REF!,4)+HLOOKUP(Sheet2!$AF$12,#REF!,4)+HLOOKUP(Sheet2!$AF$13,#REF!,4)+HLOOKUP(Sheet2!$AF$14,#REF!,4))</f>
        <v>#REF!</v>
      </c>
      <c r="AG24" s="8" t="e">
        <f>SUM(HLOOKUP(Sheet2!$AG$3,#REF!,4)+HLOOKUP(Sheet2!$AG$4,#REF!,4)+HLOOKUP(Sheet2!$AG$5,#REF!,4)+HLOOKUP(Sheet2!$AG$6,#REF!,4)+HLOOKUP(Sheet2!$AG$7,#REF!,4)+HLOOKUP(Sheet2!$AG$8,#REF!,4)+HLOOKUP(Sheet2!$AG$9,#REF!,4)+HLOOKUP(Sheet2!$AG$10,#REF!,4)+HLOOKUP(Sheet2!$AG$11,#REF!,4)+HLOOKUP(Sheet2!$AG$12,#REF!,4)+HLOOKUP(Sheet2!$AG$13,#REF!,4)+HLOOKUP(Sheet2!$AG$14,#REF!,4)+HLOOKUP(Sheet2!$AG$15,#REF!,4)+HLOOKUP(Sheet2!$AG$16,#REF!,4))</f>
        <v>#REF!</v>
      </c>
      <c r="AH24" s="8" t="e">
        <f>SUM(HLOOKUP(Sheet2!$AH$3,#REF!,4)+HLOOKUP(Sheet2!$AH$4,#REF!,4)+HLOOKUP(Sheet2!$AH$5,#REF!,4)+HLOOKUP(Sheet2!$AH$6,#REF!,4)+HLOOKUP(Sheet2!$AH$7,#REF!,4)+HLOOKUP(Sheet2!$AH$8,#REF!,4)+HLOOKUP(Sheet2!$AH$9,#REF!,4)+HLOOKUP(Sheet2!$AH$10,#REF!,4)+HLOOKUP(Sheet2!$AH$11,#REF!,4)+HLOOKUP(Sheet2!$AH$12,#REF!,4)+HLOOKUP(Sheet2!$AH$13,#REF!,4)+HLOOKUP(Sheet2!$AH$14,#REF!,4)+HLOOKUP(Sheet2!$AH$15,#REF!,4)+HLOOKUP(Sheet2!$AH$16,#REF!,4))</f>
        <v>#REF!</v>
      </c>
      <c r="AI24" s="8" t="e">
        <f>SUM(HLOOKUP(Sheet2!$AI$3,#REF!,4)+HLOOKUP(Sheet2!$AI$4,#REF!,4)+HLOOKUP(Sheet2!$AI$5,#REF!,4)+HLOOKUP(Sheet2!$AI$6,#REF!,4)+HLOOKUP(Sheet2!$AI$7,#REF!,4)+HLOOKUP(Sheet2!$AI$8,#REF!,4)+HLOOKUP(Sheet2!$AI$9,#REF!,4)+HLOOKUP(Sheet2!$AI$10,#REF!,4)+HLOOKUP(Sheet2!$AI$11,#REF!,4)+HLOOKUP(Sheet2!$AI$12,#REF!,4)+HLOOKUP(Sheet2!$AI$13,#REF!,4))</f>
        <v>#REF!</v>
      </c>
      <c r="AJ24" s="8" t="e">
        <f>SUM(HLOOKUP(Sheet2!$AJ$3,#REF!,4)+HLOOKUP(Sheet2!$AJ$4,#REF!,4)+HLOOKUP(Sheet2!$AJ$5,#REF!,4)+HLOOKUP(Sheet2!$AJ$6,#REF!,4)+HLOOKUP(Sheet2!$AJ$7,#REF!,4)+HLOOKUP(Sheet2!$AJ$8,#REF!,4)+HLOOKUP(Sheet2!$AJ$9,#REF!,4)+HLOOKUP(Sheet2!$AJ$10,#REF!,4)+HLOOKUP(Sheet2!$AJ$11,#REF!,4)+HLOOKUP(Sheet2!$AJ$12,#REF!,4)+HLOOKUP(Sheet2!$AJ$13,#REF!,4)+HLOOKUP(Sheet2!$AJ$14,#REF!,4)+HLOOKUP(Sheet2!$AJ$15,#REF!,4))</f>
        <v>#REF!</v>
      </c>
      <c r="AK24" s="8" t="e">
        <f>SUM(HLOOKUP(Sheet2!$AK$3,#REF!,4)+HLOOKUP(Sheet2!$AK$4,#REF!,4)+HLOOKUP(Sheet2!$AK$5,#REF!,4)+HLOOKUP(Sheet2!$AK$6,#REF!,4)+HLOOKUP(Sheet2!$AK$7,#REF!,4)+HLOOKUP(Sheet2!$AK$8,#REF!,4)+HLOOKUP(Sheet2!$AK$9,#REF!,4)+HLOOKUP(Sheet2!$AK$10,#REF!,4)+HLOOKUP(Sheet2!$AK$11,#REF!,4)+HLOOKUP(Sheet2!$AK$12,#REF!,4)+HLOOKUP(Sheet2!$AK$13,#REF!,4)+HLOOKUP(Sheet2!$AK$14,#REF!,4))</f>
        <v>#REF!</v>
      </c>
      <c r="AL24" s="8" t="e">
        <f>SUM(HLOOKUP(Sheet2!$AL$3,#REF!,4)+HLOOKUP(Sheet2!$AL$4,#REF!,4)+HLOOKUP(Sheet2!$AL$5,#REF!,4)+HLOOKUP(Sheet2!$AL$6,#REF!,4)+HLOOKUP(Sheet2!$AL$7,#REF!,4)+HLOOKUP(Sheet2!$AL$8,#REF!,4)+HLOOKUP(Sheet2!$AL$9,#REF!,4)+HLOOKUP(Sheet2!$AL$10,#REF!,4)+HLOOKUP(Sheet2!$AL$11,#REF!,4)+HLOOKUP(Sheet2!$AL$12,#REF!,4)+HLOOKUP(Sheet2!$AL$13,#REF!,4)+HLOOKUP(Sheet2!$AL$14,#REF!,4)+HLOOKUP(Sheet2!$AL$15,#REF!,4)+HLOOKUP(Sheet2!$AL$16,#REF!,4))</f>
        <v>#REF!</v>
      </c>
      <c r="AM24" s="8" t="e">
        <f>SUM(HLOOKUP(Sheet2!$AM$3,#REF!,4)+HLOOKUP(Sheet2!$AM$4,#REF!,4)+HLOOKUP(Sheet2!$AM$5,#REF!,4)+HLOOKUP(Sheet2!$AM$6,#REF!,4)+HLOOKUP(Sheet2!$AM$7,#REF!,4)+HLOOKUP(Sheet2!$AM$8,#REF!,4)+HLOOKUP(Sheet2!$AM$9,#REF!,4)+HLOOKUP(Sheet2!$AM$10,#REF!,4)+HLOOKUP(Sheet2!$AM$11,#REF!,4)+HLOOKUP(Sheet2!$AM$12,#REF!,4)+HLOOKUP(Sheet2!$AM$13,#REF!,4)+HLOOKUP(Sheet2!$AM$14,#REF!,4)+HLOOKUP(Sheet2!$AM$15,#REF!,4)+HLOOKUP(Sheet2!$AM$16,#REF!,4)+HLOOKUP(Sheet2!$AM$17,#REF!,4))</f>
        <v>#REF!</v>
      </c>
      <c r="AN24" s="8" t="e">
        <f>SUM(HLOOKUP(Sheet2!$AN$3,#REF!,4)+HLOOKUP(Sheet2!$AN$4,#REF!,4)+HLOOKUP(Sheet2!$AN$5,#REF!,4)+HLOOKUP(Sheet2!$AN$6,#REF!,4)+HLOOKUP(Sheet2!$AN$7,#REF!,4)+HLOOKUP(Sheet2!$AN$8,#REF!,4)+HLOOKUP(Sheet2!$AN$9,#REF!,4)+HLOOKUP(Sheet2!$AN$10,#REF!,4)+HLOOKUP(Sheet2!$AN$11,#REF!,4)+HLOOKUP(Sheet2!$AN$12,#REF!,4)+HLOOKUP(Sheet2!$AN$13,#REF!,4)+HLOOKUP(Sheet2!$AN$14,#REF!,4)+HLOOKUP(Sheet2!$AN$15,#REF!,4)+HLOOKUP(Sheet2!$AN$16,#REF!,4)+HLOOKUP(Sheet2!$AN$17,#REF!,4))</f>
        <v>#REF!</v>
      </c>
      <c r="AO24" s="8" t="e">
        <f>SUM(HLOOKUP(Sheet2!$AO$3,#REF!,4)+HLOOKUP(Sheet2!$AO$4,#REF!,4)+HLOOKUP(Sheet2!$AO$5,#REF!,4)+HLOOKUP(Sheet2!$AO$6,#REF!,4)+HLOOKUP(Sheet2!$AO$7,#REF!,4)+HLOOKUP(Sheet2!$AO$8,#REF!,4)+HLOOKUP(Sheet2!$AO$9,#REF!,4)+HLOOKUP(Sheet2!$AO$10,#REF!,4)+HLOOKUP(Sheet2!$AO$11,#REF!,4)+HLOOKUP(Sheet2!$AO$12,#REF!,4)+HLOOKUP(Sheet2!$AO$13,#REF!,4)+HLOOKUP(Sheet2!$AO$14,#REF!,4)+HLOOKUP(Sheet2!$AO$15,#REF!,4)+HLOOKUP(Sheet2!$AO$16,#REF!,4)+HLOOKUP(Sheet2!$AO$17,#REF!,4))</f>
        <v>#REF!</v>
      </c>
      <c r="AP24" s="8" t="e">
        <f>SUM(HLOOKUP(Sheet2!$AP$3,#REF!,4)+HLOOKUP(Sheet2!$AP$4,#REF!,4)+HLOOKUP(Sheet2!$AP$5,#REF!,4)+HLOOKUP(Sheet2!$AP$6,#REF!,4)+HLOOKUP(Sheet2!$AP$7,#REF!,4)+HLOOKUP(Sheet2!$AP$8,#REF!,4)+HLOOKUP(Sheet2!$AP$9,#REF!,4)+HLOOKUP(Sheet2!$AP$10,#REF!,4)+HLOOKUP(Sheet2!$AP$11,#REF!,4)+HLOOKUP(Sheet2!$AP$12,#REF!,4)+HLOOKUP(Sheet2!$AP$13,#REF!,4)+HLOOKUP(Sheet2!$AP$14,#REF!,4)+HLOOKUP(Sheet2!$AP$15,#REF!,4)+HLOOKUP(Sheet2!$AP$16,#REF!,4))</f>
        <v>#REF!</v>
      </c>
      <c r="AQ24" s="8" t="e">
        <f>SUM(HLOOKUP(Sheet2!$AQ$3,#REF!,4)+HLOOKUP(Sheet2!$AQ$4,#REF!,4)+HLOOKUP(Sheet2!$AQ$5,#REF!,4)+HLOOKUP(Sheet2!$AQ$6,#REF!,4)+HLOOKUP(Sheet2!$AQ$7,#REF!,4)+HLOOKUP(Sheet2!$AQ$8,#REF!,4)+HLOOKUP(Sheet2!$AQ$9,#REF!,4)+HLOOKUP(Sheet2!$AQ$10,#REF!,4)+HLOOKUP(Sheet2!$AQ$11,#REF!,4)+HLOOKUP(Sheet2!$AQ$12,#REF!,4)+HLOOKUP(Sheet2!$AQ$13,#REF!,4)+HLOOKUP(Sheet2!$AQ$14,#REF!,4)+HLOOKUP(Sheet2!$AQ$15,#REF!,4)+HLOOKUP(Sheet2!$AQ$16,#REF!,4))</f>
        <v>#REF!</v>
      </c>
      <c r="AR24" s="8" t="e">
        <f>SUM(HLOOKUP(Sheet2!$AR$3,#REF!,4)+HLOOKUP(Sheet2!$AR$4,#REF!,4)+HLOOKUP(Sheet2!$AR$5,#REF!,4)+HLOOKUP(Sheet2!$AR$6,#REF!,4)+HLOOKUP(Sheet2!$AR$7,#REF!,4)+HLOOKUP(Sheet2!$AR$8,#REF!,4)+HLOOKUP(Sheet2!$AR$9,#REF!,4)+HLOOKUP(Sheet2!$AR$10,#REF!,4)+HLOOKUP(Sheet2!$AR$11,#REF!,4)+HLOOKUP(Sheet2!$AR$12,#REF!,4)+HLOOKUP(Sheet2!$AR$13,#REF!,4)+HLOOKUP(Sheet2!$AR$14,#REF!,4)+HLOOKUP(Sheet2!$AR$15,#REF!,4)+HLOOKUP(Sheet2!$AR$16,#REF!,4))</f>
        <v>#REF!</v>
      </c>
      <c r="AS24" s="8" t="e">
        <f>SUM(HLOOKUP(Sheet2!$AS$3,#REF!,4)+HLOOKUP(Sheet2!$AS$4,#REF!,4)+HLOOKUP(Sheet2!$AS$5,#REF!,4)+HLOOKUP(Sheet2!$AS$6,#REF!,4)+HLOOKUP(Sheet2!$AS$7,#REF!,4)+HLOOKUP(Sheet2!$AS$8,#REF!,4)+HLOOKUP(Sheet2!$AS$9,#REF!,4)+HLOOKUP(Sheet2!$AS$10,#REF!,4)+HLOOKUP(Sheet2!$AS$11,#REF!,4)+HLOOKUP(Sheet2!$AS$12,#REF!,4)+HLOOKUP(Sheet2!$AS$13,#REF!,4)+HLOOKUP(Sheet2!$AS$14,#REF!,4))</f>
        <v>#REF!</v>
      </c>
      <c r="AT24" s="8" t="e">
        <f>SUM(HLOOKUP(Sheet2!$AT$3,#REF!,4)+HLOOKUP(Sheet2!$AT$4,#REF!,4)+HLOOKUP(Sheet2!$AT$5,#REF!,4)+HLOOKUP(Sheet2!$AT$6,#REF!,4)+HLOOKUP(Sheet2!$AT$7,#REF!,4)+HLOOKUP(Sheet2!$AT$8,#REF!,4)+HLOOKUP(Sheet2!$AT$9,#REF!,4)+HLOOKUP(Sheet2!$AT$10,#REF!,4)+HLOOKUP(Sheet2!$AT$11,#REF!,4)+HLOOKUP(Sheet2!$AT$12,#REF!,4)+HLOOKUP(Sheet2!$AT$13,#REF!,4)+HLOOKUP(Sheet2!$AT$14,#REF!,4)+HLOOKUP(Sheet2!$AT$15,#REF!,4)+HLOOKUP(Sheet2!$AT$16,#REF!,4))</f>
        <v>#REF!</v>
      </c>
      <c r="AU24" s="8" t="e">
        <f>SUM(HLOOKUP(Sheet2!$AU$3,#REF!,4)+HLOOKUP(Sheet2!$AU$4,#REF!,4)+HLOOKUP(Sheet2!$AU$5,#REF!,4)+HLOOKUP(Sheet2!$AU$6,#REF!,4)+HLOOKUP(Sheet2!$AU$7,#REF!,4)+HLOOKUP(Sheet2!$AU$8,#REF!,4)+HLOOKUP(Sheet2!$AU$9,#REF!,4)+HLOOKUP(Sheet2!$AU$10,#REF!,4)+HLOOKUP(Sheet2!$AU$11,#REF!,4)+HLOOKUP(Sheet2!$AU$12,#REF!,4)+HLOOKUP(Sheet2!$AU$13,#REF!,4)+HLOOKUP(Sheet2!$AU$14,#REF!,4)+HLOOKUP(Sheet2!$AU$15,#REF!,4)+HLOOKUP(Sheet2!$AU$16,#REF!,4))</f>
        <v>#REF!</v>
      </c>
      <c r="AV24" s="8" t="e">
        <f>SUM(HLOOKUP(Sheet2!$AV$3,#REF!,4)+HLOOKUP(Sheet2!$AV$4,#REF!,4)+HLOOKUP(Sheet2!$AV$5,#REF!,4)+HLOOKUP(Sheet2!$AV$6,#REF!,4)+HLOOKUP(Sheet2!$AV$7,#REF!,4)+HLOOKUP(Sheet2!$AV$8,#REF!,4)+HLOOKUP(Sheet2!$AV$9,#REF!,4)+HLOOKUP(Sheet2!$AV$10,#REF!,4)+HLOOKUP(Sheet2!$AV$11,#REF!,4)+HLOOKUP(Sheet2!$AV$12,#REF!,4)+HLOOKUP(Sheet2!$AV$13,#REF!,4)+HLOOKUP(Sheet2!$AV$14,#REF!,4)+HLOOKUP(Sheet2!$AV$15,#REF!,4)+HLOOKUP(Sheet2!$AV$16,#REF!,4)+HLOOKUP(Sheet2!$AV$17,#REF!,4))</f>
        <v>#REF!</v>
      </c>
      <c r="AW24" s="8" t="e">
        <f>SUM(HLOOKUP(Sheet2!$AW$3,#REF!,4)+HLOOKUP(Sheet2!$AW$4,#REF!,4)+HLOOKUP(Sheet2!$AW$5,#REF!,4)+HLOOKUP(Sheet2!$AW$6,#REF!,4)+HLOOKUP(Sheet2!$AW$7,#REF!,4)+HLOOKUP(Sheet2!$AW$8,#REF!,4)+HLOOKUP(Sheet2!$AW$9,#REF!,4)+HLOOKUP(Sheet2!$AW$10,#REF!,4)+HLOOKUP(Sheet2!$AW$11,#REF!,4)+HLOOKUP(Sheet2!$AW$12,#REF!,4)+HLOOKUP(Sheet2!$AW$13,#REF!,4)+HLOOKUP(Sheet2!$AW$14,#REF!,4)+HLOOKUP(Sheet2!$AW$15,#REF!,4)+HLOOKUP(Sheet2!$AW$16,#REF!,4)+HLOOKUP(Sheet2!$AW$17,#REF!,4))</f>
        <v>#REF!</v>
      </c>
      <c r="AX24" s="8" t="e">
        <f>SUM(HLOOKUP(Sheet2!$AX$3,#REF!,4)+HLOOKUP(Sheet2!$AX$4,#REF!,4)+HLOOKUP(Sheet2!$AX$5,#REF!,4)+HLOOKUP(Sheet2!$AX$6,#REF!,4)+HLOOKUP(Sheet2!$AX$7,#REF!,4)+HLOOKUP(Sheet2!$AX$8,#REF!,4)+HLOOKUP(Sheet2!$AX$9,#REF!,4)+HLOOKUP(Sheet2!$AX$10,#REF!,4)+HLOOKUP(Sheet2!$AX$11,#REF!,4)+HLOOKUP(Sheet2!$AX$12,#REF!,4)+HLOOKUP(Sheet2!$AX$13,#REF!,4)+HLOOKUP(Sheet2!$AX$14,#REF!,4)+HLOOKUP(Sheet2!$AX$15,#REF!,4)+HLOOKUP(Sheet2!$AX$16,#REF!,4)+HLOOKUP(Sheet2!$AX$17,#REF!,4)+HLOOKUP(Sheet2!$AX$18,#REF!,4)+HLOOKUP(Sheet2!$AX$19,#REF!,4)+HLOOKUP(Sheet2!$AX$20,#REF!,4))</f>
        <v>#REF!</v>
      </c>
      <c r="AY24" s="8" t="e">
        <f>SUM(HLOOKUP(Sheet2!$AY$3,#REF!,4)+HLOOKUP(Sheet2!$AY$4,#REF!,4)+HLOOKUP(Sheet2!$AY$5,#REF!,4)+HLOOKUP(Sheet2!$AY$6,#REF!,4)+HLOOKUP(Sheet2!$AY$7,#REF!,4)+HLOOKUP(Sheet2!$AY$8,#REF!,4)+HLOOKUP(Sheet2!$AY$9,#REF!,4)+HLOOKUP(Sheet2!$AY$10,#REF!,4)+HLOOKUP(Sheet2!$AY$11,#REF!,4)+HLOOKUP(Sheet2!$AY$12,#REF!,4)+HLOOKUP(Sheet2!$AY$13,#REF!,4)+HLOOKUP(Sheet2!$AY$14,#REF!,4)+HLOOKUP(Sheet2!$AY$15,#REF!,4)+HLOOKUP(Sheet2!$AY$16,#REF!,4)+HLOOKUP(Sheet2!$AY$17,#REF!,4))</f>
        <v>#REF!</v>
      </c>
      <c r="AZ24" s="8" t="e">
        <f>SUM(HLOOKUP(Sheet2!$AZ$3,#REF!,4)+HLOOKUP(Sheet2!$AZ$4,#REF!,4)+HLOOKUP(Sheet2!$AZ$5,#REF!,4)+HLOOKUP(Sheet2!$AZ$6,#REF!,4)+HLOOKUP(Sheet2!$AZ$7,#REF!,4)+HLOOKUP(Sheet2!$AZ$8,#REF!,4)+HLOOKUP(Sheet2!$AZ$9,#REF!,4)+HLOOKUP(Sheet2!$AZ$10,#REF!,4)+HLOOKUP(Sheet2!$AZ$11,#REF!,4)+HLOOKUP(Sheet2!$AZ$12,#REF!,4)+HLOOKUP(Sheet2!$AZ$13,#REF!,4)+HLOOKUP(Sheet2!$AZ$14,#REF!,4)+HLOOKUP(Sheet2!$AZ$15,#REF!,4)+HLOOKUP(Sheet2!$AZ$16,#REF!,4)+HLOOKUP(Sheet2!$AZ$17,#REF!,4)+HLOOKUP(Sheet2!$AZ$18,#REF!,4)+HLOOKUP(Sheet2!$AZ$19,#REF!,4))</f>
        <v>#REF!</v>
      </c>
      <c r="BA24" s="8" t="e">
        <f>SUM(HLOOKUP(Sheet2!$BA$3,#REF!,4)+HLOOKUP(Sheet2!$BA$4,#REF!,4)+HLOOKUP(Sheet2!$BA$5,#REF!,4)+HLOOKUP(Sheet2!$BA$6,#REF!,4)+HLOOKUP(Sheet2!$BA$7,#REF!,4)+HLOOKUP(Sheet2!$BA$8,#REF!,4)+HLOOKUP(Sheet2!$BA$9,#REF!,4)+HLOOKUP(Sheet2!$BA$10,#REF!,4)+HLOOKUP(Sheet2!$BA$11,#REF!,4)+HLOOKUP(Sheet2!$BA$12,#REF!,4)+HLOOKUP(Sheet2!$BA$13,#REF!,4)+HLOOKUP(Sheet2!$BA$14,#REF!,4)+HLOOKUP(Sheet2!$BA$15,#REF!,4)+HLOOKUP(Sheet2!$BA$16,#REF!,4))</f>
        <v>#REF!</v>
      </c>
      <c r="BB24" s="8" t="e">
        <f>SUM(HLOOKUP(Sheet2!$BB$3,#REF!,4)+HLOOKUP(Sheet2!$BB$4,#REF!,4)+HLOOKUP(Sheet2!$BB$5,#REF!,4)+HLOOKUP(Sheet2!$BB$6,#REF!,4)+HLOOKUP(Sheet2!$BB$7,#REF!,4)+HLOOKUP(Sheet2!$BB$8,#REF!,4)+HLOOKUP(Sheet2!$BB$9,#REF!,4)+HLOOKUP(Sheet2!$BB$10,#REF!,4)+HLOOKUP(Sheet2!$BB$11,#REF!,4)+HLOOKUP(Sheet2!$BB$12,#REF!,4)+HLOOKUP(Sheet2!$BB$13,#REF!,4)+HLOOKUP(Sheet2!$BB$14,#REF!,4)+HLOOKUP(Sheet2!$BB$15,#REF!,4)+HLOOKUP(Sheet2!$BB$16,#REF!,4)+HLOOKUP(Sheet2!$BB$17,#REF!,4))</f>
        <v>#REF!</v>
      </c>
      <c r="BC24" s="8" t="e">
        <f>SUM(HLOOKUP(Sheet2!$BC$3,#REF!,4)+HLOOKUP(Sheet2!$BC$4,#REF!,4)+HLOOKUP(Sheet2!$BC$5,#REF!,4)+HLOOKUP(Sheet2!$BC$6,#REF!,4)+HLOOKUP(Sheet2!$BC$7,#REF!,4)+HLOOKUP(Sheet2!$BC$8,#REF!,4)+HLOOKUP(Sheet2!$BC$9,#REF!,4)+HLOOKUP(Sheet2!$BC$10,#REF!,4)+HLOOKUP(Sheet2!$BC$11,#REF!,4)+HLOOKUP(Sheet2!$BC$12,#REF!,4)+HLOOKUP(Sheet2!$BC$13,#REF!,4)+HLOOKUP(Sheet2!$BC$14,#REF!,4))</f>
        <v>#REF!</v>
      </c>
      <c r="BD24" s="8" t="e">
        <f>SUM(HLOOKUP(Sheet2!$BD$3,#REF!,4)+HLOOKUP(Sheet2!$BD$4,#REF!,4)+HLOOKUP(Sheet2!$BD$5,#REF!,4)+HLOOKUP(Sheet2!$BD$6,#REF!,4)+HLOOKUP(Sheet2!$BD$7,#REF!,4)+HLOOKUP(Sheet2!$BD$8,#REF!,4)+HLOOKUP(Sheet2!$BD$9,#REF!,4)+HLOOKUP(Sheet2!$BD$10,#REF!,4)+HLOOKUP(Sheet2!$BD$11,#REF!,4)+HLOOKUP(Sheet2!$BD$12,#REF!,4)+HLOOKUP(Sheet2!$BD$13,#REF!,4)+HLOOKUP(Sheet2!$BD$14,#REF!,4)+HLOOKUP(Sheet2!$BD$15,#REF!,4)+HLOOKUP(Sheet2!$BD$16,#REF!,4))</f>
        <v>#REF!</v>
      </c>
      <c r="BE24" s="8" t="e">
        <f>SUM(HLOOKUP(Sheet2!$BE$3,#REF!,4)+HLOOKUP(Sheet2!$BE$4,#REF!,4)+HLOOKUP(Sheet2!$BE$5,#REF!,4)+HLOOKUP(Sheet2!$BE$6,#REF!,4)+HLOOKUP(Sheet2!$BE$7,#REF!,4)+HLOOKUP(Sheet2!$BE$8,#REF!,4)+HLOOKUP(Sheet2!$BE$9,#REF!,4)+HLOOKUP(Sheet2!$BE$10,#REF!,4)+HLOOKUP(Sheet2!$BE$11,#REF!,4)+HLOOKUP(Sheet2!$BE$12,#REF!,4)+HLOOKUP(Sheet2!$BE$13,#REF!,4)+HLOOKUP(Sheet2!$BE$14,#REF!,4)+HLOOKUP(Sheet2!$BE$15,#REF!,4)+HLOOKUP(Sheet2!$BE$16,#REF!,4))</f>
        <v>#REF!</v>
      </c>
      <c r="BF24" s="8" t="e">
        <f>SUM(HLOOKUP(Sheet2!$BF$3,#REF!,4)+HLOOKUP(Sheet2!$BF$4,#REF!,4)+HLOOKUP(Sheet2!$BF$5,#REF!,4)+HLOOKUP(Sheet2!$BF$6,#REF!,4)+HLOOKUP(Sheet2!$BF$7,#REF!,4)+HLOOKUP(Sheet2!$BF$8,#REF!,4)+HLOOKUP(Sheet2!$BF$9,#REF!,4)+HLOOKUP(Sheet2!$BF$10,#REF!,4)+HLOOKUP(Sheet2!$BF$11,#REF!,4)+HLOOKUP(Sheet2!$BF$12,#REF!,4)+HLOOKUP(Sheet2!$BF$13,#REF!,4))</f>
        <v>#REF!</v>
      </c>
      <c r="BG24" s="8" t="e">
        <f>SUM(HLOOKUP(Sheet2!$BG$3,#REF!,4)+HLOOKUP(Sheet2!$BG$4,#REF!,4)+HLOOKUP(Sheet2!$BG$5,#REF!,4)+HLOOKUP(Sheet2!$BG$6,#REF!,4)+HLOOKUP(Sheet2!$BG$7,#REF!,4)+HLOOKUP(Sheet2!$BG$8,#REF!,4)+HLOOKUP(Sheet2!$BG$9,#REF!,4)+HLOOKUP(Sheet2!$BG$10,#REF!,4)+HLOOKUP(Sheet2!$BG$11,#REF!,4)+HLOOKUP(Sheet2!$BG$12,#REF!,4)+HLOOKUP(Sheet2!$BG$13,#REF!,4)+HLOOKUP(Sheet2!$BG$14,#REF!,4)+HLOOKUP(Sheet2!$BG$15,#REF!,4))</f>
        <v>#REF!</v>
      </c>
      <c r="BH24" s="8" t="e">
        <f>SUM(HLOOKUP(Sheet2!$BH$3,#REF!,4)+HLOOKUP(Sheet2!$BH$4,#REF!,4)+HLOOKUP(Sheet2!$BH$5,#REF!,4)+HLOOKUP(Sheet2!$BH$6,#REF!,4)+HLOOKUP(Sheet2!$BH$7,#REF!,4)+HLOOKUP(Sheet2!$BH$8,#REF!,4)+HLOOKUP(Sheet2!$BH$9,#REF!,4)+HLOOKUP(Sheet2!$BH$10,#REF!,4)+HLOOKUP(Sheet2!$BH$11,#REF!,4)+HLOOKUP(Sheet2!$BH$12,#REF!,4)+HLOOKUP(Sheet2!$BH$13,#REF!,4)+HLOOKUP(Sheet2!$BH$14,#REF!,4))</f>
        <v>#REF!</v>
      </c>
      <c r="BI24" s="8" t="e">
        <f>SUM(HLOOKUP(Sheet2!$BI$3,#REF!,4)+HLOOKUP(Sheet2!$BI$4,#REF!,4)+HLOOKUP(Sheet2!$BI$5,#REF!,4)+HLOOKUP(Sheet2!$BI$6,#REF!,4)+HLOOKUP(Sheet2!$BI$7,#REF!,4)+HLOOKUP(Sheet2!$BI$8,#REF!,4)+HLOOKUP(Sheet2!$BI$9,#REF!,4)+HLOOKUP(Sheet2!$BI$10,#REF!,4)+HLOOKUP(Sheet2!$BI$11,#REF!,4)+HLOOKUP(Sheet2!$BI$12,#REF!,4)+HLOOKUP(Sheet2!$BI$13,#REF!,4)+HLOOKUP(Sheet2!$BI$14,#REF!,4)+HLOOKUP(Sheet2!$BI$15,#REF!,4)+HLOOKUP(Sheet2!$BI$16,#REF!,4))</f>
        <v>#REF!</v>
      </c>
      <c r="BJ24" s="8" t="e">
        <f>SUM(HLOOKUP(Sheet2!$BJ$3,#REF!,4)+HLOOKUP(Sheet2!$BJ$4,#REF!,4)+HLOOKUP(Sheet2!$BJ$5,#REF!,4)+HLOOKUP(Sheet2!$BJ$6,#REF!,4)+HLOOKUP(Sheet2!$BJ$7,#REF!,4)+HLOOKUP(Sheet2!$BJ$8,#REF!,4)+HLOOKUP(Sheet2!$BJ$9,#REF!,4)+HLOOKUP(Sheet2!$BJ$10,#REF!,4)+HLOOKUP(Sheet2!$BJ$11,#REF!,4)+HLOOKUP(Sheet2!$BJ$12,#REF!,4)+HLOOKUP(Sheet2!$BJ$13,#REF!,4)+HLOOKUP(Sheet2!$BJ$14,#REF!,4)+HLOOKUP(Sheet2!$BJ$15,#REF!,4)+HLOOKUP(Sheet2!$BJ$16,#REF!,4)+HLOOKUP(Sheet2!$BJ$17,#REF!,4))</f>
        <v>#REF!</v>
      </c>
      <c r="BK24" s="8" t="e">
        <f>SUM(HLOOKUP(Sheet2!$BK$3,#REF!,4)+HLOOKUP(Sheet2!$BK$4,#REF!,4)+HLOOKUP(Sheet2!$BK$5,#REF!,4)+HLOOKUP(Sheet2!$BK$6,#REF!,4)+HLOOKUP(Sheet2!$BK$7,#REF!,4)+HLOOKUP(Sheet2!$BK$8,#REF!,4)+HLOOKUP(Sheet2!$BK$9,#REF!,4)+HLOOKUP(Sheet2!$BK$10,#REF!,4)+HLOOKUP(Sheet2!$BK$11,#REF!,4)+HLOOKUP(Sheet2!$BK$12,#REF!,4)+HLOOKUP(Sheet2!$BK$13,#REF!,4)+HLOOKUP(Sheet2!$BK$14,#REF!,4)+HLOOKUP(Sheet2!$BK$15,#REF!,4)+HLOOKUP(Sheet2!$BK$16,#REF!,4)+HLOOKUP(Sheet2!$BK$17,#REF!,4))</f>
        <v>#REF!</v>
      </c>
      <c r="BL24" s="8" t="e">
        <f>SUM(HLOOKUP(Sheet2!$BL$3,#REF!,4)+HLOOKUP(Sheet2!$BL$4,#REF!,4)+HLOOKUP(Sheet2!$BL$5,#REF!,4)+HLOOKUP(Sheet2!$BL$6,#REF!,4)+HLOOKUP(Sheet2!$BL$7,#REF!,4)+HLOOKUP(Sheet2!$BL$8,#REF!,4)+HLOOKUP(Sheet2!$BL$9,#REF!,4)+HLOOKUP(Sheet2!$BL$10,#REF!,4)+HLOOKUP(Sheet2!$BL$11,#REF!,4)+HLOOKUP(Sheet2!$BL$12,#REF!,4)+HLOOKUP(Sheet2!$BL$13,#REF!,4)+HLOOKUP(Sheet2!$BL$14,#REF!,4)+HLOOKUP(Sheet2!$BL$15,#REF!,4)+HLOOKUP(Sheet2!$BL$16,#REF!,4)+HLOOKUP(Sheet2!$BL$17,#REF!,4))</f>
        <v>#REF!</v>
      </c>
      <c r="BM24" s="8" t="e">
        <f>SUM(HLOOKUP(Sheet2!$BM$3,#REF!,4)+HLOOKUP(Sheet2!$BM$4,#REF!,4)+HLOOKUP(Sheet2!$BM$5,#REF!,4)+HLOOKUP(Sheet2!$BM$6,#REF!,4)+HLOOKUP(Sheet2!$BM$7,#REF!,4)+HLOOKUP(Sheet2!$BM$8,#REF!,4)+HLOOKUP(Sheet2!$BM$9,#REF!,4)+HLOOKUP(Sheet2!$BM$10,#REF!,4)+HLOOKUP(Sheet2!$BM$11,#REF!,4)+HLOOKUP(Sheet2!$BM$12,#REF!,4)+HLOOKUP(Sheet2!$BM$13,#REF!,4)+HLOOKUP(Sheet2!$BM$14,#REF!,4)+HLOOKUP(Sheet2!$BM$15,#REF!,4)+HLOOKUP(Sheet2!$BM$16,#REF!,4))</f>
        <v>#REF!</v>
      </c>
      <c r="BN24" s="8" t="e">
        <f>SUM(HLOOKUP(Sheet2!$BN$3,#REF!,4)+HLOOKUP(Sheet2!$BN$4,#REF!,4)+HLOOKUP(Sheet2!$BN$5,#REF!,4)+HLOOKUP(Sheet2!$BN$6,#REF!,4)+HLOOKUP(Sheet2!$BN$7,#REF!,4)+HLOOKUP(Sheet2!$BN$8,#REF!,4)+HLOOKUP(Sheet2!$BN$9,#REF!,4)+HLOOKUP(Sheet2!$BN$10,#REF!,4)+HLOOKUP(Sheet2!$BN$11,#REF!,4)+HLOOKUP(Sheet2!$BN$12,#REF!,4)+HLOOKUP(Sheet2!$BN$13,#REF!,4)+HLOOKUP(Sheet2!$BN$14,#REF!,4)+HLOOKUP(Sheet2!$BN$15,#REF!,4)+HLOOKUP(Sheet2!$BN$16,#REF!,4))</f>
        <v>#REF!</v>
      </c>
      <c r="BO24" s="8" t="e">
        <f>SUM(HLOOKUP(Sheet2!$BO$3,#REF!,4)+HLOOKUP(Sheet2!$BO$4,#REF!,4)+HLOOKUP(Sheet2!$BO$5,#REF!,4)+HLOOKUP(Sheet2!$BO$6,#REF!,4)+HLOOKUP(Sheet2!$BO$7,#REF!,4)+HLOOKUP(Sheet2!$BO$8,#REF!,4)+HLOOKUP(Sheet2!$BO$9,#REF!,4)+HLOOKUP(Sheet2!$BO$10,#REF!,4)+HLOOKUP(Sheet2!$BO$11,#REF!,4)+HLOOKUP(Sheet2!$BO$12,#REF!,4)+HLOOKUP(Sheet2!$BO$13,#REF!,4)+HLOOKUP(Sheet2!$BO$14,#REF!,4)+HLOOKUP(Sheet2!$BO$15,#REF!,4)+HLOOKUP(Sheet2!$BO$16,#REF!,4))</f>
        <v>#REF!</v>
      </c>
      <c r="BP24" s="8" t="e">
        <f>SUM(HLOOKUP(Sheet2!$BP$3,#REF!,4)+HLOOKUP(Sheet2!$BP$4,#REF!,4)+HLOOKUP(Sheet2!$BP$5,#REF!,4)+HLOOKUP(Sheet2!$BP$6,#REF!,4)+HLOOKUP(Sheet2!$BP$7,#REF!,4)+HLOOKUP(Sheet2!$BP$8,#REF!,4)+HLOOKUP(Sheet2!$BP$9,#REF!,4)+HLOOKUP(Sheet2!$BP$10,#REF!,4)+HLOOKUP(Sheet2!$BP$11,#REF!,4)+HLOOKUP(Sheet2!$BP$12,#REF!,4)+HLOOKUP(Sheet2!$BP$13,#REF!,4)+HLOOKUP(Sheet2!$BP$14,#REF!,4))</f>
        <v>#REF!</v>
      </c>
      <c r="BQ24" s="8" t="e">
        <f>SUM(HLOOKUP(Sheet2!$BQ$3,#REF!,4)+HLOOKUP(Sheet2!$BQ$4,#REF!,4)+HLOOKUP(Sheet2!$BQ$5,#REF!,4)+HLOOKUP(Sheet2!$BQ$6,#REF!,4)+HLOOKUP(Sheet2!$BQ$7,#REF!,4)+HLOOKUP(Sheet2!$BQ$8,#REF!,4)+HLOOKUP(Sheet2!$BQ$9,#REF!,4)+HLOOKUP(Sheet2!$BQ$10,#REF!,4)+HLOOKUP(Sheet2!$BQ$11,#REF!,4)+HLOOKUP(Sheet2!$BQ$12,#REF!,4)+HLOOKUP(Sheet2!$BQ$13,#REF!,4)+HLOOKUP(Sheet2!$BQ$14,#REF!,4)+HLOOKUP(Sheet2!$BQ$15,#REF!,4)+HLOOKUP(Sheet2!$BQ$16,#REF!,4))</f>
        <v>#REF!</v>
      </c>
      <c r="BR24" s="8" t="e">
        <f>SUM(HLOOKUP(Sheet2!$BR$3,#REF!,4)+HLOOKUP(Sheet2!$BR$4,#REF!,4)+HLOOKUP(Sheet2!$BR$5,#REF!,4)+HLOOKUP(Sheet2!$BR$6,#REF!,4)+HLOOKUP(Sheet2!$BR$7,#REF!,4)+HLOOKUP(Sheet2!$BR$8,#REF!,4)+HLOOKUP(Sheet2!$BR$9,#REF!,4)+HLOOKUP(Sheet2!$BR$10,#REF!,4)+HLOOKUP(Sheet2!$BR$11,#REF!,4)+HLOOKUP(Sheet2!$BR$12,#REF!,4)+HLOOKUP(Sheet2!$BR$13,#REF!,4)+HLOOKUP(Sheet2!$BR$14,#REF!,4)+HLOOKUP(Sheet2!$BR$15,#REF!,4)+HLOOKUP(Sheet2!$BR$16,#REF!,4))</f>
        <v>#REF!</v>
      </c>
      <c r="BS24" s="8" t="e">
        <f>SUM(HLOOKUP(Sheet2!$BS$3,#REF!,4)+HLOOKUP(Sheet2!$BS$4,#REF!,4)+HLOOKUP(Sheet2!$BS$5,#REF!,4)+HLOOKUP(Sheet2!$BS$6,#REF!,4)+HLOOKUP(Sheet2!$BS$7,#REF!,4)+HLOOKUP(Sheet2!$BS$8,#REF!,4)+HLOOKUP(Sheet2!$BS$9,#REF!,4)+HLOOKUP(Sheet2!$BS$10,#REF!,4)+HLOOKUP(Sheet2!$BS$11,#REF!,4)+HLOOKUP(Sheet2!$BS$12,#REF!,4)+HLOOKUP(Sheet2!$BS$13,#REF!,4)+HLOOKUP(Sheet2!$BS$14,#REF!,4)+HLOOKUP(Sheet2!$BS$15,#REF!,4)+HLOOKUP(Sheet2!$BS$16,#REF!,4)+HLOOKUP(Sheet2!$BS$17,#REF!,4))</f>
        <v>#REF!</v>
      </c>
      <c r="BT24" s="8" t="e">
        <f>SUM(HLOOKUP(Sheet2!$BT$3,#REF!,4)+HLOOKUP(Sheet2!$BT$4,#REF!,4)+HLOOKUP(Sheet2!$BT$5,#REF!,4)+HLOOKUP(Sheet2!$BT$6,#REF!,4)+HLOOKUP(Sheet2!$BT$7,#REF!,4)+HLOOKUP(Sheet2!$BT$8,#REF!,4)+HLOOKUP(Sheet2!$BT$9,#REF!,4)+HLOOKUP(Sheet2!$BT$10,#REF!,4)+HLOOKUP(Sheet2!$BT$11,#REF!,4)+HLOOKUP(Sheet2!$BT$12,#REF!,4)+HLOOKUP(Sheet2!$BT$13,#REF!,4)+HLOOKUP(Sheet2!$BT$14,#REF!,4)+HLOOKUP(Sheet2!$BT$15,#REF!,4)+HLOOKUP(Sheet2!$BT$16,#REF!,4)+HLOOKUP(Sheet2!$BT$17,#REF!,4))</f>
        <v>#REF!</v>
      </c>
      <c r="BU24" s="8" t="e">
        <f>SUM(HLOOKUP(Sheet2!$BU$3,#REF!,4)+HLOOKUP(Sheet2!$BU$4,#REF!,4)+HLOOKUP(Sheet2!$BU$5,#REF!,4)+HLOOKUP(Sheet2!$BU$6,#REF!,4)+HLOOKUP(Sheet2!$BU$7,#REF!,4)+HLOOKUP(Sheet2!$BU$8,#REF!,4)+HLOOKUP(Sheet2!$BU$9,#REF!,4)+HLOOKUP(Sheet2!$BU$10,#REF!,4)+HLOOKUP(Sheet2!$BU$11,#REF!,4)+HLOOKUP(Sheet2!$BU$12,#REF!,4)+HLOOKUP(Sheet2!$BU$13,#REF!,4)+HLOOKUP(Sheet2!$BU$14,#REF!,4)+HLOOKUP(Sheet2!$BU$15,#REF!,4)+HLOOKUP(Sheet2!$BU$16,#REF!,4)+HLOOKUP(Sheet2!$BU$17,#REF!,4)+HLOOKUP(Sheet2!$BU$18,#REF!,4)+HLOOKUP(Sheet2!$BU$19,#REF!,4)+HLOOKUP(Sheet2!$BU$20,#REF!,4))</f>
        <v>#REF!</v>
      </c>
      <c r="BV24" s="8" t="e">
        <f>SUM(HLOOKUP(Sheet2!$BV$3,#REF!,4)+HLOOKUP(Sheet2!$BV$4,#REF!,4)+HLOOKUP(Sheet2!$BV$5,#REF!,4)+HLOOKUP(Sheet2!$BV$6,#REF!,4)+HLOOKUP(Sheet2!$BV$7,#REF!,4)+HLOOKUP(Sheet2!$BV$8,#REF!,4)+HLOOKUP(Sheet2!$BV$9,#REF!,4)+HLOOKUP(Sheet2!$BV$10,#REF!,4)+HLOOKUP(Sheet2!$BV$11,#REF!,4)+HLOOKUP(Sheet2!$BV$12,#REF!,4)+HLOOKUP(Sheet2!$BV$13,#REF!,4)+HLOOKUP(Sheet2!$BV$14,#REF!,4)+HLOOKUP(Sheet2!$BV$15,#REF!,4)+HLOOKUP(Sheet2!$BV$16,#REF!,4)+HLOOKUP(Sheet2!$BV$17,#REF!,4))</f>
        <v>#REF!</v>
      </c>
      <c r="BW24" s="8" t="e">
        <f>SUM(HLOOKUP(Sheet2!$BW$3,#REF!,4)+HLOOKUP(Sheet2!$BW$4,#REF!,4)+HLOOKUP(Sheet2!$BW$5,#REF!,4)+HLOOKUP(Sheet2!$BW$6,#REF!,4)+HLOOKUP(Sheet2!$BW$7,#REF!,4)+HLOOKUP(Sheet2!$BW$8,#REF!,4)+HLOOKUP(Sheet2!$BW$9,#REF!,4)+HLOOKUP(Sheet2!$BW$10,#REF!,4)+HLOOKUP(Sheet2!$BW$11,#REF!,4)+HLOOKUP(Sheet2!$BW$12,#REF!,4)+HLOOKUP(Sheet2!$BW$13,#REF!,4)+HLOOKUP(Sheet2!$BW$14,#REF!,4)+HLOOKUP(Sheet2!$BW$15,#REF!,4)+HLOOKUP(Sheet2!$BW$16,#REF!,4)+HLOOKUP(Sheet2!$BW$17,#REF!,4)+HLOOKUP(Sheet2!$BW$18,#REF!,4)+HLOOKUP(Sheet2!$BW$19,#REF!,4))</f>
        <v>#REF!</v>
      </c>
      <c r="BX24" s="8" t="e">
        <f>SUM(HLOOKUP(Sheet2!$BX$3,#REF!,4)+HLOOKUP(Sheet2!$BX$4,#REF!,4)+HLOOKUP(Sheet2!$BX$5,#REF!,4)+HLOOKUP(Sheet2!$BX$6,#REF!,4)+HLOOKUP(Sheet2!$BX$7,#REF!,4)+HLOOKUP(Sheet2!$BX$8,#REF!,4)+HLOOKUP(Sheet2!$BX$9,#REF!,4)+HLOOKUP(Sheet2!$BX$10,#REF!,4)+HLOOKUP(Sheet2!$BX$11,#REF!,4)+HLOOKUP(Sheet2!$BX$12,#REF!,4)+HLOOKUP(Sheet2!$BX$13,#REF!,4)+HLOOKUP(Sheet2!$BX$14,#REF!,4)+HLOOKUP(Sheet2!$BX$15,#REF!,4)+HLOOKUP(Sheet2!$BX$16,#REF!,4)+HLOOKUP(Sheet2!$BX$17,#REF!,4))</f>
        <v>#REF!</v>
      </c>
      <c r="BY24" s="8" t="e">
        <f>SUM(HLOOKUP(Sheet2!$BY$3,#REF!,4)+HLOOKUP(Sheet2!$BY$4,#REF!,4)+HLOOKUP(Sheet2!$BY$5,#REF!,4)+HLOOKUP(Sheet2!$BY$6,#REF!,4)+HLOOKUP(Sheet2!$BY$7,#REF!,4)+HLOOKUP(Sheet2!$BY$8,#REF!,4)+HLOOKUP(Sheet2!$BY$9,#REF!,4)+HLOOKUP(Sheet2!$BY$10,#REF!,4)+HLOOKUP(Sheet2!$BY$11,#REF!,4)+HLOOKUP(Sheet2!$BY$12,#REF!,4)+HLOOKUP(Sheet2!$BY$13,#REF!,4)+HLOOKUP(Sheet2!$BY$14,#REF!,4)+HLOOKUP(Sheet2!$BY$15,#REF!,4)+HLOOKUP(Sheet2!$BY$16,#REF!,4)+HLOOKUP(Sheet2!$BY$17,#REF!,4)+HLOOKUP(Sheet2!$BY$18,#REF!,4))</f>
        <v>#REF!</v>
      </c>
      <c r="BZ24" s="8" t="e">
        <f>SUM(HLOOKUP(Sheet2!$BZ$3,#REF!,4)+HLOOKUP(Sheet2!$BZ$4,#REF!,4)+HLOOKUP(Sheet2!$BZ$5,#REF!,4)+HLOOKUP(Sheet2!$BZ$6,#REF!,4)+HLOOKUP(Sheet2!$BZ$7,#REF!,4)+HLOOKUP(Sheet2!$BZ$8,#REF!,4)+HLOOKUP(Sheet2!$BZ$9,#REF!,4)+HLOOKUP(Sheet2!$BZ$10,#REF!,4)+HLOOKUP(Sheet2!$BZ$11,#REF!,4)+HLOOKUP(Sheet2!$BZ$12,#REF!,4)+HLOOKUP(Sheet2!$BZ$13,#REF!,4)+HLOOKUP(Sheet2!$BZ$14,#REF!,4)+HLOOKUP(Sheet2!$BZ$15,#REF!,4))</f>
        <v>#REF!</v>
      </c>
      <c r="CA24" s="8" t="e">
        <f>SUM(HLOOKUP(Sheet2!$CA$3,#REF!,4)+HLOOKUP(Sheet2!$CA$4,#REF!,4)+HLOOKUP(Sheet2!$CA$5,#REF!,4)+HLOOKUP(Sheet2!$CA$6,#REF!,4)+HLOOKUP(Sheet2!$CA$7,#REF!,4)+HLOOKUP(Sheet2!$CA$8,#REF!,4)+HLOOKUP(Sheet2!$CA$9,#REF!,4)+HLOOKUP(Sheet2!$CA$10,#REF!,4)+HLOOKUP(Sheet2!$CA$11,#REF!,4)+HLOOKUP(Sheet2!$CA$12,#REF!,4)+HLOOKUP(Sheet2!$CA$13,#REF!,4)+HLOOKUP(Sheet2!$CA$14,#REF!,4)+HLOOKUP(Sheet2!$CA$15,#REF!,4)+HLOOKUP(Sheet2!$CA$16,#REF!,4)+HLOOKUP(Sheet2!$CA$17,#REF!,4))</f>
        <v>#REF!</v>
      </c>
      <c r="CB24" s="8" t="e">
        <f>SUM(HLOOKUP(Sheet2!$CB$3,#REF!,4)+HLOOKUP(Sheet2!$CB$4,#REF!,4)+HLOOKUP(Sheet2!$CB$5,#REF!,4)+HLOOKUP(Sheet2!$CB$6,#REF!,4)+HLOOKUP(Sheet2!$CB$7,#REF!,4)+HLOOKUP(Sheet2!$CB$8,#REF!,4)+HLOOKUP(Sheet2!$CB$9,#REF!,4)+HLOOKUP(Sheet2!$CB$10,#REF!,4)+HLOOKUP(Sheet2!$CB$11,#REF!,4)+HLOOKUP(Sheet2!$CB$12,#REF!,4)+HLOOKUP(Sheet2!$CB$13,#REF!,4)+HLOOKUP(Sheet2!$CB$14,#REF!,4)+HLOOKUP(Sheet2!$CB$15,#REF!,4)+HLOOKUP(Sheet2!$CB$16,#REF!,4)+HLOOKUP(Sheet2!$CB$17,#REF!,4))</f>
        <v>#REF!</v>
      </c>
      <c r="CC24" s="8" t="e">
        <f>SUM(HLOOKUP(Sheet2!$CC$3,#REF!,4)+HLOOKUP(Sheet2!$CC$4,#REF!,4)+HLOOKUP(Sheet2!$CC$5,#REF!,4)+HLOOKUP(Sheet2!$CC$6,#REF!,4)+HLOOKUP(Sheet2!$CC$7,#REF!,4)+HLOOKUP(Sheet2!$CC$8,#REF!,4)+HLOOKUP(Sheet2!$CC$9,#REF!,4)+HLOOKUP(Sheet2!$CC$10,#REF!,4)+HLOOKUP(Sheet2!$CC$11,#REF!,4)+HLOOKUP(Sheet2!$CC$12,#REF!,4)+HLOOKUP(Sheet2!$CC$13,#REF!,4)+HLOOKUP(Sheet2!$CC$14,#REF!,4))</f>
        <v>#REF!</v>
      </c>
      <c r="CD24" s="8" t="e">
        <f>SUM(HLOOKUP(Sheet2!$CD$3,#REF!,4)+HLOOKUP(Sheet2!$CD$4,#REF!,4)+HLOOKUP(Sheet2!$CD$5,#REF!,4)+HLOOKUP(Sheet2!$CD$6,#REF!,4)+HLOOKUP(Sheet2!$CD$7,#REF!,4)+HLOOKUP(Sheet2!$CD$8,#REF!,4)+HLOOKUP(Sheet2!$CD$9,#REF!,4)+HLOOKUP(Sheet2!$CD$10,#REF!,4)+HLOOKUP(Sheet2!$CD$11,#REF!,4)+HLOOKUP(Sheet2!$CD$12,#REF!,4)+HLOOKUP(Sheet2!$CD$13,#REF!,4)+HLOOKUP(Sheet2!$CD$14,#REF!,4)+HLOOKUP(Sheet2!$CD$15,#REF!,4)+HLOOKUP(Sheet2!$CD$16,#REF!,4))</f>
        <v>#REF!</v>
      </c>
      <c r="CE24" s="8" t="e">
        <f>SUM(HLOOKUP(Sheet2!$CE$3,#REF!,4)+HLOOKUP(Sheet2!$CE$4,#REF!,4)+HLOOKUP(Sheet2!$CE$5,#REF!,4)+HLOOKUP(Sheet2!$CE$6,#REF!,4)+HLOOKUP(Sheet2!$CE$7,#REF!,4)+HLOOKUP(Sheet2!$CE$8,#REF!,4)+HLOOKUP(Sheet2!$CE$9,#REF!,4)+HLOOKUP(Sheet2!$CE$10,#REF!,4)+HLOOKUP(Sheet2!$CE$11,#REF!,4)+HLOOKUP(Sheet2!$CE$12,#REF!,4)+HLOOKUP(Sheet2!$CE$13,#REF!,4)+HLOOKUP(Sheet2!$CE$14,#REF!,4)+HLOOKUP(Sheet2!$CE$15,#REF!,4))</f>
        <v>#REF!</v>
      </c>
      <c r="CF24" s="8" t="e">
        <f>SUM(HLOOKUP(Sheet2!$CF$3,#REF!,4)+HLOOKUP(Sheet2!$CF$4,#REF!,4)+HLOOKUP(Sheet2!$CF$5,#REF!,4)+HLOOKUP(Sheet2!$CF$6,#REF!,4)+HLOOKUP(Sheet2!$CF$7,#REF!,4)+HLOOKUP(Sheet2!$CF$8,#REF!,4)+HLOOKUP(Sheet2!$CF$9,#REF!,4)+HLOOKUP(Sheet2!$CF$10,#REF!,4)+HLOOKUP(Sheet2!$CF$11,#REF!,4)+HLOOKUP(Sheet2!$CF$12,#REF!,4)+HLOOKUP(Sheet2!$CF$13,#REF!,4)+HLOOKUP(Sheet2!$CF$14,#REF!,4)+HLOOKUP(Sheet2!$CF$15,#REF!,4)+HLOOKUP(Sheet2!$CF$16,#REF!,4)+HLOOKUP(Sheet2!$CF$17,#REF!,4))</f>
        <v>#REF!</v>
      </c>
      <c r="CG24" s="8" t="e">
        <f>SUM(HLOOKUP(Sheet2!$CG$3,#REF!,4)+HLOOKUP(Sheet2!$CG$4,#REF!,4)+HLOOKUP(Sheet2!$CG$5,#REF!,4)+HLOOKUP(Sheet2!$CG$6,#REF!,4)+HLOOKUP(Sheet2!$CG$7,#REF!,4)+HLOOKUP(Sheet2!$CG$8,#REF!,4)+HLOOKUP(Sheet2!$CG$9,#REF!,4)+HLOOKUP(Sheet2!$CG$10,#REF!,4)+HLOOKUP(Sheet2!$CG$11,#REF!,4)+HLOOKUP(Sheet2!$CG$12,#REF!,4)+HLOOKUP(Sheet2!$CG$13,#REF!,4)+HLOOKUP(Sheet2!$CG$14,#REF!,4)+HLOOKUP(Sheet2!$CG$15,#REF!,4)+HLOOKUP(Sheet2!$CG$16,#REF!,4)+HLOOKUP(Sheet2!$CG$17,#REF!,4)+HLOOKUP(Sheet2!$CG$18,#REF!,4))</f>
        <v>#REF!</v>
      </c>
      <c r="CH24" s="8" t="e">
        <f>SUM(HLOOKUP(Sheet2!$CH$3,#REF!,4)+HLOOKUP(Sheet2!$CH$4,#REF!,4)+HLOOKUP(Sheet2!$CH$5,#REF!,4)+HLOOKUP(Sheet2!$CH$6,#REF!,4)+HLOOKUP(Sheet2!$CH$7,#REF!,4)+HLOOKUP(Sheet2!$CH$8,#REF!,4)+HLOOKUP(Sheet2!$CH$9,#REF!,4)+HLOOKUP(Sheet2!$CH$10,#REF!,4)+HLOOKUP(Sheet2!$CH$11,#REF!,4)+HLOOKUP(Sheet2!$CH$12,#REF!,4)+HLOOKUP(Sheet2!$CH$13,#REF!,4)+HLOOKUP(Sheet2!$CH$14,#REF!,4)+HLOOKUP(Sheet2!$CH$15,#REF!,4)+HLOOKUP(Sheet2!$CH$16,#REF!,4)+HLOOKUP(Sheet2!$CH$17,#REF!,4)+HLOOKUP(Sheet2!$CH$18,#REF!,4))</f>
        <v>#REF!</v>
      </c>
      <c r="CI24" s="8" t="e">
        <f>SUM(HLOOKUP(Sheet2!$CI$3,#REF!,4)+HLOOKUP(Sheet2!$CI$4,#REF!,4)+HLOOKUP(Sheet2!$CI$5,#REF!,4)+HLOOKUP(Sheet2!$CI$6,#REF!,4)+HLOOKUP(Sheet2!$CI$7,#REF!,4)+HLOOKUP(Sheet2!$CI$8,#REF!,4)+HLOOKUP(Sheet2!$CI$9,#REF!,4)+HLOOKUP(Sheet2!$CI$10,#REF!,4)+HLOOKUP(Sheet2!$CI$11,#REF!,4)+HLOOKUP(Sheet2!$CI$12,#REF!,4)+HLOOKUP(Sheet2!$CI$13,#REF!,4)+HLOOKUP(Sheet2!$CI$14,#REF!,4)+HLOOKUP(Sheet2!$CI$15,#REF!,4)+HLOOKUP(Sheet2!$CI$16,#REF!,4)+HLOOKUP(Sheet2!$CI$17,#REF!,4)+HLOOKUP(Sheet2!$CI$18,#REF!,4))</f>
        <v>#REF!</v>
      </c>
      <c r="CJ24" s="8" t="e">
        <f>SUM(HLOOKUP(Sheet2!$CJ$3,#REF!,4)+HLOOKUP(Sheet2!$CJ$4,#REF!,4)+HLOOKUP(Sheet2!$CJ$5,#REF!,4)+HLOOKUP(Sheet2!$CJ$6,#REF!,4)+HLOOKUP(Sheet2!$CJ$7,#REF!,4)+HLOOKUP(Sheet2!$CJ$8,#REF!,4)+HLOOKUP(Sheet2!$CJ$9,#REF!,4)+HLOOKUP(Sheet2!$CJ$10,#REF!,4)+HLOOKUP(Sheet2!$CJ$11,#REF!,4)+HLOOKUP(Sheet2!$CJ$12,#REF!,4)+HLOOKUP(Sheet2!$CJ$13,#REF!,4)+HLOOKUP(Sheet2!$CJ$14,#REF!,4)+HLOOKUP(Sheet2!$CJ$15,#REF!,4)+HLOOKUP(Sheet2!$CJ$16,#REF!,4)+HLOOKUP(Sheet2!$CJ$17,#REF!,4))</f>
        <v>#REF!</v>
      </c>
      <c r="CK24" s="8" t="e">
        <f>SUM(HLOOKUP(Sheet2!$CK$3,#REF!,4)+HLOOKUP(Sheet2!$CK$4,#REF!,4)+HLOOKUP(Sheet2!$CK$5,#REF!,4)+HLOOKUP(Sheet2!$CK$6,#REF!,4)+HLOOKUP(Sheet2!$CK$7,#REF!,4)+HLOOKUP(Sheet2!$CK$8,#REF!,4)+HLOOKUP(Sheet2!$CK$9,#REF!,4)+HLOOKUP(Sheet2!$CK$10,#REF!,4)+HLOOKUP(Sheet2!$CK$11,#REF!,4)+HLOOKUP(Sheet2!$CK$12,#REF!,4)+HLOOKUP(Sheet2!$CK$13,#REF!,4)+HLOOKUP(Sheet2!$CK$14,#REF!,4)+HLOOKUP(Sheet2!$CK$15,#REF!,4)+HLOOKUP(Sheet2!$CK$16,#REF!,4)+HLOOKUP(Sheet2!$CK$17,#REF!,4))</f>
        <v>#REF!</v>
      </c>
      <c r="CL24" s="8" t="e">
        <f>SUM(HLOOKUP(Sheet2!$CL$3,#REF!,4)+HLOOKUP(Sheet2!$CL$4,#REF!,4)+HLOOKUP(Sheet2!$CL$5,#REF!,4)+HLOOKUP(Sheet2!$CL$6,#REF!,4)+HLOOKUP(Sheet2!$CL$7,#REF!,4)+HLOOKUP(Sheet2!$CL$8,#REF!,4)+HLOOKUP(Sheet2!$CL$9,#REF!,4)+HLOOKUP(Sheet2!$CL$10,#REF!,4)+HLOOKUP(Sheet2!$CL$11,#REF!,4)+HLOOKUP(Sheet2!$CL$12,#REF!,4)+HLOOKUP(Sheet2!$CL$13,#REF!,4)+HLOOKUP(Sheet2!$CL$14,#REF!,4)+HLOOKUP(Sheet2!$CL$15,#REF!,4)+HLOOKUP(Sheet2!$CL$16,#REF!,4)+HLOOKUP(Sheet2!$CL$17,#REF!,4))</f>
        <v>#REF!</v>
      </c>
      <c r="CM24" s="8" t="e">
        <f>SUM(HLOOKUP(Sheet2!$CM$3,#REF!,4)+HLOOKUP(Sheet2!$CM$4,#REF!,4)+HLOOKUP(Sheet2!$CM$5,#REF!,4)+HLOOKUP(Sheet2!$CM$6,#REF!,4)+HLOOKUP(Sheet2!$CM$7,#REF!,4)+HLOOKUP(Sheet2!$CM$8,#REF!,4)+HLOOKUP(Sheet2!$CM$9,#REF!,4)+HLOOKUP(Sheet2!$CM$10,#REF!,4)+HLOOKUP(Sheet2!$CM$11,#REF!,4)+HLOOKUP(Sheet2!$CM$12,#REF!,4)+HLOOKUP(Sheet2!$CM$13,#REF!,4)+HLOOKUP(Sheet2!$CM$14,#REF!,4)+HLOOKUP(Sheet2!$CM$15,#REF!,4))</f>
        <v>#REF!</v>
      </c>
      <c r="CN24" s="8" t="e">
        <f>SUM(HLOOKUP(Sheet2!$CN$3,#REF!,4)+HLOOKUP(Sheet2!$CN$4,#REF!,4)+HLOOKUP(Sheet2!$CN$5,#REF!,4)+HLOOKUP(Sheet2!$CN$6,#REF!,4)+HLOOKUP(Sheet2!$CN$7,#REF!,4)+HLOOKUP(Sheet2!$CN$8,#REF!,4)+HLOOKUP(Sheet2!$CN$9,#REF!,4)+HLOOKUP(Sheet2!$CN$10,#REF!,4)+HLOOKUP(Sheet2!$CN$11,#REF!,4)+HLOOKUP(Sheet2!$CN$12,#REF!,4)+HLOOKUP(Sheet2!$CN$13,#REF!,4)+HLOOKUP(Sheet2!$CN$14,#REF!,4)+HLOOKUP(Sheet2!$CN$15,#REF!,4)+HLOOKUP(Sheet2!$CN$16,#REF!,4)+HLOOKUP(Sheet2!$CN$17,#REF!,4))</f>
        <v>#REF!</v>
      </c>
      <c r="CO24" s="8" t="e">
        <f>SUM(HLOOKUP(Sheet2!$CO$3,#REF!,4)+HLOOKUP(Sheet2!$CO$4,#REF!,4)+HLOOKUP(Sheet2!$CO$5,#REF!,4)+HLOOKUP(Sheet2!$CO$6,#REF!,4)+HLOOKUP(Sheet2!$CO$7,#REF!,4)+HLOOKUP(Sheet2!$CO$8,#REF!,4)+HLOOKUP(Sheet2!$CO$9,#REF!,4)+HLOOKUP(Sheet2!$CO$10,#REF!,4)+HLOOKUP(Sheet2!$CO$11,#REF!,4)+HLOOKUP(Sheet2!$CO$12,#REF!,4)+HLOOKUP(Sheet2!$CO$13,#REF!,4)+HLOOKUP(Sheet2!$CO$14,#REF!,4)+HLOOKUP(Sheet2!$CO$15,#REF!,4)+HLOOKUP(Sheet2!$CO$16,#REF!,4)+HLOOKUP(Sheet2!$CO$17,#REF!,4))</f>
        <v>#REF!</v>
      </c>
      <c r="CP24" s="8" t="e">
        <f>SUM(HLOOKUP(Sheet2!$CP$3,#REF!,4)+HLOOKUP(Sheet2!$CP$4,#REF!,4)+HLOOKUP(Sheet2!$CP$5,#REF!,4)+HLOOKUP(Sheet2!$CP$6,#REF!,4)+HLOOKUP(Sheet2!$CP$7,#REF!,4)+HLOOKUP(Sheet2!$CP$8,#REF!,4)+HLOOKUP(Sheet2!$CP$9,#REF!,4)+HLOOKUP(Sheet2!$CP$10,#REF!,4)+HLOOKUP(Sheet2!$CP$11,#REF!,4)+HLOOKUP(Sheet2!$CP$12,#REF!,4)+HLOOKUP(Sheet2!$CP$13,#REF!,4)+HLOOKUP(Sheet2!$CP$14,#REF!,4)+HLOOKUP(Sheet2!$CP$15,#REF!,4)+HLOOKUP(Sheet2!$CP$16,#REF!,4)+HLOOKUP(Sheet2!$CP$17,#REF!,4)+HLOOKUP(Sheet2!$CP$18,#REF!,4))</f>
        <v>#REF!</v>
      </c>
      <c r="CQ24" s="8" t="e">
        <f>SUM(HLOOKUP(Sheet2!$CQ$3,#REF!,4)+HLOOKUP(Sheet2!$CQ$4,#REF!,4)+HLOOKUP(Sheet2!$CQ$5,#REF!,4)+HLOOKUP(Sheet2!$CQ$6,#REF!,4)+HLOOKUP(Sheet2!$CQ$7,#REF!,4)+HLOOKUP(Sheet2!$CQ$8,#REF!,4)+HLOOKUP(Sheet2!$CQ$9,#REF!,4)+HLOOKUP(Sheet2!$CQ$10,#REF!,4)+HLOOKUP(Sheet2!$CQ$11,#REF!,4)+HLOOKUP(Sheet2!$CQ$12,#REF!,4)+HLOOKUP(Sheet2!$CQ$13,#REF!,4)+HLOOKUP(Sheet2!$CQ$14,#REF!,4)+HLOOKUP(Sheet2!$CQ$15,#REF!,4)+HLOOKUP(Sheet2!$CQ$16,#REF!,4)+HLOOKUP(Sheet2!$CQ$17,#REF!,4)+HLOOKUP(Sheet2!$CQ$18,#REF!,4))</f>
        <v>#REF!</v>
      </c>
      <c r="CR24" s="8" t="e">
        <f>SUM(HLOOKUP(Sheet2!$CR$3,#REF!,4)+HLOOKUP(Sheet2!$CR$4,#REF!,4)+HLOOKUP(Sheet2!$CR$5,#REF!,4)+HLOOKUP(Sheet2!$CR$6,#REF!,4)+HLOOKUP(Sheet2!$CR$7,#REF!,4)+HLOOKUP(Sheet2!$CR$8,#REF!,4)+HLOOKUP(Sheet2!$CR$9,#REF!,4)+HLOOKUP(Sheet2!$CR$10,#REF!,4)+HLOOKUP(Sheet2!$CR$11,#REF!,4)+HLOOKUP(Sheet2!$CR$12,#REF!,4)+HLOOKUP(Sheet2!$CR$13,#REF!,4)+HLOOKUP(Sheet2!$CR$14,#REF!,4)+HLOOKUP(Sheet2!$CR$15,#REF!,4)+HLOOKUP(Sheet2!$CR$16,#REF!,4)+HLOOKUP(Sheet2!$CR$17,#REF!,4)+HLOOKUP(Sheet2!$CR$18,#REF!,4)+HLOOKUP(Sheet2!$CR$19,#REF!,4)+HLOOKUP(Sheet2!$CR$20,#REF!,4)+HLOOKUP(Sheet2!$CR$21,#REF!,4))</f>
        <v>#REF!</v>
      </c>
      <c r="CS24" s="8" t="e">
        <f>SUM(HLOOKUP(Sheet2!$CS$3,#REF!,4)+HLOOKUP(Sheet2!$CS$4,#REF!,4)+HLOOKUP(Sheet2!$CS$5,#REF!,4)+HLOOKUP(Sheet2!$CS$6,#REF!,4)+HLOOKUP(Sheet2!$CS$7,#REF!,4)+HLOOKUP(Sheet2!$CS$8,#REF!,4)+HLOOKUP(Sheet2!$CS$9,#REF!,4)+HLOOKUP(Sheet2!$CS$10,#REF!,4)+HLOOKUP(Sheet2!$CS$11,#REF!,4)+HLOOKUP(Sheet2!$CS$12,#REF!,4)+HLOOKUP(Sheet2!$CS$13,#REF!,4)+HLOOKUP(Sheet2!$CS$14,#REF!,4)+HLOOKUP(Sheet2!$CS$15,#REF!,4)+HLOOKUP(Sheet2!$CS$16,#REF!,4)+HLOOKUP(Sheet2!$CS$17,#REF!,4)+HLOOKUP(Sheet2!$CS$18,#REF!,4))</f>
        <v>#REF!</v>
      </c>
      <c r="CT24" s="8" t="e">
        <f>SUM(HLOOKUP(Sheet2!$CT$3,#REF!,4)+HLOOKUP(Sheet2!$CT$4,#REF!,4)+HLOOKUP(Sheet2!$CT$5,#REF!,4)+HLOOKUP(Sheet2!$CT$6,#REF!,4)+HLOOKUP(Sheet2!$CT$7,#REF!,4)+HLOOKUP(Sheet2!$CT$8,#REF!,4)+HLOOKUP(Sheet2!$CT$9,#REF!,4)+HLOOKUP(Sheet2!$CT$10,#REF!,4)+HLOOKUP(Sheet2!$CT$11,#REF!,4)+HLOOKUP(Sheet2!$CT$12,#REF!,4)+HLOOKUP(Sheet2!$CT$13,#REF!,4)+HLOOKUP(Sheet2!$CT$14,#REF!,4)+HLOOKUP(Sheet2!$CT$15,#REF!,4)+HLOOKUP(Sheet2!$CT$16,#REF!,4)+HLOOKUP(Sheet2!$CT$17,#REF!,4)+HLOOKUP(Sheet2!$CT$18,#REF!,4)+HLOOKUP(Sheet2!$CT$19,#REF!,4)+HLOOKUP(Sheet2!$CT$20,#REF!,4))</f>
        <v>#REF!</v>
      </c>
      <c r="CU24" s="8" t="e">
        <f>SUM(HLOOKUP(Sheet2!$CU$3,#REF!,4)+HLOOKUP(Sheet2!$CU$4,#REF!,4)+HLOOKUP(Sheet2!$CU$5,#REF!,4)+HLOOKUP(Sheet2!$CU$6,#REF!,4)+HLOOKUP(Sheet2!$CU$7,#REF!,4)+HLOOKUP(Sheet2!$CU$8,#REF!,4)+HLOOKUP(Sheet2!$CU$9,#REF!,4)+HLOOKUP(Sheet2!$CU$10,#REF!,4)+HLOOKUP(Sheet2!$CU$11,#REF!,4)+HLOOKUP(Sheet2!$CU$12,#REF!,4)+HLOOKUP(Sheet2!$CU$13,#REF!,4)+HLOOKUP(Sheet2!$CU$14,#REF!,4)+HLOOKUP(Sheet2!$CU$15,#REF!,4)+HLOOKUP(Sheet2!$CU$16,#REF!,4)+HLOOKUP(Sheet2!$CU$17,#REF!,4))</f>
        <v>#REF!</v>
      </c>
      <c r="CV24" s="8" t="e">
        <f>SUM(HLOOKUP(Sheet2!$CV$3,#REF!,4)+HLOOKUP(Sheet2!$CV$4,#REF!,4)+HLOOKUP(Sheet2!$CV$5,#REF!,4)+HLOOKUP(Sheet2!$CV$6,#REF!,4)+HLOOKUP(Sheet2!$CV$7,#REF!,4)+HLOOKUP(Sheet2!$CV$8,#REF!,4)+HLOOKUP(Sheet2!$CV$9,#REF!,4)+HLOOKUP(Sheet2!$CV$10,#REF!,4)+HLOOKUP(Sheet2!$CV$11,#REF!,4)+HLOOKUP(Sheet2!$CV$12,#REF!,4)+HLOOKUP(Sheet2!$CV$13,#REF!,4)+HLOOKUP(Sheet2!$CV$14,#REF!,4)+HLOOKUP(Sheet2!$CV$15,#REF!,4)+HLOOKUP(Sheet2!$CV$16,#REF!,4)+HLOOKUP(Sheet2!$CV$17,#REF!,4)+HLOOKUP(Sheet2!$CV$18,#REF!,4))</f>
        <v>#REF!</v>
      </c>
      <c r="CW24" s="8" t="e">
        <f>SUM(HLOOKUP(Sheet2!$CW$3,#REF!,4)+HLOOKUP(Sheet2!$CW$4,#REF!,4)+HLOOKUP(Sheet2!$CW$5,#REF!,4)+HLOOKUP(Sheet2!$CW$6,#REF!,4)+HLOOKUP(Sheet2!$CW$7,#REF!,4)+HLOOKUP(Sheet2!$CW$8,#REF!,4)+HLOOKUP(Sheet2!$CW$9,#REF!,4)+HLOOKUP(Sheet2!$CW$10,#REF!,4)+HLOOKUP(Sheet2!$CW$11,#REF!,4)+HLOOKUP(Sheet2!$CW$12,#REF!,4)+HLOOKUP(Sheet2!$CW$13,#REF!,4)+HLOOKUP(Sheet2!$CW$14,#REF!,4)+HLOOKUP(Sheet2!$CW$15,#REF!,4))</f>
        <v>#REF!</v>
      </c>
      <c r="CX24" s="8" t="e">
        <f>SUM(HLOOKUP(Sheet2!$CX$3,#REF!,4)+HLOOKUP(Sheet2!$CX$4,#REF!,4)+HLOOKUP(Sheet2!$CX$5,#REF!,4)+HLOOKUP(Sheet2!$CX$6,#REF!,4)+HLOOKUP(Sheet2!$CX$7,#REF!,4)+HLOOKUP(Sheet2!$CX$8,#REF!,4)+HLOOKUP(Sheet2!$CX$9,#REF!,4)+HLOOKUP(Sheet2!$CX$10,#REF!,4)+HLOOKUP(Sheet2!$CX$11,#REF!,4)+HLOOKUP(Sheet2!$CX$12,#REF!,4)+HLOOKUP(Sheet2!$CX$13,#REF!,4)+HLOOKUP(Sheet2!$CX$14,#REF!,4)+HLOOKUP(Sheet2!$CX$15,#REF!,4)+HLOOKUP(Sheet2!$CX$16,#REF!,4)+HLOOKUP(Sheet2!$CX$17,#REF!,4))</f>
        <v>#REF!</v>
      </c>
      <c r="CY24" s="8" t="e">
        <f>SUM(HLOOKUP(Sheet2!$CY$3,#REF!,4)+HLOOKUP(Sheet2!$CY$4,#REF!,4)+HLOOKUP(Sheet2!$CY$5,#REF!,4)+HLOOKUP(Sheet2!$CY$6,#REF!,4)+HLOOKUP(Sheet2!$CY$7,#REF!,4)+HLOOKUP(Sheet2!$CY$8,#REF!,4)+HLOOKUP(Sheet2!$CY$9,#REF!,4)+HLOOKUP(Sheet2!$CY$10,#REF!,4)+HLOOKUP(Sheet2!$CY$11,#REF!,4)+HLOOKUP(Sheet2!$CY$12,#REF!,4)+HLOOKUP(Sheet2!$CY$13,#REF!,4)+HLOOKUP(Sheet2!$CY$14,#REF!,4)+HLOOKUP(Sheet2!$CY$15,#REF!,4)+HLOOKUP(Sheet2!$CY$16,#REF!,4)+HLOOKUP(Sheet2!$CY$17,#REF!,4))</f>
        <v>#REF!</v>
      </c>
      <c r="CZ24" s="8" t="e">
        <f>SUM(HLOOKUP(Sheet2!$CZ$3,#REF!,4)+HLOOKUP(Sheet2!$CZ$4,#REF!,4)+HLOOKUP(Sheet2!$CZ$5,#REF!,4)+HLOOKUP(Sheet2!$CZ$6,#REF!,4)+HLOOKUP(Sheet2!$CZ$7,#REF!,4)+HLOOKUP(Sheet2!$CZ$8,#REF!,4)+HLOOKUP(Sheet2!$CZ$9,#REF!,4)+HLOOKUP(Sheet2!$CZ$10,#REF!,4)+HLOOKUP(Sheet2!$CZ$11,#REF!,4)+HLOOKUP(Sheet2!$CZ$12,#REF!,4)+HLOOKUP(Sheet2!$CZ$13,#REF!,4)+HLOOKUP(Sheet2!$CZ$14,#REF!,4))</f>
        <v>#REF!</v>
      </c>
      <c r="DA24" s="8" t="e">
        <f>SUM(HLOOKUP(Sheet2!$DA$3,#REF!,4)+HLOOKUP(Sheet2!$DA$4,#REF!,4)+HLOOKUP(Sheet2!$DA$5,#REF!,4)+HLOOKUP(Sheet2!$DA$6,#REF!,4)+HLOOKUP(Sheet2!$DA$7,#REF!,4)+HLOOKUP(Sheet2!$DA$8,#REF!,4)+HLOOKUP(Sheet2!$DA$9,#REF!,4)+HLOOKUP(Sheet2!$DA$10,#REF!,4)+HLOOKUP(Sheet2!$DA$11,#REF!,4)+HLOOKUP(Sheet2!$DA$12,#REF!,4)+HLOOKUP(Sheet2!$DA$13,#REF!,4)+HLOOKUP(Sheet2!$DA$14,#REF!,4)+HLOOKUP(Sheet2!$DA$15,#REF!,4)+HLOOKUP(Sheet2!$DA$16,#REF!,4))</f>
        <v>#REF!</v>
      </c>
      <c r="DB24" s="8" t="e">
        <f>SUM(HLOOKUP(Sheet2!$DB$3,#REF!,4)+HLOOKUP(Sheet2!$DB$4,#REF!,4)+HLOOKUP(Sheet2!$DB$5,#REF!,4)+HLOOKUP(Sheet2!$DB$6,#REF!,4)+HLOOKUP(Sheet2!$DB$7,#REF!,4)+HLOOKUP(Sheet2!$DB$8,#REF!,4)+HLOOKUP(Sheet2!$DB$9,#REF!,4)+HLOOKUP(Sheet2!$DB$10,#REF!,4)+HLOOKUP(Sheet2!$DB$11,#REF!,4)+HLOOKUP(Sheet2!$DB$12,#REF!,4)+HLOOKUP(Sheet2!$DB$13,#REF!,4)+HLOOKUP(Sheet2!$DB$14,#REF!,4)+HLOOKUP(Sheet2!$DB$15,#REF!,4))</f>
        <v>#REF!</v>
      </c>
      <c r="DC24" s="8" t="e">
        <f>SUM(HLOOKUP(Sheet2!$DC$3,#REF!,4)+HLOOKUP(Sheet2!$DC$4,#REF!,4)+HLOOKUP(Sheet2!$DC$5,#REF!,4)+HLOOKUP(Sheet2!$DC$6,#REF!,4)+HLOOKUP(Sheet2!$DC$7,#REF!,4)+HLOOKUP(Sheet2!$DC$8,#REF!,4)+HLOOKUP(Sheet2!$DC$9,#REF!,4)+HLOOKUP(Sheet2!$DC$10,#REF!,4)+HLOOKUP(Sheet2!$DC$11,#REF!,4)+HLOOKUP(Sheet2!$DC$12,#REF!,4)+HLOOKUP(Sheet2!$DC$13,#REF!,4)+HLOOKUP(Sheet2!$DC$14,#REF!,4)+HLOOKUP(Sheet2!$DC$15,#REF!,4)+HLOOKUP(Sheet2!$DC$16,#REF!,4)+HLOOKUP(Sheet2!$DC$17,#REF!,4))</f>
        <v>#REF!</v>
      </c>
      <c r="DD24" s="8" t="e">
        <f>SUM(HLOOKUP(Sheet2!$DD$3,#REF!,4)+HLOOKUP(Sheet2!$DD$4,#REF!,4)+HLOOKUP(Sheet2!$DD$5,#REF!,4)+HLOOKUP(Sheet2!$DD$6,#REF!,4)+HLOOKUP(Sheet2!$DD$7,#REF!,4)+HLOOKUP(Sheet2!$DD$8,#REF!,4)+HLOOKUP(Sheet2!$DD$9,#REF!,4)+HLOOKUP(Sheet2!$DD$10,#REF!,4)+HLOOKUP(Sheet2!$DD$11,#REF!,4)+HLOOKUP(Sheet2!$DD$12,#REF!,4)+HLOOKUP(Sheet2!$DD$13,#REF!,4)+HLOOKUP(Sheet2!$DD$14,#REF!,4)+HLOOKUP(Sheet2!$DD$15,#REF!,4)+HLOOKUP(Sheet2!$DD$16,#REF!,4)+HLOOKUP(Sheet2!$DD$17,#REF!,4)+HLOOKUP(Sheet2!$DD$18,#REF!,4))</f>
        <v>#REF!</v>
      </c>
      <c r="DE24" s="8" t="e">
        <f>SUM(HLOOKUP(Sheet2!$DE$3,#REF!,4)+HLOOKUP(Sheet2!$DE$4,#REF!,4)+HLOOKUP(Sheet2!$DE$5,#REF!,4)+HLOOKUP(Sheet2!$DE$6,#REF!,4)+HLOOKUP(Sheet2!$DE$7,#REF!,4)+HLOOKUP(Sheet2!$DE$8,#REF!,4)+HLOOKUP(Sheet2!$DE$9,#REF!,4)+HLOOKUP(Sheet2!$DE$10,#REF!,4)+HLOOKUP(Sheet2!$DE$11,#REF!,4)+HLOOKUP(Sheet2!$DE$12,#REF!,4)+HLOOKUP(Sheet2!$DE$13,#REF!,4)+HLOOKUP(Sheet2!$DE$14,#REF!,4)+HLOOKUP(Sheet2!$DE$15,#REF!,4)+HLOOKUP(Sheet2!$DE$16,#REF!,4)+HLOOKUP(Sheet2!$DE$17,#REF!,4)+HLOOKUP(Sheet2!$DE$18,#REF!,4))</f>
        <v>#REF!</v>
      </c>
      <c r="DF24" s="8" t="e">
        <f>SUM(HLOOKUP(Sheet2!$DF$3,#REF!,4)+HLOOKUP(Sheet2!$DF$4,#REF!,4)+HLOOKUP(Sheet2!$DF$5,#REF!,4)+HLOOKUP(Sheet2!$DF$6,#REF!,4)+HLOOKUP(Sheet2!$DF$7,#REF!,4)+HLOOKUP(Sheet2!$DF$8,#REF!,4)+HLOOKUP(Sheet2!$DF$9,#REF!,4)+HLOOKUP(Sheet2!$DF$10,#REF!,4)+HLOOKUP(Sheet2!$DF$11,#REF!,4)+HLOOKUP(Sheet2!$DF$12,#REF!,4)+HLOOKUP(Sheet2!$DF$13,#REF!,4)+HLOOKUP(Sheet2!$DF$14,#REF!,4)+HLOOKUP(Sheet2!$DF$15,#REF!,4)+HLOOKUP(Sheet2!$DF$16,#REF!,4)+HLOOKUP(Sheet2!$DF$17,#REF!,4)+HLOOKUP(Sheet2!$DF$18,#REF!,4))</f>
        <v>#REF!</v>
      </c>
      <c r="DG24" s="8" t="e">
        <f>SUM(HLOOKUP(Sheet2!$DG$3,#REF!,4)+HLOOKUP(Sheet2!$DG$4,#REF!,4)+HLOOKUP(Sheet2!$DG$5,#REF!,4)+HLOOKUP(Sheet2!$DG$6,#REF!,4)+HLOOKUP(Sheet2!$DG$7,#REF!,4)+HLOOKUP(Sheet2!$DG$8,#REF!,4)+HLOOKUP(Sheet2!$DG$9,#REF!,4)+HLOOKUP(Sheet2!$DG$10,#REF!,4)+HLOOKUP(Sheet2!$DG$11,#REF!,4)+HLOOKUP(Sheet2!$DG$12,#REF!,4)+HLOOKUP(Sheet2!$DG$13,#REF!,4)+HLOOKUP(Sheet2!$DG$14,#REF!,4)+HLOOKUP(Sheet2!$DG$15,#REF!,4)+HLOOKUP(Sheet2!$DG$16,#REF!,4)+HLOOKUP(Sheet2!$DG$17,#REF!,4))</f>
        <v>#REF!</v>
      </c>
      <c r="DH24" s="8" t="e">
        <f>SUM(HLOOKUP(Sheet2!$DH$3,#REF!,4)+HLOOKUP(Sheet2!$DH$4,#REF!,4)+HLOOKUP(Sheet2!$DH$5,#REF!,4)+HLOOKUP(Sheet2!$DH$6,#REF!,4)+HLOOKUP(Sheet2!$DH$7,#REF!,4)+HLOOKUP(Sheet2!$DH$8,#REF!,4)+HLOOKUP(Sheet2!$DH$9,#REF!,4)+HLOOKUP(Sheet2!$DH$10,#REF!,4)+HLOOKUP(Sheet2!$DH$11,#REF!,4)+HLOOKUP(Sheet2!$DH$12,#REF!,4)+HLOOKUP(Sheet2!$DH$13,#REF!,4)+HLOOKUP(Sheet2!$DH$14,#REF!,4)+HLOOKUP(Sheet2!$DH$15,#REF!,4)+HLOOKUP(Sheet2!$DH$16,#REF!,4)+HLOOKUP(Sheet2!$DH$17,#REF!,4))</f>
        <v>#REF!</v>
      </c>
      <c r="DI24" s="8" t="e">
        <f>SUM(HLOOKUP(Sheet2!$DI$3,#REF!,4)+HLOOKUP(Sheet2!$DI$4,#REF!,4)+HLOOKUP(Sheet2!$DI$5,#REF!,4)+HLOOKUP(Sheet2!$DI$6,#REF!,4)+HLOOKUP(Sheet2!$DI$7,#REF!,4)+HLOOKUP(Sheet2!$DI$8,#REF!,4)+HLOOKUP(Sheet2!$DI$9,#REF!,4)+HLOOKUP(Sheet2!$DI$10,#REF!,4)+HLOOKUP(Sheet2!$DI$11,#REF!,4)+HLOOKUP(Sheet2!$DI$12,#REF!,4)+HLOOKUP(Sheet2!$DI$13,#REF!,4)+HLOOKUP(Sheet2!$DI$14,#REF!,4)+HLOOKUP(Sheet2!$DI$15,#REF!,4)+HLOOKUP(Sheet2!$DI$16,#REF!,4)+HLOOKUP(Sheet2!$DI$17,#REF!,4))</f>
        <v>#REF!</v>
      </c>
      <c r="DJ24" s="8" t="e">
        <f>SUM(HLOOKUP(Sheet2!$DJ$3,#REF!,4)+HLOOKUP(Sheet2!$DJ$4,#REF!,4)+HLOOKUP(Sheet2!$DJ$5,#REF!,4)+HLOOKUP(Sheet2!$DJ$6,#REF!,4)+HLOOKUP(Sheet2!$DJ$7,#REF!,4)+HLOOKUP(Sheet2!$DJ$8,#REF!,4)+HLOOKUP(Sheet2!$DJ$9,#REF!,4)+HLOOKUP(Sheet2!$DJ$10,#REF!,4)+HLOOKUP(Sheet2!$DJ$11,#REF!,4)+HLOOKUP(Sheet2!$DJ$12,#REF!,4)+HLOOKUP(Sheet2!$DJ$13,#REF!,4)+HLOOKUP(Sheet2!$DJ$14,#REF!,4)+HLOOKUP(Sheet2!$DJ$15,#REF!,4))</f>
        <v>#REF!</v>
      </c>
      <c r="DK24" s="8" t="e">
        <f>SUM(HLOOKUP(Sheet2!$DK$3,#REF!,4)+HLOOKUP(Sheet2!$DK$4,#REF!,4)+HLOOKUP(Sheet2!$DK$5,#REF!,4)+HLOOKUP(Sheet2!$DK$6,#REF!,4)+HLOOKUP(Sheet2!$DK$7,#REF!,4)+HLOOKUP(Sheet2!$DK$8,#REF!,4)+HLOOKUP(Sheet2!$DK$9,#REF!,4)+HLOOKUP(Sheet2!$DK$10,#REF!,4)+HLOOKUP(Sheet2!$DK$11,#REF!,4)+HLOOKUP(Sheet2!$DK$12,#REF!,4)+HLOOKUP(Sheet2!$DK$13,#REF!,4)+HLOOKUP(Sheet2!$DK$14,#REF!,4)+HLOOKUP(Sheet2!$DK$15,#REF!,4)+HLOOKUP(Sheet2!$DK$16,#REF!,4)+HLOOKUP(Sheet2!$DK$17,#REF!,4))</f>
        <v>#REF!</v>
      </c>
      <c r="DL24" s="8" t="e">
        <f>SUM(HLOOKUP(Sheet2!$DL$3,#REF!,4)+HLOOKUP(Sheet2!$DL$4,#REF!,4)+HLOOKUP(Sheet2!$DL$5,#REF!,4)+HLOOKUP(Sheet2!$DL$6,#REF!,4)+HLOOKUP(Sheet2!$DL$7,#REF!,4)+HLOOKUP(Sheet2!$DL$8,#REF!,4)+HLOOKUP(Sheet2!$DL$9,#REF!,4)+HLOOKUP(Sheet2!$DL$10,#REF!,4)+HLOOKUP(Sheet2!$DL$11,#REF!,4)+HLOOKUP(Sheet2!$DL$12,#REF!,4)+HLOOKUP(Sheet2!$DL$13,#REF!,4)+HLOOKUP(Sheet2!$DL$14,#REF!,4)+HLOOKUP(Sheet2!$DL$15,#REF!,4)+HLOOKUP(Sheet2!$DL$16,#REF!,4)+HLOOKUP(Sheet2!$DL$17,#REF!,4))</f>
        <v>#REF!</v>
      </c>
      <c r="DM24" s="8" t="e">
        <f>SUM(HLOOKUP(Sheet2!$DM$3,#REF!,4)+HLOOKUP(Sheet2!$DM$4,#REF!,4)+HLOOKUP(Sheet2!$DM$5,#REF!,4)+HLOOKUP(Sheet2!$DM$6,#REF!,4)+HLOOKUP(Sheet2!$DM$7,#REF!,4)+HLOOKUP(Sheet2!$DM$8,#REF!,4)+HLOOKUP(Sheet2!$DM$9,#REF!,4)+HLOOKUP(Sheet2!$DM$10,#REF!,4)+HLOOKUP(Sheet2!$DM$11,#REF!,4)+HLOOKUP(Sheet2!$DM$12,#REF!,4)+HLOOKUP(Sheet2!$DM$13,#REF!,4)+HLOOKUP(Sheet2!$DM$14,#REF!,4)+HLOOKUP(Sheet2!$DM$15,#REF!,4)+HLOOKUP(Sheet2!$DM$16,#REF!,4)+HLOOKUP(Sheet2!$DM$17,#REF!,4)+HLOOKUP(Sheet2!$DM$18,#REF!,4))</f>
        <v>#REF!</v>
      </c>
      <c r="DN24" s="8" t="e">
        <f>SUM(HLOOKUP(Sheet2!$DN$3,#REF!,4)+HLOOKUP(Sheet2!$DN$4,#REF!,4)+HLOOKUP(Sheet2!$DN$5,#REF!,4)+HLOOKUP(Sheet2!$DN$6,#REF!,4)+HLOOKUP(Sheet2!$DN$7,#REF!,4)+HLOOKUP(Sheet2!$DN$8,#REF!,4)+HLOOKUP(Sheet2!$DN$9,#REF!,4)+HLOOKUP(Sheet2!$DN$10,#REF!,4)+HLOOKUP(Sheet2!$DN$11,#REF!,4)+HLOOKUP(Sheet2!$DN$12,#REF!,4)+HLOOKUP(Sheet2!$DN$13,#REF!,4)+HLOOKUP(Sheet2!$DN$14,#REF!,4)+HLOOKUP(Sheet2!$DN$15,#REF!,4)+HLOOKUP(Sheet2!$DN$16,#REF!,4)+HLOOKUP(Sheet2!$DN$17,#REF!,4)+HLOOKUP(Sheet2!$DN$18,#REF!,4))</f>
        <v>#REF!</v>
      </c>
      <c r="DO24" s="8" t="e">
        <f>SUM(HLOOKUP(Sheet2!$DO$3,#REF!,4)+HLOOKUP(Sheet2!$DO$4,#REF!,4)+HLOOKUP(Sheet2!$DO$5,#REF!,4)+HLOOKUP(Sheet2!$DO$6,#REF!,4)+HLOOKUP(Sheet2!$DO$7,#REF!,4)+HLOOKUP(Sheet2!$DO$8,#REF!,4)+HLOOKUP(Sheet2!$DO$9,#REF!,4)+HLOOKUP(Sheet2!$DO$10,#REF!,4)+HLOOKUP(Sheet2!$DO$11,#REF!,4)+HLOOKUP(Sheet2!$DO$12,#REF!,4)+HLOOKUP(Sheet2!$DO$13,#REF!,4)+HLOOKUP(Sheet2!$DO$14,#REF!,4)+HLOOKUP(Sheet2!$DO$15,#REF!,4)+HLOOKUP(Sheet2!$DO$16,#REF!,4)+HLOOKUP(Sheet2!$DO$17,#REF!,4)+HLOOKUP(Sheet2!$DO$18,#REF!,4)+HLOOKUP(Sheet2!$DO$19,#REF!,4)+HLOOKUP(Sheet2!$DO$20,#REF!,4)+HLOOKUP(Sheet2!$DO$21,#REF!,4))</f>
        <v>#REF!</v>
      </c>
      <c r="DP24" s="8" t="e">
        <f>SUM(HLOOKUP(Sheet2!$DP$3,#REF!,4)+HLOOKUP(Sheet2!$DP$4,#REF!,4)+HLOOKUP(Sheet2!$DP$5,#REF!,4)+HLOOKUP(Sheet2!$DP$6,#REF!,4)+HLOOKUP(Sheet2!$DP$7,#REF!,4)+HLOOKUP(Sheet2!$DP$8,#REF!,4)+HLOOKUP(Sheet2!$DP$9,#REF!,4)+HLOOKUP(Sheet2!$DP$10,#REF!,4)+HLOOKUP(Sheet2!$DP$11,#REF!,4)+HLOOKUP(Sheet2!$DP$12,#REF!,4)+HLOOKUP(Sheet2!$DP$13,#REF!,4)+HLOOKUP(Sheet2!$DP$14,#REF!,4)+HLOOKUP(Sheet2!$DP$15,#REF!,4)+HLOOKUP(Sheet2!$DP$16,#REF!,4)+HLOOKUP(Sheet2!$DP$17,#REF!,4)+HLOOKUP(Sheet2!$DP$18,#REF!,4))</f>
        <v>#REF!</v>
      </c>
      <c r="DQ24" s="8" t="e">
        <f>SUM(HLOOKUP(Sheet2!$DQ$3,#REF!,4)+HLOOKUP(Sheet2!$DQ$4,#REF!,4)+HLOOKUP(Sheet2!$DQ$5,#REF!,4)+HLOOKUP(Sheet2!$DQ$6,#REF!,4)+HLOOKUP(Sheet2!$DQ$7,#REF!,4)+HLOOKUP(Sheet2!$DQ$8,#REF!,4)+HLOOKUP(Sheet2!$DQ$9,#REF!,4)+HLOOKUP(Sheet2!$DQ$10,#REF!,4)+HLOOKUP(Sheet2!$DQ$11,#REF!,4)+HLOOKUP(Sheet2!$DQ$12,#REF!,4)+HLOOKUP(Sheet2!$DQ$13,#REF!,4)+HLOOKUP(Sheet2!$DQ$14,#REF!,4)+HLOOKUP(Sheet2!$DQ$15,#REF!,4)+HLOOKUP(Sheet2!$DQ$16,#REF!,4)+HLOOKUP(Sheet2!$DQ$17,#REF!,4)+HLOOKUP(Sheet2!$DQ$18,#REF!,4)+HLOOKUP(Sheet2!$DQ$19,#REF!,4)+HLOOKUP(Sheet2!$DQ$20,#REF!,4))</f>
        <v>#REF!</v>
      </c>
      <c r="DR24" s="8" t="e">
        <f>SUM(HLOOKUP(Sheet2!$DR$3,#REF!,4)+HLOOKUP(Sheet2!$DR$4,#REF!,4)+HLOOKUP(Sheet2!$DR$5,#REF!,4)+HLOOKUP(Sheet2!$DR$6,#REF!,4)+HLOOKUP(Sheet2!$DR$7,#REF!,4)+HLOOKUP(Sheet2!$DR$8,#REF!,4)+HLOOKUP(Sheet2!$DR$9,#REF!,4)+HLOOKUP(Sheet2!$DR$10,#REF!,4)+HLOOKUP(Sheet2!$DR$11,#REF!,4)+HLOOKUP(Sheet2!$DR$12,#REF!,4)+HLOOKUP(Sheet2!$DR$13,#REF!,4)+HLOOKUP(Sheet2!$DR$14,#REF!,4)+HLOOKUP(Sheet2!$DR$15,#REF!,4)+HLOOKUP(Sheet2!$DR$16,#REF!,4))</f>
        <v>#REF!</v>
      </c>
      <c r="DS24" s="8" t="e">
        <f>SUM(HLOOKUP(Sheet2!$DS$3,#REF!,4)+HLOOKUP(Sheet2!$DS$4,#REF!,4)+HLOOKUP(Sheet2!$DS$5,#REF!,4)+HLOOKUP(Sheet2!$DS$6,#REF!,4)+HLOOKUP(Sheet2!$DS$7,#REF!,4)+HLOOKUP(Sheet2!$DS$8,#REF!,4)+HLOOKUP(Sheet2!$DS$9,#REF!,4)+HLOOKUP(Sheet2!$DS$10,#REF!,4)+HLOOKUP(Sheet2!$DS$11,#REF!,4)+HLOOKUP(Sheet2!$DS$12,#REF!,4)+HLOOKUP(Sheet2!$DS$13,#REF!,4)+HLOOKUP(Sheet2!$DS$14,#REF!,4)+HLOOKUP(Sheet2!$DS$15,#REF!,4)+HLOOKUP(Sheet2!$DS$16,#REF!,4)+HLOOKUP(Sheet2!$DS$17,#REF!,4))</f>
        <v>#REF!</v>
      </c>
      <c r="DT24" s="8" t="e">
        <f>SUM(HLOOKUP(Sheet2!$DT$3,#REF!,4)+HLOOKUP(Sheet2!$DT$4,#REF!,4)+HLOOKUP(Sheet2!$DT$5,#REF!,4)+HLOOKUP(Sheet2!$DT$6,#REF!,4)+HLOOKUP(Sheet2!$DT$7,#REF!,4)+HLOOKUP(Sheet2!$DT$8,#REF!,4)+HLOOKUP(Sheet2!$DT$9,#REF!,4)+HLOOKUP(Sheet2!$DT$10,#REF!,4)+HLOOKUP(Sheet2!$DT$11,#REF!,4)+HLOOKUP(Sheet2!$DT$12,#REF!,4)+HLOOKUP(Sheet2!$DT$13,#REF!,4)+HLOOKUP(Sheet2!$DT$14,#REF!,4))</f>
        <v>#REF!</v>
      </c>
      <c r="DU24" s="8" t="e">
        <f>SUM(HLOOKUP(Sheet2!$DU$3,#REF!,4)+HLOOKUP(Sheet2!$DU$4,#REF!,4)+HLOOKUP(Sheet2!$DU$5,#REF!,4)+HLOOKUP(Sheet2!$DU$6,#REF!,4)+HLOOKUP(Sheet2!$DU$7,#REF!,4)+HLOOKUP(Sheet2!$DU$8,#REF!,4)+HLOOKUP(Sheet2!$DU$9,#REF!,4)+HLOOKUP(Sheet2!$DU$10,#REF!,4)+HLOOKUP(Sheet2!$DU$11,#REF!,4)+HLOOKUP(Sheet2!$DU$12,#REF!,4)+HLOOKUP(Sheet2!$DU$13,#REF!,4)+HLOOKUP(Sheet2!$DU$14,#REF!,4)+HLOOKUP(Sheet2!$DU$15,#REF!,4)+HLOOKUP(Sheet2!$DU$16,#REF!,4))</f>
        <v>#REF!</v>
      </c>
      <c r="DV24" s="8" t="e">
        <f>SUM(HLOOKUP(Sheet2!$DV$3,#REF!,4)+HLOOKUP(Sheet2!$DV$4,#REF!,4)+HLOOKUP(Sheet2!$DV$5,#REF!,4)+HLOOKUP(Sheet2!$DV$6,#REF!,4)+HLOOKUP(Sheet2!$DV$7,#REF!,4)+HLOOKUP(Sheet2!$DV$8,#REF!,4)+HLOOKUP(Sheet2!$DV$9,#REF!,4)+HLOOKUP(Sheet2!$DV$10,#REF!,4)+HLOOKUP(Sheet2!$DV$11,#REF!,4)+HLOOKUP(Sheet2!$DV$12,#REF!,4)+HLOOKUP(Sheet2!$DV$13,#REF!,4)+HLOOKUP(Sheet2!$DV$14,#REF!,4)+HLOOKUP(Sheet2!$DV$15,#REF!,4)+HLOOKUP(Sheet2!$DV$16,#REF!,4))</f>
        <v>#REF!</v>
      </c>
      <c r="DW24" s="8" t="e">
        <f>SUM(HLOOKUP(Sheet2!$DW$3,#REF!,4)+HLOOKUP(Sheet2!$DW$4,#REF!,4)+HLOOKUP(Sheet2!$DW$5,#REF!,4)+HLOOKUP(Sheet2!$DW$6,#REF!,4)+HLOOKUP(Sheet2!$DW$7,#REF!,4)+HLOOKUP(Sheet2!$DW$8,#REF!,4)+HLOOKUP(Sheet2!$DW$9,#REF!,4)+HLOOKUP(Sheet2!$DW$10,#REF!,4)+HLOOKUP(Sheet2!$DW$11,#REF!,4)+HLOOKUP(Sheet2!$DW$12,#REF!,4)+HLOOKUP(Sheet2!$DW$13,#REF!,4))</f>
        <v>#REF!</v>
      </c>
      <c r="DX24" s="8" t="e">
        <f>SUM(HLOOKUP(Sheet2!$DX$3,#REF!,4)+HLOOKUP(Sheet2!$DX$4,#REF!,4)+HLOOKUP(Sheet2!$DX$5,#REF!,4)+HLOOKUP(Sheet2!$DX$6,#REF!,4)+HLOOKUP(Sheet2!$DX$7,#REF!,4)+HLOOKUP(Sheet2!$DX$8,#REF!,4)+HLOOKUP(Sheet2!$DX$9,#REF!,4)+HLOOKUP(Sheet2!$DX$10,#REF!,4)+HLOOKUP(Sheet2!$DX$11,#REF!,4)+HLOOKUP(Sheet2!$DX$12,#REF!,4)+HLOOKUP(Sheet2!$DX$13,#REF!,4)+HLOOKUP(Sheet2!$DX$14,#REF!,4)+HLOOKUP(Sheet2!$DX$15,#REF!,4))</f>
        <v>#REF!</v>
      </c>
      <c r="DY24" s="8" t="e">
        <f>SUM(HLOOKUP(Sheet2!$DY$3,#REF!,4)+HLOOKUP(Sheet2!$DY$4,#REF!,4)+HLOOKUP(Sheet2!$DY$5,#REF!,4)+HLOOKUP(Sheet2!$DY$6,#REF!,4)+HLOOKUP(Sheet2!$DY$7,#REF!,4)+HLOOKUP(Sheet2!$DY$8,#REF!,4)+HLOOKUP(Sheet2!$DY$9,#REF!,4)+HLOOKUP(Sheet2!$DY$10,#REF!,4)+HLOOKUP(Sheet2!$DY$11,#REF!,4)+HLOOKUP(Sheet2!$DY$12,#REF!,4)+HLOOKUP(Sheet2!$DY$13,#REF!,4)+HLOOKUP(Sheet2!$DY$14,#REF!,4))</f>
        <v>#REF!</v>
      </c>
      <c r="DZ24" s="8" t="e">
        <f>SUM(HLOOKUP(Sheet2!$DZ$3,#REF!,4)+HLOOKUP(Sheet2!$DZ$4,#REF!,4)+HLOOKUP(Sheet2!$DZ$5,#REF!,4)+HLOOKUP(Sheet2!$DZ$6,#REF!,4)+HLOOKUP(Sheet2!$DZ$7,#REF!,4)+HLOOKUP(Sheet2!$DZ$8,#REF!,4)+HLOOKUP(Sheet2!$DZ$9,#REF!,4)+HLOOKUP(Sheet2!$DZ$10,#REF!,4)+HLOOKUP(Sheet2!$DZ$11,#REF!,4)+HLOOKUP(Sheet2!$DZ$12,#REF!,4)+HLOOKUP(Sheet2!$DZ$13,#REF!,4)+HLOOKUP(Sheet2!$DZ$14,#REF!,4)+HLOOKUP(Sheet2!$DZ$15,#REF!,4)+HLOOKUP(Sheet2!$DZ$16,#REF!,4))</f>
        <v>#REF!</v>
      </c>
      <c r="EA24" s="8" t="e">
        <f>SUM(HLOOKUP(Sheet2!$EA$3,#REF!,4)+HLOOKUP(Sheet2!$EA$4,#REF!,4)+HLOOKUP(Sheet2!$EA$5,#REF!,4)+HLOOKUP(Sheet2!$EA$6,#REF!,4)+HLOOKUP(Sheet2!$EA$7,#REF!,4)+HLOOKUP(Sheet2!$EA$8,#REF!,4)+HLOOKUP(Sheet2!$EA$9,#REF!,4)+HLOOKUP(Sheet2!$EA$10,#REF!,4)+HLOOKUP(Sheet2!$EA$11,#REF!,4)+HLOOKUP(Sheet2!$EA$12,#REF!,4)+HLOOKUP(Sheet2!$EA$13,#REF!,4)+HLOOKUP(Sheet2!$EA$14,#REF!,4)+HLOOKUP(Sheet2!$EA$15,#REF!,4)+HLOOKUP(Sheet2!$EA$16,#REF!,4)+HLOOKUP(Sheet2!$EA$17,#REF!,4))</f>
        <v>#REF!</v>
      </c>
      <c r="EB24" s="8" t="e">
        <f>SUM(HLOOKUP(Sheet2!$EB$3,#REF!,4)+HLOOKUP(Sheet2!$EB$4,#REF!,4)+HLOOKUP(Sheet2!$EB$5,#REF!,4)+HLOOKUP(Sheet2!$EB$6,#REF!,4)+HLOOKUP(Sheet2!$EB$7,#REF!,4)+HLOOKUP(Sheet2!$EB$8,#REF!,4)+HLOOKUP(Sheet2!$EB$9,#REF!,4)+HLOOKUP(Sheet2!$EB$10,#REF!,4)+HLOOKUP(Sheet2!$EB$11,#REF!,4)+HLOOKUP(Sheet2!$EB$12,#REF!,4)+HLOOKUP(Sheet2!$EB$13,#REF!,4)+HLOOKUP(Sheet2!$EB$14,#REF!,4)+HLOOKUP(Sheet2!$EB$15,#REF!,4)+HLOOKUP(Sheet2!$EB$16,#REF!,4)+HLOOKUP(Sheet2!$EB$17,#REF!,4))</f>
        <v>#REF!</v>
      </c>
      <c r="EC24" s="8" t="e">
        <f>SUM(HLOOKUP(Sheet2!$EC$3,#REF!,4)+HLOOKUP(Sheet2!$EC$4,#REF!,4)+HLOOKUP(Sheet2!$EC$5,#REF!,4)+HLOOKUP(Sheet2!$EC$6,#REF!,4)+HLOOKUP(Sheet2!$EC$7,#REF!,4)+HLOOKUP(Sheet2!$EC$8,#REF!,4)+HLOOKUP(Sheet2!$EC$9,#REF!,4)+HLOOKUP(Sheet2!$EC$10,#REF!,4)+HLOOKUP(Sheet2!$EC$11,#REF!,4)+HLOOKUP(Sheet2!$EC$12,#REF!,4)+HLOOKUP(Sheet2!$EC$13,#REF!,4)+HLOOKUP(Sheet2!$EC$14,#REF!,4)+HLOOKUP(Sheet2!$EC$15,#REF!,4)+HLOOKUP(Sheet2!$EC$16,#REF!,4)+HLOOKUP(Sheet2!$EC$17,#REF!,4))</f>
        <v>#REF!</v>
      </c>
      <c r="ED24" s="8" t="e">
        <f>SUM(HLOOKUP(Sheet2!$ED$3,#REF!,4)+HLOOKUP(Sheet2!$ED$4,#REF!,4)+HLOOKUP(Sheet2!$ED$5,#REF!,4)+HLOOKUP(Sheet2!$ED$6,#REF!,4)+HLOOKUP(Sheet2!$ED$7,#REF!,4)+HLOOKUP(Sheet2!$ED$8,#REF!,4)+HLOOKUP(Sheet2!$ED$9,#REF!,4)+HLOOKUP(Sheet2!$ED$10,#REF!,4)+HLOOKUP(Sheet2!$ED$11,#REF!,4)+HLOOKUP(Sheet2!$ED$12,#REF!,4)+HLOOKUP(Sheet2!$ED$13,#REF!,4)+HLOOKUP(Sheet2!$ED$14,#REF!,4)+HLOOKUP(Sheet2!$ED$15,#REF!,4)+HLOOKUP(Sheet2!$ED$16,#REF!,4))</f>
        <v>#REF!</v>
      </c>
      <c r="EE24" s="8" t="e">
        <f>SUM(HLOOKUP(Sheet2!$EE$3,#REF!,4)+HLOOKUP(Sheet2!$EE$4,#REF!,4)+HLOOKUP(Sheet2!$EE$5,#REF!,4)+HLOOKUP(Sheet2!$EE$6,#REF!,4)+HLOOKUP(Sheet2!$EE$7,#REF!,4)+HLOOKUP(Sheet2!$EE$8,#REF!,4)+HLOOKUP(Sheet2!$EE$9,#REF!,4)+HLOOKUP(Sheet2!$EE$10,#REF!,4)+HLOOKUP(Sheet2!$EE$11,#REF!,4)+HLOOKUP(Sheet2!$EE$12,#REF!,4)+HLOOKUP(Sheet2!$EE$13,#REF!,4)+HLOOKUP(Sheet2!$EE$14,#REF!,4)+HLOOKUP(Sheet2!$EE$15,#REF!,4)+HLOOKUP(Sheet2!$EE$16,#REF!,4))</f>
        <v>#REF!</v>
      </c>
      <c r="EF24" s="8" t="e">
        <f>SUM(HLOOKUP(Sheet2!$EF$3,#REF!,4)+HLOOKUP(Sheet2!$EF$4,#REF!,4)+HLOOKUP(Sheet2!$EF$5,#REF!,4)+HLOOKUP(Sheet2!$EF$6,#REF!,4)+HLOOKUP(Sheet2!$EF$7,#REF!,4)+HLOOKUP(Sheet2!$EF$8,#REF!,4)+HLOOKUP(Sheet2!$EF$9,#REF!,4)+HLOOKUP(Sheet2!$EF$10,#REF!,4)+HLOOKUP(Sheet2!$EF$11,#REF!,4)+HLOOKUP(Sheet2!$EF$12,#REF!,4)+HLOOKUP(Sheet2!$EF$13,#REF!,4)+HLOOKUP(Sheet2!$EF$14,#REF!,4)+HLOOKUP(Sheet2!$EF$15,#REF!,4)+HLOOKUP(Sheet2!$EF$16,#REF!,4))</f>
        <v>#REF!</v>
      </c>
      <c r="EG24" s="8" t="e">
        <f>SUM(HLOOKUP(Sheet2!$EG$3,#REF!,4)+HLOOKUP(Sheet2!$EG$4,#REF!,4)+HLOOKUP(Sheet2!$EG$5,#REF!,4)+HLOOKUP(Sheet2!$EG$6,#REF!,4)+HLOOKUP(Sheet2!$EG$7,#REF!,4)+HLOOKUP(Sheet2!$EG$8,#REF!,4)+HLOOKUP(Sheet2!$EG$9,#REF!,4)+HLOOKUP(Sheet2!$EG$10,#REF!,4)+HLOOKUP(Sheet2!$EG$11,#REF!,4)+HLOOKUP(Sheet2!$EG$12,#REF!,4)+HLOOKUP(Sheet2!$EG$13,#REF!,4)+HLOOKUP(Sheet2!$EG$14,#REF!,4))</f>
        <v>#REF!</v>
      </c>
      <c r="EH24" s="8" t="e">
        <f>SUM(HLOOKUP(Sheet2!$EH$3,#REF!,4)+HLOOKUP(Sheet2!$EH$4,#REF!,4)+HLOOKUP(Sheet2!$EH$5,#REF!,4)+HLOOKUP(Sheet2!$EH$6,#REF!,4)+HLOOKUP(Sheet2!$EH$7,#REF!,4)+HLOOKUP(Sheet2!$EH$8,#REF!,4)+HLOOKUP(Sheet2!$EH$9,#REF!,4)+HLOOKUP(Sheet2!$EH$10,#REF!,4)+HLOOKUP(Sheet2!$EH$11,#REF!,4)+HLOOKUP(Sheet2!$EH$12,#REF!,4)+HLOOKUP(Sheet2!$EH$13,#REF!,4)+HLOOKUP(Sheet2!$EH$14,#REF!,4)+HLOOKUP(Sheet2!$EH$15,#REF!,4)+HLOOKUP(Sheet2!$EH$16,#REF!,4))</f>
        <v>#REF!</v>
      </c>
      <c r="EI24" s="8" t="e">
        <f>SUM(HLOOKUP(Sheet2!$EI$3,#REF!,4)+HLOOKUP(Sheet2!$EI$4,#REF!,4)+HLOOKUP(Sheet2!$EI$5,#REF!,4)+HLOOKUP(Sheet2!$EI$6,#REF!,4)+HLOOKUP(Sheet2!$EI$7,#REF!,4)+HLOOKUP(Sheet2!$EI$8,#REF!,4)+HLOOKUP(Sheet2!$EI$9,#REF!,4)+HLOOKUP(Sheet2!$EI$10,#REF!,4)+HLOOKUP(Sheet2!$EI$11,#REF!,4)+HLOOKUP(Sheet2!$EI$12,#REF!,4)+HLOOKUP(Sheet2!$EI$13,#REF!,4)+HLOOKUP(Sheet2!$EI$14,#REF!,4)+HLOOKUP(Sheet2!$EI$15,#REF!,4)+HLOOKUP(Sheet2!$EI$16,#REF!,4))</f>
        <v>#REF!</v>
      </c>
      <c r="EJ24" s="8" t="e">
        <f>SUM(HLOOKUP(Sheet2!$EJ$3,#REF!,4)+HLOOKUP(Sheet2!$EJ$4,#REF!,4)+HLOOKUP(Sheet2!$EJ$5,#REF!,4)+HLOOKUP(Sheet2!$EJ$6,#REF!,4)+HLOOKUP(Sheet2!$EJ$7,#REF!,4)+HLOOKUP(Sheet2!$EJ$8,#REF!,4)+HLOOKUP(Sheet2!$EJ$9,#REF!,4)+HLOOKUP(Sheet2!$EJ$10,#REF!,4)+HLOOKUP(Sheet2!$EJ$11,#REF!,4)+HLOOKUP(Sheet2!$EJ$12,#REF!,4)+HLOOKUP(Sheet2!$EJ$13,#REF!,4)+HLOOKUP(Sheet2!$EJ$14,#REF!,4)+HLOOKUP(Sheet2!$EJ$15,#REF!,4)+HLOOKUP(Sheet2!$EJ$16,#REF!,4)+HLOOKUP(Sheet2!$EJ$17,#REF!,4))</f>
        <v>#REF!</v>
      </c>
      <c r="EK24" s="8" t="e">
        <f>SUM(HLOOKUP(Sheet2!$EK$3,#REF!,4)+HLOOKUP(Sheet2!$EK$4,#REF!,4)+HLOOKUP(Sheet2!$EK$5,#REF!,4)+HLOOKUP(Sheet2!$EK$6,#REF!,4)+HLOOKUP(Sheet2!$EK$7,#REF!,4)+HLOOKUP(Sheet2!$EK$8,#REF!,4)+HLOOKUP(Sheet2!$EK$9,#REF!,4)+HLOOKUP(Sheet2!$EK$10,#REF!,4)+HLOOKUP(Sheet2!$EK$11,#REF!,4)+HLOOKUP(Sheet2!$EK$12,#REF!,4)+HLOOKUP(Sheet2!$EK$13,#REF!,4)+HLOOKUP(Sheet2!$EK$14,#REF!,4)+HLOOKUP(Sheet2!$EK$15,#REF!,4)+HLOOKUP(Sheet2!$EK$16,#REF!,4)+HLOOKUP(Sheet2!$EK$17,#REF!,4))</f>
        <v>#REF!</v>
      </c>
      <c r="EL24" s="8" t="e">
        <f>SUM(HLOOKUP(Sheet2!$EL$3,#REF!,4)+HLOOKUP(Sheet2!$EL$4,#REF!,4)+HLOOKUP(Sheet2!$EL$5,#REF!,4)+HLOOKUP(Sheet2!$EL$6,#REF!,4)+HLOOKUP(Sheet2!$EL$7,#REF!,4)+HLOOKUP(Sheet2!$EL$8,#REF!,4)+HLOOKUP(Sheet2!$EL$9,#REF!,4)+HLOOKUP(Sheet2!$EL$10,#REF!,4)+HLOOKUP(Sheet2!$EL$11,#REF!,4)+HLOOKUP(Sheet2!$EL$12,#REF!,4)+HLOOKUP(Sheet2!$EL$13,#REF!,4)+HLOOKUP(Sheet2!$EL$14,#REF!,4)+HLOOKUP(Sheet2!$EL$15,#REF!,4)+HLOOKUP(Sheet2!$EL$16,#REF!,4)+HLOOKUP(Sheet2!$EL$17,#REF!,4)+HLOOKUP(Sheet2!$EL$18,#REF!,4)+HLOOKUP(Sheet2!$EL$19,#REF!,4)+HLOOKUP(Sheet2!$EL$20,#REF!,4))</f>
        <v>#REF!</v>
      </c>
      <c r="EM24" s="8" t="e">
        <f>SUM(HLOOKUP(Sheet2!$EM$3,#REF!,4)+HLOOKUP(Sheet2!$EM$4,#REF!,4)+HLOOKUP(Sheet2!$EM$5,#REF!,4)+HLOOKUP(Sheet2!$EM$6,#REF!,4)+HLOOKUP(Sheet2!$EM$7,#REF!,4)+HLOOKUP(Sheet2!$EM$8,#REF!,4)+HLOOKUP(Sheet2!$EM$9,#REF!,4)+HLOOKUP(Sheet2!$EM$10,#REF!,4)+HLOOKUP(Sheet2!$EM$11,#REF!,4)+HLOOKUP(Sheet2!$EM$12,#REF!,4)+HLOOKUP(Sheet2!$EM$13,#REF!,4)+HLOOKUP(Sheet2!$EM$14,#REF!,4)+HLOOKUP(Sheet2!$EM$15,#REF!,4)+HLOOKUP(Sheet2!$EM$16,#REF!,4)+HLOOKUP(Sheet2!$EM$17,#REF!,4))</f>
        <v>#REF!</v>
      </c>
      <c r="EN24" s="8" t="e">
        <f>SUM(HLOOKUP(Sheet2!$EN$3,#REF!,4)+HLOOKUP(Sheet2!$EN$4,#REF!,4)+HLOOKUP(Sheet2!$EN$5,#REF!,4)+HLOOKUP(Sheet2!$EN$6,#REF!,4)+HLOOKUP(Sheet2!$EN$7,#REF!,4)+HLOOKUP(Sheet2!$EN$8,#REF!,4)+HLOOKUP(Sheet2!$EN$9,#REF!,4)+HLOOKUP(Sheet2!$EN$10,#REF!,4)+HLOOKUP(Sheet2!$EN$11,#REF!,4)+HLOOKUP(Sheet2!$EN$12,#REF!,4)+HLOOKUP(Sheet2!$EN$13,#REF!,4)+HLOOKUP(Sheet2!$EN$14,#REF!,4)+HLOOKUP(Sheet2!$EN$15,#REF!,4)+HLOOKUP(Sheet2!$EN$16,#REF!,4)+HLOOKUP(Sheet2!$EN$17,#REF!,4)+HLOOKUP(Sheet2!$EN$18,#REF!,4)+HLOOKUP(Sheet2!$EN$19,#REF!,4))</f>
        <v>#REF!</v>
      </c>
      <c r="EO24" s="8" t="e">
        <f>SUM(HLOOKUP(Sheet2!$EO$3,#REF!,4)+HLOOKUP(Sheet2!$EO$4,#REF!,4)+HLOOKUP(Sheet2!$EO$5,#REF!,4)+HLOOKUP(Sheet2!$EO$6,#REF!,4)+HLOOKUP(Sheet2!$EO$7,#REF!,4)+HLOOKUP(Sheet2!$EO$8,#REF!,4)+HLOOKUP(Sheet2!$EO$9,#REF!,4)+HLOOKUP(Sheet2!$EO$10,#REF!,4)+HLOOKUP(Sheet2!$EO$11,#REF!,4)+HLOOKUP(Sheet2!$EO$12,#REF!,4)+HLOOKUP(Sheet2!$EO$13,#REF!,4))</f>
        <v>#REF!</v>
      </c>
      <c r="EP24" s="8" t="e">
        <f>SUM(HLOOKUP(Sheet2!$EP$3,#REF!,4)+HLOOKUP(Sheet2!$EP$4,#REF!,4)+HLOOKUP(Sheet2!$EP$5,#REF!,4)+HLOOKUP(Sheet2!$EP$6,#REF!,4)+HLOOKUP(Sheet2!$EP$7,#REF!,4)+HLOOKUP(Sheet2!$EP$8,#REF!,4)+HLOOKUP(Sheet2!$EP$9,#REF!,4)+HLOOKUP(Sheet2!$EP$10,#REF!,4)+HLOOKUP(Sheet2!$EP$11,#REF!,4)+HLOOKUP(Sheet2!$EP$12,#REF!,4)+HLOOKUP(Sheet2!$EP$13,#REF!,4))</f>
        <v>#REF!</v>
      </c>
      <c r="EQ24" s="8" t="e">
        <f>SUM(HLOOKUP(Sheet2!$EQ$3,#REF!,4)+HLOOKUP(Sheet2!$EQ$4,#REF!,4)+HLOOKUP(Sheet2!$EQ$5,#REF!,4)+HLOOKUP(Sheet2!$EQ$6,#REF!,4)+HLOOKUP(Sheet2!$EQ$7,#REF!,4)+HLOOKUP(Sheet2!$EQ$8,#REF!,4)+HLOOKUP(Sheet2!$EQ$9,#REF!,4)+HLOOKUP(Sheet2!$EQ$10,#REF!,4)+HLOOKUP(Sheet2!$EQ$11,#REF!,4)+HLOOKUP(Sheet2!$EQ$12,#REF!,4)+HLOOKUP(Sheet2!$EQ$13,#REF!,4)+HLOOKUP(Sheet2!$EQ$14,#REF!,4))</f>
        <v>#REF!</v>
      </c>
      <c r="ER24" s="8" t="e">
        <f>SUM(HLOOKUP(Sheet2!$ER$3,#REF!,4)+HLOOKUP(Sheet2!$ER$4,#REF!,4)+HLOOKUP(Sheet2!$ER$5,#REF!,4)+HLOOKUP(Sheet2!$ER$6,#REF!,4)+HLOOKUP(Sheet2!$ER$7,#REF!,4)+HLOOKUP(Sheet2!$ER$8,#REF!,4)+HLOOKUP(Sheet2!$ER$9,#REF!,4)+HLOOKUP(Sheet2!$ER$10,#REF!,4)+HLOOKUP(Sheet2!$ER$11,#REF!,4))</f>
        <v>#REF!</v>
      </c>
      <c r="ES24" s="8" t="e">
        <f>SUM(HLOOKUP(Sheet2!$ES$3,#REF!,4)+HLOOKUP(Sheet2!$ES$4,#REF!,4)+HLOOKUP(Sheet2!$ES$5,#REF!,4)+HLOOKUP(Sheet2!$ES$6,#REF!,4)+HLOOKUP(Sheet2!$ES$7,#REF!,4)+HLOOKUP(Sheet2!$ES$8,#REF!,4)+HLOOKUP(Sheet2!$ES$9,#REF!,4)+HLOOKUP(Sheet2!$ES$10,#REF!,4)+HLOOKUP(Sheet2!$ES$11,#REF!,4)+HLOOKUP(Sheet2!$ES$12,#REF!,4)+HLOOKUP(Sheet2!$ES$13,#REF!,4))</f>
        <v>#REF!</v>
      </c>
      <c r="ET24" s="8" t="e">
        <f>SUM(HLOOKUP(Sheet2!$ET$3,#REF!,4)+HLOOKUP(Sheet2!$ET$4,#REF!,4)+HLOOKUP(Sheet2!$ET$5,#REF!,4)+HLOOKUP(Sheet2!$ET$6,#REF!,4)+HLOOKUP(Sheet2!$ET$7,#REF!,4)+HLOOKUP(Sheet2!$ET$8,#REF!,4)+HLOOKUP(Sheet2!$ET$9,#REF!,4)+HLOOKUP(Sheet2!$ET$10,#REF!,4)+HLOOKUP(Sheet2!$ET$11,#REF!,4))</f>
        <v>#REF!</v>
      </c>
      <c r="EU24" s="8" t="e">
        <f>SUM(HLOOKUP(Sheet2!$EU$3,#REF!,4)+HLOOKUP(Sheet2!$EU$4,#REF!,4)+HLOOKUP(Sheet2!$EU$5,#REF!,4)+HLOOKUP(Sheet2!$EU$6,#REF!,4)+HLOOKUP(Sheet2!$EU$7,#REF!,4)+HLOOKUP(Sheet2!$EU$8,#REF!,4)+HLOOKUP(Sheet2!$EU$9,#REF!,4)+HLOOKUP(Sheet2!$EU$10,#REF!,4)+HLOOKUP(Sheet2!$EU$11,#REF!,4)+HLOOKUP(Sheet2!$EU$12,#REF!,4)+HLOOKUP(Sheet2!$EU$13,#REF!,4))</f>
        <v>#REF!</v>
      </c>
      <c r="EV24" s="8" t="e">
        <f>SUM(HLOOKUP(Sheet2!$EV$3,#REF!,4)+HLOOKUP(Sheet2!$EV$4,#REF!,4)+HLOOKUP(Sheet2!$EV$5,#REF!,4)+HLOOKUP(Sheet2!$EV$6,#REF!,4)+HLOOKUP(Sheet2!$EV$7,#REF!,4)+HLOOKUP(Sheet2!$EV$8,#REF!,4)+HLOOKUP(Sheet2!$EV$9,#REF!,4)+HLOOKUP(Sheet2!$EV$10,#REF!,4)+HLOOKUP(Sheet2!$EV$11,#REF!,4)+HLOOKUP(Sheet2!$EV$12,#REF!,4)+HLOOKUP(Sheet2!$EV$13,#REF!,4)+HLOOKUP(Sheet2!$EV$14,#REF!,4))</f>
        <v>#REF!</v>
      </c>
      <c r="EW24" s="8" t="e">
        <f>SUM(HLOOKUP(Sheet2!$EW$3,#REF!,4)+HLOOKUP(Sheet2!$EW$4,#REF!,4)+HLOOKUP(Sheet2!$EW$5,#REF!,4)+HLOOKUP(Sheet2!$EW$6,#REF!,4)+HLOOKUP(Sheet2!$EW$7,#REF!,4)+HLOOKUP(Sheet2!$EW$8,#REF!,4)+HLOOKUP(Sheet2!$EW$9,#REF!,4)+HLOOKUP(Sheet2!$EW$10,#REF!,4)+HLOOKUP(Sheet2!$EW$11,#REF!,4)+HLOOKUP(Sheet2!$EW$12,#REF!,4)+HLOOKUP(Sheet2!$EW$13,#REF!,4)+HLOOKUP(Sheet2!$EW$14,#REF!,4))</f>
        <v>#REF!</v>
      </c>
      <c r="EX24" s="8" t="e">
        <f>SUM(HLOOKUP(Sheet2!$EX$3,#REF!,4)+HLOOKUP(Sheet2!$EX$4,#REF!,4)+HLOOKUP(Sheet2!$EX$5,#REF!,4)+HLOOKUP(Sheet2!$EX$6,#REF!,4)+HLOOKUP(Sheet2!$EX$7,#REF!,4)+HLOOKUP(Sheet2!$EX$8,#REF!,4)+HLOOKUP(Sheet2!$EX$9,#REF!,4)+HLOOKUP(Sheet2!$EX$10,#REF!,4)+HLOOKUP(Sheet2!$EX$11,#REF!,4)+HLOOKUP(Sheet2!$EX$12,#REF!,4)+HLOOKUP(Sheet2!$EX$13,#REF!,4)+HLOOKUP(Sheet2!$EX$14,#REF!,4)+HLOOKUP(Sheet2!$EX$15,#REF!,4))</f>
        <v>#REF!</v>
      </c>
      <c r="EY24" s="8" t="e">
        <f>SUM(HLOOKUP(Sheet2!$EY$3,#REF!,4)+HLOOKUP(Sheet2!$EY$4,#REF!,4)+HLOOKUP(Sheet2!$EY$5,#REF!,4)+HLOOKUP(Sheet2!$EY$6,#REF!,4)+HLOOKUP(Sheet2!$EY$7,#REF!,4)+HLOOKUP(Sheet2!$EY$8,#REF!,4)+HLOOKUP(Sheet2!$EY$9,#REF!,4)+HLOOKUP(Sheet2!$EY$10,#REF!,4)+HLOOKUP(Sheet2!$EY$11,#REF!,4)+HLOOKUP(Sheet2!$EY$12,#REF!,4))</f>
        <v>#REF!</v>
      </c>
      <c r="EZ24" s="8" t="e">
        <f>SUM(HLOOKUP(Sheet2!$EZ$3,#REF!,4)+HLOOKUP(Sheet2!$EZ$4,#REF!,4)+HLOOKUP(Sheet2!$EZ$5,#REF!,4)+HLOOKUP(Sheet2!$EZ$6,#REF!,4)+HLOOKUP(Sheet2!$EZ$7,#REF!,4)+HLOOKUP(Sheet2!$EZ$8,#REF!,4)+HLOOKUP(Sheet2!$EZ$9,#REF!,4)+HLOOKUP(Sheet2!$EZ$10,#REF!,4)+HLOOKUP(Sheet2!$EZ$11,#REF!,4)+HLOOKUP(Sheet2!$EZ$12,#REF!,4)+HLOOKUP(Sheet2!$EZ$13,#REF!,4)+HLOOKUP(Sheet2!$EZ$14,#REF!,4))</f>
        <v>#REF!</v>
      </c>
      <c r="FA24" s="8" t="e">
        <f>SUM(HLOOKUP(Sheet2!$FA$3,#REF!,4)+HLOOKUP(Sheet2!$FA$4,#REF!,4)+HLOOKUP(Sheet2!$FA$5,#REF!,4)+HLOOKUP(Sheet2!$FA$6,#REF!,4)+HLOOKUP(Sheet2!$FA$7,#REF!,4)+HLOOKUP(Sheet2!$FA$8,#REF!,4)+HLOOKUP(Sheet2!$FA$9,#REF!,4)+HLOOKUP(Sheet2!$FA$10,#REF!,4)+HLOOKUP(Sheet2!$FA$11,#REF!,4)+HLOOKUP(Sheet2!$FA$12,#REF!,4))</f>
        <v>#REF!</v>
      </c>
      <c r="FB24" s="8" t="e">
        <f>SUM(HLOOKUP(Sheet2!$FB$3,#REF!,4)+HLOOKUP(Sheet2!$FB$4,#REF!,4)+HLOOKUP(Sheet2!$FB$5,#REF!,4)+HLOOKUP(Sheet2!$FB$6,#REF!,4)+HLOOKUP(Sheet2!$FB$7,#REF!,4)+HLOOKUP(Sheet2!$FB$8,#REF!,4)+HLOOKUP(Sheet2!$FB$9,#REF!,4)+HLOOKUP(Sheet2!$FB$10,#REF!,4)+HLOOKUP(Sheet2!$FB$11,#REF!,4)+HLOOKUP(Sheet2!$FB$12,#REF!,4)+HLOOKUP(Sheet2!$FB$13,#REF!,4)+HLOOKUP(Sheet2!$FB$14,#REF!,4))</f>
        <v>#REF!</v>
      </c>
    </row>
    <row r="25" spans="1:158" ht="14.4">
      <c r="A25" s="10" t="s">
        <v>1</v>
      </c>
      <c r="B25" s="8" t="e">
        <f>SUM(HLOOKUP(Sheet2!$B$3,#REF!,5)+HLOOKUP(Sheet2!$B$4,#REF!,5)+HLOOKUP(Sheet2!$B$5,#REF!,5)+HLOOKUP(Sheet2!$B$6,#REF!,5)+HLOOKUP(Sheet2!$B$7,#REF!,5)+HLOOKUP(Sheet2!$B$8,#REF!,5)+HLOOKUP(Sheet2!$B$9,#REF!,5)+HLOOKUP(Sheet2!$B$10,#REF!,5)+HLOOKUP(Sheet2!$B$11,#REF!,5))</f>
        <v>#REF!</v>
      </c>
      <c r="C25" s="8" t="e">
        <f>SUM(HLOOKUP(Sheet2!$C$3,#REF!,5)+HLOOKUP(Sheet2!$C$4,#REF!,5)+HLOOKUP(Sheet2!$C$5,#REF!,5)+HLOOKUP(Sheet2!$C$6,#REF!,5)+HLOOKUP(Sheet2!$C$7,#REF!,5)+HLOOKUP(Sheet2!$C$8,#REF!,5)+HLOOKUP(Sheet2!$C$9,#REF!,5)+HLOOKUP(Sheet2!$C$10,#REF!,5)+HLOOKUP(Sheet2!$C$11,#REF!,5)+HLOOKUP(Sheet2!$C$12,#REF!,5))</f>
        <v>#REF!</v>
      </c>
      <c r="D25" s="8" t="e">
        <f>SUM(HLOOKUP(Sheet2!$D$3,#REF!,5)+HLOOKUP(Sheet2!$D$4,#REF!,5)+HLOOKUP(Sheet2!$D$5,#REF!,5)+HLOOKUP(Sheet2!$D$6,#REF!,5)+HLOOKUP(Sheet2!$D$7,#REF!,5)+HLOOKUP(Sheet2!$D$8,#REF!,5)+HLOOKUP(Sheet2!$D$9,#REF!,5)+HLOOKUP(Sheet2!$D$10,#REF!,5)+HLOOKUP(Sheet2!$D$11,#REF!,5)+HLOOKUP(Sheet2!$D$12,#REF!,5))</f>
        <v>#REF!</v>
      </c>
      <c r="E25" s="8" t="e">
        <f>SUM(HLOOKUP($E$3,#REF!,5)+HLOOKUP($E$4,#REF!,5)+HLOOKUP($E$5,#REF!,5)+HLOOKUP($E$6,#REF!,5)+HLOOKUP($E$7,#REF!,5)+HLOOKUP($E$8,#REF!,5)+HLOOKUP($E$9,#REF!,5)+HLOOKUP($E$10,#REF!,5)+HLOOKUP($E$11,#REF!,5)+HLOOKUP($E$12,#REF!,5)+HLOOKUP($E$13,#REF!,5)+HLOOKUP($E$14,#REF!,5)+HLOOKUP($E$15,#REF!,5))</f>
        <v>#REF!</v>
      </c>
      <c r="F25" s="8" t="e">
        <f>SUM(HLOOKUP(Sheet2!$F$3,#REF!,5)+HLOOKUP(Sheet2!$F$4,#REF!,5)+HLOOKUP(Sheet2!$F$5,#REF!,5)+HLOOKUP(Sheet2!$F$6,#REF!,5)+HLOOKUP(Sheet2!$F$7,#REF!,5)+HLOOKUP(Sheet2!$F$8,#REF!,5)+HLOOKUP(Sheet2!$F$9,#REF!,5)+HLOOKUP(Sheet2!$F$10,#REF!,5)+HLOOKUP(Sheet2!$F$11,#REF!,5)+HLOOKUP(Sheet2!$F$12,#REF!,5))</f>
        <v>#REF!</v>
      </c>
      <c r="G25" s="8" t="e">
        <f>SUM(HLOOKUP(Sheet2!$G$3,#REF!,5)+HLOOKUP(Sheet2!$G$4,#REF!,5)+HLOOKUP(Sheet2!$G$5,#REF!,5)+HLOOKUP(Sheet2!$G$6,#REF!,5)+HLOOKUP(Sheet2!$G$7,#REF!,5)+HLOOKUP(Sheet2!$G$8,#REF!,5)+HLOOKUP(Sheet2!$G$9,#REF!,5)+HLOOKUP(Sheet2!$G$10,#REF!,5)+HLOOKUP(Sheet2!$G$11,#REF!,5)+HLOOKUP(Sheet2!$G$12,#REF!,5)+HLOOKUP(Sheet2!$G$13,#REF!,5)+HLOOKUP(Sheet2!$G$14,#REF!,5))</f>
        <v>#REF!</v>
      </c>
      <c r="H25" s="8" t="e">
        <f>SUM(HLOOKUP(Sheet2!$H$3,#REF!,5)+HLOOKUP(Sheet2!$H$4,#REF!,5)+HLOOKUP(Sheet2!$H$5,#REF!,5)+HLOOKUP(Sheet2!$H$6,#REF!,5)+HLOOKUP(Sheet2!$H$7,#REF!,5)+HLOOKUP(Sheet2!$H$8,#REF!,5)+HLOOKUP(Sheet2!$H$9,#REF!,5)+HLOOKUP(Sheet2!$H$10,#REF!,5)+HLOOKUP(Sheet2!$H$11,#REF!,5))</f>
        <v>#REF!</v>
      </c>
      <c r="I25" s="8" t="e">
        <f>SUM(HLOOKUP(Sheet2!$I$3,#REF!,5)+HLOOKUP(Sheet2!$I$4,#REF!,5)+HLOOKUP(Sheet2!$I$5,#REF!,5)+HLOOKUP(Sheet2!$I$6,#REF!,5)+HLOOKUP(Sheet2!$I$7,#REF!,5)+HLOOKUP(Sheet2!$I$8,#REF!,5)+HLOOKUP(Sheet2!$I$9,#REF!,5)+HLOOKUP(Sheet2!$I$10,#REF!,5)+HLOOKUP(Sheet2!$I$11,#REF!,5)+HLOOKUP(Sheet2!$I$12,#REF!,5)+HLOOKUP(Sheet2!$I$13,#REF!,5))</f>
        <v>#REF!</v>
      </c>
      <c r="J25" s="8" t="e">
        <f>SUM(HLOOKUP(Sheet2!$J$3,#REF!,5)+HLOOKUP(Sheet2!$J$4,#REF!,5)+HLOOKUP(Sheet2!$J$5,#REF!,5)+HLOOKUP(Sheet2!$J$6,#REF!,5)+HLOOKUP(Sheet2!$J$7,#REF!,5)+HLOOKUP(Sheet2!$J$8,#REF!,5)+HLOOKUP(Sheet2!$J$9,#REF!,5)+HLOOKUP(Sheet2!$J$10,#REF!,5)+HLOOKUP(Sheet2!$J$11,#REF!,5)+HLOOKUP(Sheet2!$J$12,#REF!,5)+HLOOKUP(Sheet2!$J$13,#REF!,5)+HLOOKUP(Sheet2!$J$14,#REF!,5))</f>
        <v>#REF!</v>
      </c>
      <c r="K25" s="8" t="e">
        <f>SUM(HLOOKUP(Sheet2!$K$3,#REF!,5)+HLOOKUP(Sheet2!$K$4,#REF!,5)+HLOOKUP(Sheet2!$K$5,#REF!,5)+HLOOKUP(Sheet2!$K$6,#REF!,5)+HLOOKUP(Sheet2!$K$7,#REF!,5)+HLOOKUP(Sheet2!$K$8,#REF!,5)+HLOOKUP(Sheet2!$K$9,#REF!,5)+HLOOKUP(Sheet2!$K$10,#REF!,5)+HLOOKUP(Sheet2!$K$11,#REF!,5)+HLOOKUP(Sheet2!$K$12,#REF!,5)+HLOOKUP(Sheet2!$K$13,#REF!,5)+HLOOKUP(Sheet2!$K$14,#REF!,5))</f>
        <v>#REF!</v>
      </c>
      <c r="L25" s="8" t="e">
        <f>SUM(HLOOKUP(Sheet2!$L$3,#REF!,5)+HLOOKUP(Sheet2!$L$4,#REF!,5)+HLOOKUP(Sheet2!$L$5,#REF!,5)+HLOOKUP(Sheet2!$L$6,#REF!,5)+HLOOKUP(Sheet2!$L$7,#REF!,5)+HLOOKUP(Sheet2!$L$8,#REF!,5)+HLOOKUP(Sheet2!$L$9,#REF!,5)+HLOOKUP(Sheet2!$L$10,#REF!,5)+HLOOKUP(Sheet2!$L$11,#REF!,5)+HLOOKUP(Sheet2!$L$12,#REF!,5)+HLOOKUP(Sheet2!$L$13,#REF!,5)+HLOOKUP(Sheet2!$L$14,#REF!,5))</f>
        <v>#REF!</v>
      </c>
      <c r="M25" s="8" t="e">
        <f>SUM(HLOOKUP($M$3,#REF!,5)+HLOOKUP($M$4,#REF!,5)+HLOOKUP($M$5,#REF!,5)+HLOOKUP($M$6,#REF!,5)+HLOOKUP($M$7,#REF!,5)+HLOOKUP($M$8,#REF!,5)+HLOOKUP($M$9,#REF!,5)+HLOOKUP($M$10,#REF!,5)+HLOOKUP($M$11,#REF!,5)+HLOOKUP($M$12,#REF!,5)+HLOOKUP($M$13,#REF!,5)+HLOOKUP($M$14,#REF!,5)+HLOOKUP($M$15,#REF!,5))</f>
        <v>#REF!</v>
      </c>
      <c r="N25" s="8" t="e">
        <f>SUM(HLOOKUP(Sheet2!$N$3,#REF!,5)+HLOOKUP(Sheet2!$N$4,#REF!,5)+HLOOKUP(Sheet2!$N$5,#REF!,5)+HLOOKUP(Sheet2!$N$6,#REF!,5)+HLOOKUP(Sheet2!$N$7,#REF!,5)+HLOOKUP(Sheet2!$N$8,#REF!,5)+HLOOKUP(Sheet2!$N$9,#REF!,5)+HLOOKUP(Sheet2!$N$10,#REF!,5)+HLOOKUP(Sheet2!$N$11,#REF!,5)+HLOOKUP(Sheet2!$N$12,#REF!,5))</f>
        <v>#REF!</v>
      </c>
      <c r="O25" s="8" t="e">
        <f>SUM(HLOOKUP(Sheet2!$O$3,#REF!,5)+HLOOKUP(Sheet2!$O$4,#REF!,5)+HLOOKUP(Sheet2!$O$5,#REF!,5)+HLOOKUP(Sheet2!$O$6,#REF!,5)+HLOOKUP(Sheet2!$O$7,#REF!,5)+HLOOKUP(Sheet2!$O$8,#REF!,5)+HLOOKUP(Sheet2!$O$9,#REF!,5)+HLOOKUP(Sheet2!$O$10,#REF!,5)+HLOOKUP(Sheet2!$O$11,#REF!,5)+HLOOKUP(Sheet2!$O$12,#REF!,5)+HLOOKUP(Sheet2!$O$13,#REF!,5)+HLOOKUP(Sheet2!$O$14,#REF!,5))</f>
        <v>#REF!</v>
      </c>
      <c r="P25" s="8" t="e">
        <f>SUM(HLOOKUP(Sheet2!$P$3,#REF!,5)+HLOOKUP(Sheet2!$P$4,#REF!,5)+HLOOKUP(Sheet2!$P$5,#REF!,5)+HLOOKUP(Sheet2!$P$6,#REF!,5)+HLOOKUP(Sheet2!$P$7,#REF!,5)+HLOOKUP(Sheet2!$P$8,#REF!,5)+HLOOKUP(Sheet2!$P$9,#REF!,5)+HLOOKUP(Sheet2!$P$10,#REF!,5)+HLOOKUP(Sheet2!$P$11,#REF!,5)+HLOOKUP(Sheet2!$P$12,#REF!,5)+HLOOKUP(Sheet2!$P$13,#REF!,5)+HLOOKUP(Sheet2!$P$14,#REF!,5))</f>
        <v>#REF!</v>
      </c>
      <c r="Q25" s="8" t="e">
        <f>SUM(HLOOKUP(Sheet2!$Q$3,#REF!,5)+HLOOKUP(Sheet2!$Q$4,#REF!,5)+HLOOKUP(Sheet2!$Q$5,#REF!,5)+HLOOKUP(Sheet2!$Q$6,#REF!,5)+HLOOKUP(Sheet2!$Q$7,#REF!,5)+HLOOKUP(Sheet2!$Q$8,#REF!,5)+HLOOKUP(Sheet2!$Q$9,#REF!,5)+HLOOKUP(Sheet2!$Q$10,#REF!,5)+HLOOKUP(Sheet2!$Q$11,#REF!,5)+HLOOKUP(Sheet2!$Q$12,#REF!,5)+HLOOKUP(Sheet2!$Q$13,#REF!,5)+HLOOKUP(Sheet2!$Q$14,#REF!,5))</f>
        <v>#REF!</v>
      </c>
      <c r="R25" s="8" t="e">
        <f>SUM(HLOOKUP(Sheet2!$R$3,#REF!,5)+HLOOKUP(Sheet2!$R$4,#REF!,5)+HLOOKUP(Sheet2!$R$5,#REF!,5)+HLOOKUP(Sheet2!$R$6,#REF!,5)+HLOOKUP(Sheet2!$R$7,#REF!,5)+HLOOKUP(Sheet2!$R$8,#REF!,5)+HLOOKUP(Sheet2!$R$9,#REF!,5)+HLOOKUP(Sheet2!$R$10,#REF!,5)+HLOOKUP(Sheet2!$R$11,#REF!,5))</f>
        <v>#REF!</v>
      </c>
      <c r="S25" s="8" t="e">
        <f>SUM(HLOOKUP(Sheet2!$S$3,#REF!,5)+HLOOKUP(Sheet2!$S$4,#REF!,5)+HLOOKUP(Sheet2!$S$5,#REF!,5)+HLOOKUP(Sheet2!$S$6,#REF!,5)+HLOOKUP(Sheet2!$S$7,#REF!,5)+HLOOKUP(Sheet2!$S$8,#REF!,5)+HLOOKUP(Sheet2!$S$9,#REF!,5)+HLOOKUP(Sheet2!$S$10,#REF!,5)+HLOOKUP(Sheet2!$S$11,#REF!,5)+HLOOKUP(Sheet2!$S$12,#REF!,5)+HLOOKUP(Sheet2!$S$13,#REF!,5))</f>
        <v>#REF!</v>
      </c>
      <c r="T25" s="8" t="e">
        <f>SUM(HLOOKUP(Sheet2!$T$3,#REF!,5)+HLOOKUP(Sheet2!$T$4,#REF!,5)+HLOOKUP(Sheet2!$T$5,#REF!,5)+HLOOKUP(Sheet2!$T$6,#REF!,5)+HLOOKUP(Sheet2!$T$7,#REF!,5)+HLOOKUP(Sheet2!$T$8,#REF!,5)+HLOOKUP(Sheet2!$T$9,#REF!,5)+HLOOKUP(Sheet2!$T$10,#REF!,5)+HLOOKUP(Sheet2!$T$11,#REF!,5)+HLOOKUP(Sheet2!$T$12,#REF!,5))</f>
        <v>#REF!</v>
      </c>
      <c r="U25" s="8" t="e">
        <f>SUM(HLOOKUP(Sheet2!$U$3,#REF!,5)+HLOOKUP(Sheet2!$U$4,#REF!,5)+HLOOKUP(Sheet2!$U$5,#REF!,5)+HLOOKUP(Sheet2!$U$6,#REF!,5)+HLOOKUP(Sheet2!$U$7,#REF!,5)+HLOOKUP(Sheet2!$U$8,#REF!,5)+HLOOKUP(Sheet2!$U$9,#REF!,5)+HLOOKUP(Sheet2!$U$10,#REF!,5)+HLOOKUP(Sheet2!$U$11,#REF!,5)+HLOOKUP(Sheet2!$U$12,#REF!,5)+HLOOKUP(Sheet2!$U$13,#REF!,5)+HLOOKUP(Sheet2!$U$14,#REF!,5)+HLOOKUP(Sheet2!$U$15,#REF!,5))</f>
        <v>#REF!</v>
      </c>
      <c r="V25" s="8" t="e">
        <f>SUM(HLOOKUP(Sheet2!$V$3,#REF!,5)+HLOOKUP(Sheet2!$V$4,#REF!,5)+HLOOKUP(Sheet2!$V$5,#REF!,5)+HLOOKUP(Sheet2!$V$6,#REF!,5)+HLOOKUP(Sheet2!$V$7,#REF!,5)+HLOOKUP(Sheet2!$V$8,#REF!,5)+HLOOKUP(Sheet2!$V$9,#REF!,5)+HLOOKUP(Sheet2!$V$10,#REF!,5)+HLOOKUP(Sheet2!$V$11,#REF!,5)+HLOOKUP(Sheet2!$V$12,#REF!,5)+HLOOKUP(Sheet2!$V$13,#REF!,5)+HLOOKUP(Sheet2!$V$14,#REF!,5)+HLOOKUP(Sheet2!$V$15,#REF!,5))</f>
        <v>#REF!</v>
      </c>
      <c r="W25" s="8" t="e">
        <f>SUM(HLOOKUP(Sheet2!$W$3,#REF!,5)+HLOOKUP(Sheet2!$W$4,#REF!,5)+HLOOKUP(Sheet2!$W$5,#REF!,5)+HLOOKUP(Sheet2!$W$6,#REF!,5)+HLOOKUP(Sheet2!$W$7,#REF!,5)+HLOOKUP(Sheet2!$W$8,#REF!,5)+HLOOKUP(Sheet2!$W$9,#REF!,5)+HLOOKUP(Sheet2!$W$10,#REF!,5)+HLOOKUP(Sheet2!$W$11,#REF!,5)+HLOOKUP(Sheet2!$W$12,#REF!,5)+HLOOKUP(Sheet2!$W$13,#REF!,5)+HLOOKUP(Sheet2!$W$14,#REF!,5)+HLOOKUP(Sheet2!$W$15,#REF!,5))</f>
        <v>#REF!</v>
      </c>
      <c r="X25" s="8" t="e">
        <f>SUM(HLOOKUP(Sheet2!$X$3,#REF!,5)+HLOOKUP(Sheet2!$X$4,#REF!,5)+HLOOKUP(Sheet2!$X$5,#REF!,5)+HLOOKUP(Sheet2!$X$6,#REF!,5)+HLOOKUP(Sheet2!$X$7,#REF!,5)+HLOOKUP(Sheet2!$X$8,#REF!,5)+HLOOKUP(Sheet2!$X$9,#REF!,5)+HLOOKUP(Sheet2!$X$10,#REF!,5)+HLOOKUP(Sheet2!$X$11,#REF!,5)+HLOOKUP(Sheet2!$X$12,#REF!,5)+HLOOKUP(Sheet2!$X$13,#REF!,5)+HLOOKUP(Sheet2!$X$14,#REF!,5)+HLOOKUP(Sheet2!$X$15,#REF!,5))</f>
        <v>#REF!</v>
      </c>
      <c r="Y25" s="8" t="e">
        <f>SUM(HLOOKUP(Sheet2!$Y$3,#REF!,5)+HLOOKUP(Sheet2!$Y$4,#REF!,5)+HLOOKUP(Sheet2!$Y$5,#REF!,5)+HLOOKUP(Sheet2!$Y$6,#REF!,5)+HLOOKUP(Sheet2!$Y$7,#REF!,5)+HLOOKUP(Sheet2!$Y$8,#REF!,5)+HLOOKUP(Sheet2!$Y$9,#REF!,5)+HLOOKUP(Sheet2!$Y$10,#REF!,5)+HLOOKUP(Sheet2!$Y$11,#REF!,5)+HLOOKUP(Sheet2!$Y$12,#REF!,5)+HLOOKUP(Sheet2!$Y$13,#REF!,5)+HLOOKUP(Sheet2!$Y$14,#REF!,5))</f>
        <v>#REF!</v>
      </c>
      <c r="Z25" s="8" t="e">
        <f>SUM(HLOOKUP(Sheet2!$Z$3,#REF!,5)+HLOOKUP(Sheet2!$Z$4,#REF!,5)+HLOOKUP(Sheet2!$Z$5,#REF!,5)+HLOOKUP(Sheet2!$Z$6,#REF!,5)+HLOOKUP(Sheet2!$Z$7,#REF!,5)+HLOOKUP(Sheet2!$Z$8,#REF!,5)+HLOOKUP(Sheet2!$Z$9,#REF!,5)+HLOOKUP(Sheet2!$Z$10,#REF!,5)+HLOOKUP(Sheet2!$Z$11,#REF!,5)+HLOOKUP(Sheet2!$Z$12,#REF!,5)+HLOOKUP(Sheet2!$Z$13,#REF!,5)+HLOOKUP(Sheet2!$Z$14,#REF!,5))</f>
        <v>#REF!</v>
      </c>
      <c r="AA25" s="8" t="e">
        <f>SUM(HLOOKUP(Sheet2!$AA$3,#REF!,5)+HLOOKUP(Sheet2!$AA$4,#REF!,5)+HLOOKUP(Sheet2!$AA$5,#REF!,5)+HLOOKUP(Sheet2!$AA$6,#REF!,5)+HLOOKUP(Sheet2!$AA$7,#REF!,5)+HLOOKUP(Sheet2!$AA$8,#REF!,5)+HLOOKUP(Sheet2!$AA$9,#REF!,5)+HLOOKUP(Sheet2!$AA$10,#REF!,5)+HLOOKUP(Sheet2!$AA$11,#REF!,5)+HLOOKUP(Sheet2!$AA$12,#REF!,5)+HLOOKUP(Sheet2!$AA$13,#REF!,5)+HLOOKUP(Sheet2!$AA$14,#REF!,5))</f>
        <v>#REF!</v>
      </c>
      <c r="AB25" s="8" t="e">
        <f>SUM(HLOOKUP(Sheet2!$AB$3,#REF!,5)+HLOOKUP(Sheet2!$AB$4,#REF!,5)+HLOOKUP(Sheet2!$AB$5,#REF!,5)+HLOOKUP(Sheet2!$AB$6,#REF!,5)+HLOOKUP(Sheet2!$AB$7,#REF!,5)+HLOOKUP(Sheet2!$AB$8,#REF!,5)+HLOOKUP(Sheet2!$AB$9,#REF!,5)+HLOOKUP(Sheet2!$AB$10,#REF!,5)+HLOOKUP(Sheet2!$AB$11,#REF!,5)+HLOOKUP(Sheet2!$AB$12,#REF!,5))</f>
        <v>#REF!</v>
      </c>
      <c r="AC25" s="8" t="e">
        <f>SUM(HLOOKUP(Sheet2!$AC$3,#REF!,5)+HLOOKUP(Sheet2!$AC$4,#REF!,5)+HLOOKUP(Sheet2!$AC$5,#REF!,5)+HLOOKUP(Sheet2!$AC$6,#REF!,5)+HLOOKUP(Sheet2!$AC$7,#REF!,5)+HLOOKUP(Sheet2!$AC$8,#REF!,5)+HLOOKUP(Sheet2!$AC$9,#REF!,5)+HLOOKUP(Sheet2!$AC$10,#REF!,5)+HLOOKUP(Sheet2!$AC$11,#REF!,5)+HLOOKUP(Sheet2!$AC$12,#REF!,5)+HLOOKUP(Sheet2!$AC$13,#REF!,5)+HLOOKUP(Sheet2!$AC$14,#REF!,5))</f>
        <v>#REF!</v>
      </c>
      <c r="AD25" s="8" t="e">
        <f>SUM(HLOOKUP(Sheet2!$AD$3,#REF!,5)+HLOOKUP(Sheet2!$AD$4,#REF!,5)+HLOOKUP(Sheet2!$AD$5,#REF!,5)+HLOOKUP(Sheet2!$AD$6,#REF!,5)+HLOOKUP(Sheet2!$AD$7,#REF!,5)+HLOOKUP(Sheet2!$AD$8,#REF!,5)+HLOOKUP(Sheet2!$AD$9,#REF!,5)+HLOOKUP(Sheet2!$AD$10,#REF!,5)+HLOOKUP(Sheet2!$AD$11,#REF!,5)+HLOOKUP(Sheet2!$AD$12,#REF!,5)+HLOOKUP(Sheet2!$AD$13,#REF!,5)+HLOOKUP(Sheet2!$AD$14,#REF!,5)+HLOOKUP(Sheet2!$AD$15,#REF!,5)+HLOOKUP(Sheet2!$AD$16,#REF!,5))</f>
        <v>#REF!</v>
      </c>
      <c r="AE25" s="8" t="e">
        <f>SUM(HLOOKUP(Sheet2!$AE$3,#REF!,5)+HLOOKUP(Sheet2!$AE$4,#REF!,5)+HLOOKUP(Sheet2!$AE$5,#REF!,5)+HLOOKUP(Sheet2!$AE$6,#REF!,5)+HLOOKUP(Sheet2!$AE$7,#REF!,5)+HLOOKUP(Sheet2!$AE$8,#REF!,5)+HLOOKUP(Sheet2!$AE$9,#REF!,5)+HLOOKUP(Sheet2!$AE$10,#REF!,5)+HLOOKUP(Sheet2!$AE$11,#REF!,5)+HLOOKUP(Sheet2!$AE$12,#REF!,5)+HLOOKUP(Sheet2!$AE$13,#REF!,5)+HLOOKUP(Sheet2!$AE$14,#REF!,5)+HLOOKUP(Sheet2!$AE$15,#REF!,5)+HLOOKUP(Sheet2!$AE$16,#REF!,5)+HLOOKUP(Sheet2!$AE$17,#REF!,5))</f>
        <v>#REF!</v>
      </c>
      <c r="AF25" s="8" t="e">
        <f>SUM(HLOOKUP(Sheet2!$AF$3,#REF!,5)+HLOOKUP(Sheet2!$AF$4,#REF!,5)+HLOOKUP(Sheet2!$AF$5,#REF!,5)+HLOOKUP(Sheet2!$AF$6,#REF!,5)+HLOOKUP(Sheet2!$AF$7,#REF!,5)+HLOOKUP(Sheet2!$AF$8,#REF!,5)+HLOOKUP(Sheet2!$AF$9,#REF!,5)+HLOOKUP(Sheet2!$AF$10,#REF!,5)+HLOOKUP(Sheet2!$AF$11,#REF!,5)+HLOOKUP(Sheet2!$AF$12,#REF!,5)+HLOOKUP(Sheet2!$AF$13,#REF!,5)+HLOOKUP(Sheet2!$AF$14,#REF!,5))</f>
        <v>#REF!</v>
      </c>
      <c r="AG25" s="8" t="e">
        <f>SUM(HLOOKUP(Sheet2!$AG$3,#REF!,5)+HLOOKUP(Sheet2!$AG$4,#REF!,5)+HLOOKUP(Sheet2!$AG$5,#REF!,5)+HLOOKUP(Sheet2!$AG$6,#REF!,5)+HLOOKUP(Sheet2!$AG$7,#REF!,5)+HLOOKUP(Sheet2!$AG$8,#REF!,5)+HLOOKUP(Sheet2!$AG$9,#REF!,5)+HLOOKUP(Sheet2!$AG$10,#REF!,5)+HLOOKUP(Sheet2!$AG$11,#REF!,5)+HLOOKUP(Sheet2!$AG$12,#REF!,5)+HLOOKUP(Sheet2!$AG$13,#REF!,5)+HLOOKUP(Sheet2!$AG$14,#REF!,5)+HLOOKUP(Sheet2!$AG$15,#REF!,5)+HLOOKUP(Sheet2!$AG$16,#REF!,5))</f>
        <v>#REF!</v>
      </c>
      <c r="AH25" s="8" t="e">
        <f>SUM(HLOOKUP(Sheet2!$AH$3,#REF!,5)+HLOOKUP(Sheet2!$AH$4,#REF!,5)+HLOOKUP(Sheet2!$AH$5,#REF!,5)+HLOOKUP(Sheet2!$AH$6,#REF!,5)+HLOOKUP(Sheet2!$AH$7,#REF!,5)+HLOOKUP(Sheet2!$AH$8,#REF!,5)+HLOOKUP(Sheet2!$AH$9,#REF!,5)+HLOOKUP(Sheet2!$AH$10,#REF!,5)+HLOOKUP(Sheet2!$AH$11,#REF!,5)+HLOOKUP(Sheet2!$AH$12,#REF!,5)+HLOOKUP(Sheet2!$AH$13,#REF!,5)+HLOOKUP(Sheet2!$AH$14,#REF!,5)+HLOOKUP(Sheet2!$AH$15,#REF!,5)+HLOOKUP(Sheet2!$AH$16,#REF!,5))</f>
        <v>#REF!</v>
      </c>
      <c r="AI25" s="8" t="e">
        <f>SUM(HLOOKUP(Sheet2!$AI$3,#REF!,5)+HLOOKUP(Sheet2!$AI$4,#REF!,5)+HLOOKUP(Sheet2!$AI$5,#REF!,5)+HLOOKUP(Sheet2!$AI$6,#REF!,5)+HLOOKUP(Sheet2!$AI$7,#REF!,5)+HLOOKUP(Sheet2!$AI$8,#REF!,5)+HLOOKUP(Sheet2!$AI$9,#REF!,5)+HLOOKUP(Sheet2!$AI$10,#REF!,5)+HLOOKUP(Sheet2!$AI$11,#REF!,5)+HLOOKUP(Sheet2!$AI$12,#REF!,5)+HLOOKUP(Sheet2!$AI$13,#REF!,5))</f>
        <v>#REF!</v>
      </c>
      <c r="AJ25" s="8" t="e">
        <f>SUM(HLOOKUP(Sheet2!$AJ$3,#REF!,5)+HLOOKUP(Sheet2!$AJ$4,#REF!,5)+HLOOKUP(Sheet2!$AJ$5,#REF!,5)+HLOOKUP(Sheet2!$AJ$6,#REF!,5)+HLOOKUP(Sheet2!$AJ$7,#REF!,5)+HLOOKUP(Sheet2!$AJ$8,#REF!,5)+HLOOKUP(Sheet2!$AJ$9,#REF!,5)+HLOOKUP(Sheet2!$AJ$10,#REF!,5)+HLOOKUP(Sheet2!$AJ$11,#REF!,5)+HLOOKUP(Sheet2!$AJ$12,#REF!,5)+HLOOKUP(Sheet2!$AJ$13,#REF!,5)+HLOOKUP(Sheet2!$AJ$14,#REF!,5)+HLOOKUP(Sheet2!$AJ$15,#REF!,5))</f>
        <v>#REF!</v>
      </c>
      <c r="AK25" s="8" t="e">
        <f>SUM(HLOOKUP(Sheet2!$AK$3,#REF!,5)+HLOOKUP(Sheet2!$AK$4,#REF!,5)+HLOOKUP(Sheet2!$AK$5,#REF!,5)+HLOOKUP(Sheet2!$AK$6,#REF!,5)+HLOOKUP(Sheet2!$AK$7,#REF!,5)+HLOOKUP(Sheet2!$AK$8,#REF!,5)+HLOOKUP(Sheet2!$AK$9,#REF!,5)+HLOOKUP(Sheet2!$AK$10,#REF!,5)+HLOOKUP(Sheet2!$AK$11,#REF!,5)+HLOOKUP(Sheet2!$AK$12,#REF!,5)+HLOOKUP(Sheet2!$AK$13,#REF!,5)+HLOOKUP(Sheet2!$AK$14,#REF!,5))</f>
        <v>#REF!</v>
      </c>
      <c r="AL25" s="8" t="e">
        <f>SUM(HLOOKUP(Sheet2!$AL$3,#REF!,5)+HLOOKUP(Sheet2!$AL$4,#REF!,5)+HLOOKUP(Sheet2!$AL$5,#REF!,5)+HLOOKUP(Sheet2!$AL$6,#REF!,5)+HLOOKUP(Sheet2!$AL$7,#REF!,5)+HLOOKUP(Sheet2!$AL$8,#REF!,5)+HLOOKUP(Sheet2!$AL$9,#REF!,5)+HLOOKUP(Sheet2!$AL$10,#REF!,5)+HLOOKUP(Sheet2!$AL$11,#REF!,5)+HLOOKUP(Sheet2!$AL$12,#REF!,5)+HLOOKUP(Sheet2!$AL$13,#REF!,5)+HLOOKUP(Sheet2!$AL$14,#REF!,5)+HLOOKUP(Sheet2!$AL$15,#REF!,5)+HLOOKUP(Sheet2!$AL$16,#REF!,5))</f>
        <v>#REF!</v>
      </c>
      <c r="AM25" s="8" t="e">
        <f>SUM(HLOOKUP(Sheet2!$AM$3,#REF!,5)+HLOOKUP(Sheet2!$AM$4,#REF!,5)+HLOOKUP(Sheet2!$AM$5,#REF!,5)+HLOOKUP(Sheet2!$AM$6,#REF!,5)+HLOOKUP(Sheet2!$AM$7,#REF!,5)+HLOOKUP(Sheet2!$AM$8,#REF!,5)+HLOOKUP(Sheet2!$AM$9,#REF!,5)+HLOOKUP(Sheet2!$AM$10,#REF!,5)+HLOOKUP(Sheet2!$AM$11,#REF!,5)+HLOOKUP(Sheet2!$AM$12,#REF!,5)+HLOOKUP(Sheet2!$AM$13,#REF!,5)+HLOOKUP(Sheet2!$AM$14,#REF!,5)+HLOOKUP(Sheet2!$AM$15,#REF!,5)+HLOOKUP(Sheet2!$AM$16,#REF!,5)+HLOOKUP(Sheet2!$AM$17,#REF!,5))</f>
        <v>#REF!</v>
      </c>
      <c r="AN25" s="8" t="e">
        <f>SUM(HLOOKUP(Sheet2!$AN$3,#REF!,5)+HLOOKUP(Sheet2!$AN$4,#REF!,5)+HLOOKUP(Sheet2!$AN$5,#REF!,5)+HLOOKUP(Sheet2!$AN$6,#REF!,5)+HLOOKUP(Sheet2!$AN$7,#REF!,5)+HLOOKUP(Sheet2!$AN$8,#REF!,5)+HLOOKUP(Sheet2!$AN$9,#REF!,5)+HLOOKUP(Sheet2!$AN$10,#REF!,5)+HLOOKUP(Sheet2!$AN$11,#REF!,5)+HLOOKUP(Sheet2!$AN$12,#REF!,5)+HLOOKUP(Sheet2!$AN$13,#REF!,5)+HLOOKUP(Sheet2!$AN$14,#REF!,5)+HLOOKUP(Sheet2!$AN$15,#REF!,5)+HLOOKUP(Sheet2!$AN$16,#REF!,5)+HLOOKUP(Sheet2!$AN$17,#REF!,5))</f>
        <v>#REF!</v>
      </c>
      <c r="AO25" s="8" t="e">
        <f>SUM(HLOOKUP(Sheet2!$AO$3,#REF!,5)+HLOOKUP(Sheet2!$AO$4,#REF!,5)+HLOOKUP(Sheet2!$AO$5,#REF!,5)+HLOOKUP(Sheet2!$AO$6,#REF!,5)+HLOOKUP(Sheet2!$AO$7,#REF!,5)+HLOOKUP(Sheet2!$AO$8,#REF!,5)+HLOOKUP(Sheet2!$AO$9,#REF!,5)+HLOOKUP(Sheet2!$AO$10,#REF!,5)+HLOOKUP(Sheet2!$AO$11,#REF!,5)+HLOOKUP(Sheet2!$AO$12,#REF!,5)+HLOOKUP(Sheet2!$AO$13,#REF!,5)+HLOOKUP(Sheet2!$AO$14,#REF!,5)+HLOOKUP(Sheet2!$AO$15,#REF!,5)+HLOOKUP(Sheet2!$AO$16,#REF!,5)+HLOOKUP(Sheet2!$AO$17,#REF!,5))</f>
        <v>#REF!</v>
      </c>
      <c r="AP25" s="8" t="e">
        <f>SUM(HLOOKUP(Sheet2!$AP$3,#REF!,5)+HLOOKUP(Sheet2!$AP$4,#REF!,5)+HLOOKUP(Sheet2!$AP$5,#REF!,5)+HLOOKUP(Sheet2!$AP$6,#REF!,5)+HLOOKUP(Sheet2!$AP$7,#REF!,5)+HLOOKUP(Sheet2!$AP$8,#REF!,5)+HLOOKUP(Sheet2!$AP$9,#REF!,5)+HLOOKUP(Sheet2!$AP$10,#REF!,5)+HLOOKUP(Sheet2!$AP$11,#REF!,5)+HLOOKUP(Sheet2!$AP$12,#REF!,5)+HLOOKUP(Sheet2!$AP$13,#REF!,5)+HLOOKUP(Sheet2!$AP$14,#REF!,5)+HLOOKUP(Sheet2!$AP$15,#REF!,5)+HLOOKUP(Sheet2!$AP$16,#REF!,5))</f>
        <v>#REF!</v>
      </c>
      <c r="AQ25" s="8" t="e">
        <f>SUM(HLOOKUP(Sheet2!$AQ$3,#REF!,5)+HLOOKUP(Sheet2!$AQ$4,#REF!,5)+HLOOKUP(Sheet2!$AQ$5,#REF!,5)+HLOOKUP(Sheet2!$AQ$6,#REF!,5)+HLOOKUP(Sheet2!$AQ$7,#REF!,5)+HLOOKUP(Sheet2!$AQ$8,#REF!,5)+HLOOKUP(Sheet2!$AQ$9,#REF!,5)+HLOOKUP(Sheet2!$AQ$10,#REF!,5)+HLOOKUP(Sheet2!$AQ$11,#REF!,5)+HLOOKUP(Sheet2!$AQ$12,#REF!,5)+HLOOKUP(Sheet2!$AQ$13,#REF!,5)+HLOOKUP(Sheet2!$AQ$14,#REF!,5)+HLOOKUP(Sheet2!$AQ$15,#REF!,5)+HLOOKUP(Sheet2!$AQ$16,#REF!,5))</f>
        <v>#REF!</v>
      </c>
      <c r="AR25" s="8" t="e">
        <f>SUM(HLOOKUP(Sheet2!$AR$3,#REF!,5)+HLOOKUP(Sheet2!$AR$4,#REF!,5)+HLOOKUP(Sheet2!$AR$5,#REF!,5)+HLOOKUP(Sheet2!$AR$6,#REF!,5)+HLOOKUP(Sheet2!$AR$7,#REF!,5)+HLOOKUP(Sheet2!$AR$8,#REF!,5)+HLOOKUP(Sheet2!$AR$9,#REF!,5)+HLOOKUP(Sheet2!$AR$10,#REF!,5)+HLOOKUP(Sheet2!$AR$11,#REF!,5)+HLOOKUP(Sheet2!$AR$12,#REF!,5)+HLOOKUP(Sheet2!$AR$13,#REF!,5)+HLOOKUP(Sheet2!$AR$14,#REF!,5)+HLOOKUP(Sheet2!$AR$15,#REF!,5)+HLOOKUP(Sheet2!$AR$16,#REF!,5))</f>
        <v>#REF!</v>
      </c>
      <c r="AS25" s="8" t="e">
        <f>SUM(HLOOKUP(Sheet2!$AS$3,#REF!,5)+HLOOKUP(Sheet2!$AS$4,#REF!,5)+HLOOKUP(Sheet2!$AS$5,#REF!,5)+HLOOKUP(Sheet2!$AS$6,#REF!,5)+HLOOKUP(Sheet2!$AS$7,#REF!,5)+HLOOKUP(Sheet2!$AS$8,#REF!,5)+HLOOKUP(Sheet2!$AS$9,#REF!,5)+HLOOKUP(Sheet2!$AS$10,#REF!,5)+HLOOKUP(Sheet2!$AS$11,#REF!,5)+HLOOKUP(Sheet2!$AS$12,#REF!,5)+HLOOKUP(Sheet2!$AS$13,#REF!,5)+HLOOKUP(Sheet2!$AS$14,#REF!,5))</f>
        <v>#REF!</v>
      </c>
      <c r="AT25" s="8" t="e">
        <f>SUM(HLOOKUP(Sheet2!$AT$3,#REF!,5)+HLOOKUP(Sheet2!$AT$4,#REF!,5)+HLOOKUP(Sheet2!$AT$5,#REF!,5)+HLOOKUP(Sheet2!$AT$6,#REF!,5)+HLOOKUP(Sheet2!$AT$7,#REF!,5)+HLOOKUP(Sheet2!$AT$8,#REF!,5)+HLOOKUP(Sheet2!$AT$9,#REF!,5)+HLOOKUP(Sheet2!$AT$10,#REF!,5)+HLOOKUP(Sheet2!$AT$11,#REF!,5)+HLOOKUP(Sheet2!$AT$12,#REF!,5)+HLOOKUP(Sheet2!$AT$13,#REF!,5)+HLOOKUP(Sheet2!$AT$14,#REF!,5)+HLOOKUP(Sheet2!$AT$15,#REF!,5)+HLOOKUP(Sheet2!$AT$16,#REF!,5))</f>
        <v>#REF!</v>
      </c>
      <c r="AU25" s="8" t="e">
        <f>SUM(HLOOKUP(Sheet2!$AU$3,#REF!,5)+HLOOKUP(Sheet2!$AU$4,#REF!,5)+HLOOKUP(Sheet2!$AU$5,#REF!,5)+HLOOKUP(Sheet2!$AU$6,#REF!,5)+HLOOKUP(Sheet2!$AU$7,#REF!,5)+HLOOKUP(Sheet2!$AU$8,#REF!,5)+HLOOKUP(Sheet2!$AU$9,#REF!,5)+HLOOKUP(Sheet2!$AU$10,#REF!,5)+HLOOKUP(Sheet2!$AU$11,#REF!,5)+HLOOKUP(Sheet2!$AU$12,#REF!,5)+HLOOKUP(Sheet2!$AU$13,#REF!,5)+HLOOKUP(Sheet2!$AU$14,#REF!,5)+HLOOKUP(Sheet2!$AU$15,#REF!,5)+HLOOKUP(Sheet2!$AU$16,#REF!,5))</f>
        <v>#REF!</v>
      </c>
      <c r="AV25" s="8" t="e">
        <f>SUM(HLOOKUP(Sheet2!$AV$3,#REF!,5)+HLOOKUP(Sheet2!$AV$4,#REF!,5)+HLOOKUP(Sheet2!$AV$5,#REF!,5)+HLOOKUP(Sheet2!$AV$6,#REF!,5)+HLOOKUP(Sheet2!$AV$7,#REF!,5)+HLOOKUP(Sheet2!$AV$8,#REF!,5)+HLOOKUP(Sheet2!$AV$9,#REF!,5)+HLOOKUP(Sheet2!$AV$10,#REF!,5)+HLOOKUP(Sheet2!$AV$11,#REF!,5)+HLOOKUP(Sheet2!$AV$12,#REF!,5)+HLOOKUP(Sheet2!$AV$13,#REF!,5)+HLOOKUP(Sheet2!$AV$14,#REF!,5)+HLOOKUP(Sheet2!$AV$15,#REF!,5)+HLOOKUP(Sheet2!$AV$16,#REF!,5)+HLOOKUP(Sheet2!$AV$17,#REF!,5))</f>
        <v>#REF!</v>
      </c>
      <c r="AW25" s="8" t="e">
        <f>SUM(HLOOKUP(Sheet2!$AW$3,#REF!,5)+HLOOKUP(Sheet2!$AW$4,#REF!,5)+HLOOKUP(Sheet2!$AW$5,#REF!,5)+HLOOKUP(Sheet2!$AW$6,#REF!,5)+HLOOKUP(Sheet2!$AW$7,#REF!,5)+HLOOKUP(Sheet2!$AW$8,#REF!,5)+HLOOKUP(Sheet2!$AW$9,#REF!,5)+HLOOKUP(Sheet2!$AW$10,#REF!,5)+HLOOKUP(Sheet2!$AW$11,#REF!,5)+HLOOKUP(Sheet2!$AW$12,#REF!,5)+HLOOKUP(Sheet2!$AW$13,#REF!,5)+HLOOKUP(Sheet2!$AW$14,#REF!,5)+HLOOKUP(Sheet2!$AW$15,#REF!,5)+HLOOKUP(Sheet2!$AW$16,#REF!,5)+HLOOKUP(Sheet2!$AW$17,#REF!,5))</f>
        <v>#REF!</v>
      </c>
      <c r="AX25" s="8" t="e">
        <f>SUM(HLOOKUP(Sheet2!$AX$3,#REF!,5)+HLOOKUP(Sheet2!$AX$4,#REF!,5)+HLOOKUP(Sheet2!$AX$5,#REF!,5)+HLOOKUP(Sheet2!$AX$6,#REF!,5)+HLOOKUP(Sheet2!$AX$7,#REF!,5)+HLOOKUP(Sheet2!$AX$8,#REF!,5)+HLOOKUP(Sheet2!$AX$9,#REF!,5)+HLOOKUP(Sheet2!$AX$10,#REF!,5)+HLOOKUP(Sheet2!$AX$11,#REF!,5)+HLOOKUP(Sheet2!$AX$12,#REF!,5)+HLOOKUP(Sheet2!$AX$13,#REF!,5)+HLOOKUP(Sheet2!$AX$14,#REF!,5)+HLOOKUP(Sheet2!$AX$15,#REF!,5)+HLOOKUP(Sheet2!$AX$16,#REF!,5)+HLOOKUP(Sheet2!$AX$17,#REF!,5)+HLOOKUP(Sheet2!$AX$18,#REF!,5)+HLOOKUP(Sheet2!$AX$19,#REF!,5)+HLOOKUP(Sheet2!$AX$20,#REF!,5))</f>
        <v>#REF!</v>
      </c>
      <c r="AY25" s="8" t="e">
        <f>SUM(HLOOKUP(Sheet2!$AY$3,#REF!,5)+HLOOKUP(Sheet2!$AY$4,#REF!,5)+HLOOKUP(Sheet2!$AY$5,#REF!,5)+HLOOKUP(Sheet2!$AY$6,#REF!,5)+HLOOKUP(Sheet2!$AY$7,#REF!,5)+HLOOKUP(Sheet2!$AY$8,#REF!,5)+HLOOKUP(Sheet2!$AY$9,#REF!,5)+HLOOKUP(Sheet2!$AY$10,#REF!,5)+HLOOKUP(Sheet2!$AY$11,#REF!,5)+HLOOKUP(Sheet2!$AY$12,#REF!,5)+HLOOKUP(Sheet2!$AY$13,#REF!,5)+HLOOKUP(Sheet2!$AY$14,#REF!,5)+HLOOKUP(Sheet2!$AY$15,#REF!,5)+HLOOKUP(Sheet2!$AY$16,#REF!,5)+HLOOKUP(Sheet2!$AY$17,#REF!,5))</f>
        <v>#REF!</v>
      </c>
      <c r="AZ25" s="8" t="e">
        <f>SUM(HLOOKUP(Sheet2!$AZ$3,#REF!,5)+HLOOKUP(Sheet2!$AZ$4,#REF!,5)+HLOOKUP(Sheet2!$AZ$5,#REF!,5)+HLOOKUP(Sheet2!$AZ$6,#REF!,5)+HLOOKUP(Sheet2!$AZ$7,#REF!,5)+HLOOKUP(Sheet2!$AZ$8,#REF!,5)+HLOOKUP(Sheet2!$AZ$9,#REF!,5)+HLOOKUP(Sheet2!$AZ$10,#REF!,5)+HLOOKUP(Sheet2!$AZ$11,#REF!,5)+HLOOKUP(Sheet2!$AZ$12,#REF!,5)+HLOOKUP(Sheet2!$AZ$13,#REF!,5)+HLOOKUP(Sheet2!$AZ$14,#REF!,5)+HLOOKUP(Sheet2!$AZ$15,#REF!,5)+HLOOKUP(Sheet2!$AZ$16,#REF!,5)+HLOOKUP(Sheet2!$AZ$17,#REF!,5)+HLOOKUP(Sheet2!$AZ$18,#REF!,5)+HLOOKUP(Sheet2!$AZ$19,#REF!,5))</f>
        <v>#REF!</v>
      </c>
      <c r="BA25" s="8" t="e">
        <f>SUM(HLOOKUP(Sheet2!$BA$3,#REF!,5)+HLOOKUP(Sheet2!$BA$4,#REF!,5)+HLOOKUP(Sheet2!$BA$5,#REF!,5)+HLOOKUP(Sheet2!$BA$6,#REF!,5)+HLOOKUP(Sheet2!$BA$7,#REF!,5)+HLOOKUP(Sheet2!$BA$8,#REF!,5)+HLOOKUP(Sheet2!$BA$9,#REF!,5)+HLOOKUP(Sheet2!$BA$10,#REF!,5)+HLOOKUP(Sheet2!$BA$11,#REF!,5)+HLOOKUP(Sheet2!$BA$12,#REF!,5)+HLOOKUP(Sheet2!$BA$13,#REF!,5)+HLOOKUP(Sheet2!$BA$14,#REF!,5)+HLOOKUP(Sheet2!$BA$15,#REF!,5)+HLOOKUP(Sheet2!$BA$16,#REF!,5))</f>
        <v>#REF!</v>
      </c>
      <c r="BB25" s="8" t="e">
        <f>SUM(HLOOKUP(Sheet2!$BB$3,#REF!,5)+HLOOKUP(Sheet2!$BB$4,#REF!,5)+HLOOKUP(Sheet2!$BB$5,#REF!,5)+HLOOKUP(Sheet2!$BB$6,#REF!,5)+HLOOKUP(Sheet2!$BB$7,#REF!,5)+HLOOKUP(Sheet2!$BB$8,#REF!,5)+HLOOKUP(Sheet2!$BB$9,#REF!,5)+HLOOKUP(Sheet2!$BB$10,#REF!,5)+HLOOKUP(Sheet2!$BB$11,#REF!,5)+HLOOKUP(Sheet2!$BB$12,#REF!,5)+HLOOKUP(Sheet2!$BB$13,#REF!,5)+HLOOKUP(Sheet2!$BB$14,#REF!,5)+HLOOKUP(Sheet2!$BB$15,#REF!,5)+HLOOKUP(Sheet2!$BB$16,#REF!,5)+HLOOKUP(Sheet2!$BB$17,#REF!,5))</f>
        <v>#REF!</v>
      </c>
      <c r="BC25" s="8" t="e">
        <f>SUM(HLOOKUP(Sheet2!$BC$3,#REF!,5)+HLOOKUP(Sheet2!$BC$4,#REF!,5)+HLOOKUP(Sheet2!$BC$5,#REF!,5)+HLOOKUP(Sheet2!$BC$6,#REF!,5)+HLOOKUP(Sheet2!$BC$7,#REF!,5)+HLOOKUP(Sheet2!$BC$8,#REF!,5)+HLOOKUP(Sheet2!$BC$9,#REF!,5)+HLOOKUP(Sheet2!$BC$10,#REF!,5)+HLOOKUP(Sheet2!$BC$11,#REF!,5)+HLOOKUP(Sheet2!$BC$12,#REF!,5)+HLOOKUP(Sheet2!$BC$13,#REF!,5)+HLOOKUP(Sheet2!$BC$14,#REF!,5))</f>
        <v>#REF!</v>
      </c>
      <c r="BD25" s="8" t="e">
        <f>SUM(HLOOKUP(Sheet2!$BD$3,#REF!,5)+HLOOKUP(Sheet2!$BD$4,#REF!,5)+HLOOKUP(Sheet2!$BD$5,#REF!,5)+HLOOKUP(Sheet2!$BD$6,#REF!,5)+HLOOKUP(Sheet2!$BD$7,#REF!,5)+HLOOKUP(Sheet2!$BD$8,#REF!,5)+HLOOKUP(Sheet2!$BD$9,#REF!,5)+HLOOKUP(Sheet2!$BD$10,#REF!,5)+HLOOKUP(Sheet2!$BD$11,#REF!,5)+HLOOKUP(Sheet2!$BD$12,#REF!,5)+HLOOKUP(Sheet2!$BD$13,#REF!,5)+HLOOKUP(Sheet2!$BD$14,#REF!,5)+HLOOKUP(Sheet2!$BD$15,#REF!,5)+HLOOKUP(Sheet2!$BD$16,#REF!,5))</f>
        <v>#REF!</v>
      </c>
      <c r="BE25" s="8" t="e">
        <f>SUM(HLOOKUP(Sheet2!$BE$3,#REF!,5)+HLOOKUP(Sheet2!$BE$4,#REF!,5)+HLOOKUP(Sheet2!$BE$5,#REF!,5)+HLOOKUP(Sheet2!$BE$6,#REF!,5)+HLOOKUP(Sheet2!$BE$7,#REF!,5)+HLOOKUP(Sheet2!$BE$8,#REF!,5)+HLOOKUP(Sheet2!$BE$9,#REF!,5)+HLOOKUP(Sheet2!$BE$10,#REF!,5)+HLOOKUP(Sheet2!$BE$11,#REF!,5)+HLOOKUP(Sheet2!$BE$12,#REF!,5)+HLOOKUP(Sheet2!$BE$13,#REF!,5)+HLOOKUP(Sheet2!$BE$14,#REF!,5)+HLOOKUP(Sheet2!$BE$15,#REF!,5)+HLOOKUP(Sheet2!$BE$16,#REF!,5))</f>
        <v>#REF!</v>
      </c>
      <c r="BF25" s="8" t="e">
        <f>SUM(HLOOKUP(Sheet2!$BF$3,#REF!,5)+HLOOKUP(Sheet2!$BF$4,#REF!,5)+HLOOKUP(Sheet2!$BF$5,#REF!,5)+HLOOKUP(Sheet2!$BF$6,#REF!,5)+HLOOKUP(Sheet2!$BF$7,#REF!,5)+HLOOKUP(Sheet2!$BF$8,#REF!,5)+HLOOKUP(Sheet2!$BF$9,#REF!,5)+HLOOKUP(Sheet2!$BF$10,#REF!,5)+HLOOKUP(Sheet2!$BF$11,#REF!,5)+HLOOKUP(Sheet2!$BF$12,#REF!,5)+HLOOKUP(Sheet2!$BF$13,#REF!,5))</f>
        <v>#REF!</v>
      </c>
      <c r="BG25" s="8" t="e">
        <f>SUM(HLOOKUP(Sheet2!$BG$3,#REF!,5)+HLOOKUP(Sheet2!$BG$4,#REF!,5)+HLOOKUP(Sheet2!$BG$5,#REF!,5)+HLOOKUP(Sheet2!$BG$6,#REF!,5)+HLOOKUP(Sheet2!$BG$7,#REF!,5)+HLOOKUP(Sheet2!$BG$8,#REF!,5)+HLOOKUP(Sheet2!$BG$9,#REF!,5)+HLOOKUP(Sheet2!$BG$10,#REF!,5)+HLOOKUP(Sheet2!$BG$11,#REF!,5)+HLOOKUP(Sheet2!$BG$12,#REF!,5)+HLOOKUP(Sheet2!$BG$13,#REF!,5)+HLOOKUP(Sheet2!$BG$14,#REF!,5)+HLOOKUP(Sheet2!$BG$15,#REF!,5))</f>
        <v>#REF!</v>
      </c>
      <c r="BH25" s="8" t="e">
        <f>SUM(HLOOKUP(Sheet2!$BH$3,#REF!,5)+HLOOKUP(Sheet2!$BH$4,#REF!,5)+HLOOKUP(Sheet2!$BH$5,#REF!,5)+HLOOKUP(Sheet2!$BH$6,#REF!,5)+HLOOKUP(Sheet2!$BH$7,#REF!,5)+HLOOKUP(Sheet2!$BH$8,#REF!,5)+HLOOKUP(Sheet2!$BH$9,#REF!,5)+HLOOKUP(Sheet2!$BH$10,#REF!,5)+HLOOKUP(Sheet2!$BH$11,#REF!,5)+HLOOKUP(Sheet2!$BH$12,#REF!,5)+HLOOKUP(Sheet2!$BH$13,#REF!,5)+HLOOKUP(Sheet2!$BH$14,#REF!,5))</f>
        <v>#REF!</v>
      </c>
      <c r="BI25" s="8" t="e">
        <f>SUM(HLOOKUP(Sheet2!$BI$3,#REF!,5)+HLOOKUP(Sheet2!$BI$4,#REF!,5)+HLOOKUP(Sheet2!$BI$5,#REF!,5)+HLOOKUP(Sheet2!$BI$6,#REF!,5)+HLOOKUP(Sheet2!$BI$7,#REF!,5)+HLOOKUP(Sheet2!$BI$8,#REF!,5)+HLOOKUP(Sheet2!$BI$9,#REF!,5)+HLOOKUP(Sheet2!$BI$10,#REF!,5)+HLOOKUP(Sheet2!$BI$11,#REF!,5)+HLOOKUP(Sheet2!$BI$12,#REF!,5)+HLOOKUP(Sheet2!$BI$13,#REF!,5)+HLOOKUP(Sheet2!$BI$14,#REF!,5)+HLOOKUP(Sheet2!$BI$15,#REF!,5)+HLOOKUP(Sheet2!$BI$16,#REF!,5))</f>
        <v>#REF!</v>
      </c>
      <c r="BJ25" s="8" t="e">
        <f>SUM(HLOOKUP(Sheet2!$BJ$3,#REF!,5)+HLOOKUP(Sheet2!$BJ$4,#REF!,5)+HLOOKUP(Sheet2!$BJ$5,#REF!,5)+HLOOKUP(Sheet2!$BJ$6,#REF!,5)+HLOOKUP(Sheet2!$BJ$7,#REF!,5)+HLOOKUP(Sheet2!$BJ$8,#REF!,5)+HLOOKUP(Sheet2!$BJ$9,#REF!,5)+HLOOKUP(Sheet2!$BJ$10,#REF!,5)+HLOOKUP(Sheet2!$BJ$11,#REF!,5)+HLOOKUP(Sheet2!$BJ$12,#REF!,5)+HLOOKUP(Sheet2!$BJ$13,#REF!,5)+HLOOKUP(Sheet2!$BJ$14,#REF!,5)+HLOOKUP(Sheet2!$BJ$15,#REF!,5)+HLOOKUP(Sheet2!$BJ$16,#REF!,5)+HLOOKUP(Sheet2!$BJ$17,#REF!,5))</f>
        <v>#REF!</v>
      </c>
      <c r="BK25" s="8" t="e">
        <f>SUM(HLOOKUP(Sheet2!$BK$3,#REF!,5)+HLOOKUP(Sheet2!$BK$4,#REF!,5)+HLOOKUP(Sheet2!$BK$5,#REF!,5)+HLOOKUP(Sheet2!$BK$6,#REF!,5)+HLOOKUP(Sheet2!$BK$7,#REF!,5)+HLOOKUP(Sheet2!$BK$8,#REF!,5)+HLOOKUP(Sheet2!$BK$9,#REF!,5)+HLOOKUP(Sheet2!$BK$10,#REF!,5)+HLOOKUP(Sheet2!$BK$11,#REF!,5)+HLOOKUP(Sheet2!$BK$12,#REF!,5)+HLOOKUP(Sheet2!$BK$13,#REF!,5)+HLOOKUP(Sheet2!$BK$14,#REF!,5)+HLOOKUP(Sheet2!$BK$15,#REF!,5)+HLOOKUP(Sheet2!$BK$16,#REF!,5)+HLOOKUP(Sheet2!$BK$17,#REF!,5))</f>
        <v>#REF!</v>
      </c>
      <c r="BL25" s="8" t="e">
        <f>SUM(HLOOKUP(Sheet2!$BL$3,#REF!,5)+HLOOKUP(Sheet2!$BL$4,#REF!,5)+HLOOKUP(Sheet2!$BL$5,#REF!,5)+HLOOKUP(Sheet2!$BL$6,#REF!,5)+HLOOKUP(Sheet2!$BL$7,#REF!,5)+HLOOKUP(Sheet2!$BL$8,#REF!,5)+HLOOKUP(Sheet2!$BL$9,#REF!,5)+HLOOKUP(Sheet2!$BL$10,#REF!,5)+HLOOKUP(Sheet2!$BL$11,#REF!,5)+HLOOKUP(Sheet2!$BL$12,#REF!,5)+HLOOKUP(Sheet2!$BL$13,#REF!,5)+HLOOKUP(Sheet2!$BL$14,#REF!,5)+HLOOKUP(Sheet2!$BL$15,#REF!,5)+HLOOKUP(Sheet2!$BL$16,#REF!,5)+HLOOKUP(Sheet2!$BL$17,#REF!,5))</f>
        <v>#REF!</v>
      </c>
      <c r="BM25" s="8" t="e">
        <f>SUM(HLOOKUP(Sheet2!$BM$3,#REF!,5)+HLOOKUP(Sheet2!$BM$4,#REF!,5)+HLOOKUP(Sheet2!$BM$5,#REF!,5)+HLOOKUP(Sheet2!$BM$6,#REF!,5)+HLOOKUP(Sheet2!$BM$7,#REF!,5)+HLOOKUP(Sheet2!$BM$8,#REF!,5)+HLOOKUP(Sheet2!$BM$9,#REF!,5)+HLOOKUP(Sheet2!$BM$10,#REF!,5)+HLOOKUP(Sheet2!$BM$11,#REF!,5)+HLOOKUP(Sheet2!$BM$12,#REF!,5)+HLOOKUP(Sheet2!$BM$13,#REF!,5)+HLOOKUP(Sheet2!$BM$14,#REF!,5)+HLOOKUP(Sheet2!$BM$15,#REF!,5)+HLOOKUP(Sheet2!$BM$16,#REF!,5))</f>
        <v>#REF!</v>
      </c>
      <c r="BN25" s="8" t="e">
        <f>SUM(HLOOKUP(Sheet2!$BN$3,#REF!,5)+HLOOKUP(Sheet2!$BN$4,#REF!,5)+HLOOKUP(Sheet2!$BN$5,#REF!,5)+HLOOKUP(Sheet2!$BN$6,#REF!,5)+HLOOKUP(Sheet2!$BN$7,#REF!,5)+HLOOKUP(Sheet2!$BN$8,#REF!,5)+HLOOKUP(Sheet2!$BN$9,#REF!,5)+HLOOKUP(Sheet2!$BN$10,#REF!,5)+HLOOKUP(Sheet2!$BN$11,#REF!,5)+HLOOKUP(Sheet2!$BN$12,#REF!,5)+HLOOKUP(Sheet2!$BN$13,#REF!,5)+HLOOKUP(Sheet2!$BN$14,#REF!,5)+HLOOKUP(Sheet2!$BN$15,#REF!,5)+HLOOKUP(Sheet2!$BN$16,#REF!,5))</f>
        <v>#REF!</v>
      </c>
      <c r="BO25" s="8" t="e">
        <f>SUM(HLOOKUP(Sheet2!$BO$3,#REF!,5)+HLOOKUP(Sheet2!$BO$4,#REF!,5)+HLOOKUP(Sheet2!$BO$5,#REF!,5)+HLOOKUP(Sheet2!$BO$6,#REF!,5)+HLOOKUP(Sheet2!$BO$7,#REF!,5)+HLOOKUP(Sheet2!$BO$8,#REF!,5)+HLOOKUP(Sheet2!$BO$9,#REF!,5)+HLOOKUP(Sheet2!$BO$10,#REF!,5)+HLOOKUP(Sheet2!$BO$11,#REF!,5)+HLOOKUP(Sheet2!$BO$12,#REF!,5)+HLOOKUP(Sheet2!$BO$13,#REF!,5)+HLOOKUP(Sheet2!$BO$14,#REF!,5)+HLOOKUP(Sheet2!$BO$15,#REF!,5)+HLOOKUP(Sheet2!$BO$16,#REF!,5))</f>
        <v>#REF!</v>
      </c>
      <c r="BP25" s="8" t="e">
        <f>SUM(HLOOKUP(Sheet2!$BP$3,#REF!,5)+HLOOKUP(Sheet2!$BP$4,#REF!,5)+HLOOKUP(Sheet2!$BP$5,#REF!,5)+HLOOKUP(Sheet2!$BP$6,#REF!,5)+HLOOKUP(Sheet2!$BP$7,#REF!,5)+HLOOKUP(Sheet2!$BP$8,#REF!,5)+HLOOKUP(Sheet2!$BP$9,#REF!,5)+HLOOKUP(Sheet2!$BP$10,#REF!,5)+HLOOKUP(Sheet2!$BP$11,#REF!,5)+HLOOKUP(Sheet2!$BP$12,#REF!,5)+HLOOKUP(Sheet2!$BP$13,#REF!,5)+HLOOKUP(Sheet2!$BP$14,#REF!,5))</f>
        <v>#REF!</v>
      </c>
      <c r="BQ25" s="8" t="e">
        <f>SUM(HLOOKUP(Sheet2!$BQ$3,#REF!,5)+HLOOKUP(Sheet2!$BQ$4,#REF!,5)+HLOOKUP(Sheet2!$BQ$5,#REF!,5)+HLOOKUP(Sheet2!$BQ$6,#REF!,5)+HLOOKUP(Sheet2!$BQ$7,#REF!,5)+HLOOKUP(Sheet2!$BQ$8,#REF!,5)+HLOOKUP(Sheet2!$BQ$9,#REF!,5)+HLOOKUP(Sheet2!$BQ$10,#REF!,5)+HLOOKUP(Sheet2!$BQ$11,#REF!,5)+HLOOKUP(Sheet2!$BQ$12,#REF!,5)+HLOOKUP(Sheet2!$BQ$13,#REF!,5)+HLOOKUP(Sheet2!$BQ$14,#REF!,5)+HLOOKUP(Sheet2!$BQ$15,#REF!,5)+HLOOKUP(Sheet2!$BQ$16,#REF!,5))</f>
        <v>#REF!</v>
      </c>
      <c r="BR25" s="8" t="e">
        <f>SUM(HLOOKUP(Sheet2!$BR$3,#REF!,5)+HLOOKUP(Sheet2!$BR$4,#REF!,5)+HLOOKUP(Sheet2!$BR$5,#REF!,5)+HLOOKUP(Sheet2!$BR$6,#REF!,5)+HLOOKUP(Sheet2!$BR$7,#REF!,5)+HLOOKUP(Sheet2!$BR$8,#REF!,5)+HLOOKUP(Sheet2!$BR$9,#REF!,5)+HLOOKUP(Sheet2!$BR$10,#REF!,5)+HLOOKUP(Sheet2!$BR$11,#REF!,5)+HLOOKUP(Sheet2!$BR$12,#REF!,5)+HLOOKUP(Sheet2!$BR$13,#REF!,5)+HLOOKUP(Sheet2!$BR$14,#REF!,5)+HLOOKUP(Sheet2!$BR$15,#REF!,5)+HLOOKUP(Sheet2!$BR$16,#REF!,5))</f>
        <v>#REF!</v>
      </c>
      <c r="BS25" s="8" t="e">
        <f>SUM(HLOOKUP(Sheet2!$BS$3,#REF!,5)+HLOOKUP(Sheet2!$BS$4,#REF!,5)+HLOOKUP(Sheet2!$BS$5,#REF!,5)+HLOOKUP(Sheet2!$BS$6,#REF!,5)+HLOOKUP(Sheet2!$BS$7,#REF!,5)+HLOOKUP(Sheet2!$BS$8,#REF!,5)+HLOOKUP(Sheet2!$BS$9,#REF!,5)+HLOOKUP(Sheet2!$BS$10,#REF!,5)+HLOOKUP(Sheet2!$BS$11,#REF!,5)+HLOOKUP(Sheet2!$BS$12,#REF!,5)+HLOOKUP(Sheet2!$BS$13,#REF!,5)+HLOOKUP(Sheet2!$BS$14,#REF!,5)+HLOOKUP(Sheet2!$BS$15,#REF!,5)+HLOOKUP(Sheet2!$BS$16,#REF!,5)+HLOOKUP(Sheet2!$BS$17,#REF!,5))</f>
        <v>#REF!</v>
      </c>
      <c r="BT25" s="8" t="e">
        <f>SUM(HLOOKUP(Sheet2!$BT$3,#REF!,5)+HLOOKUP(Sheet2!$BT$4,#REF!,5)+HLOOKUP(Sheet2!$BT$5,#REF!,5)+HLOOKUP(Sheet2!$BT$6,#REF!,5)+HLOOKUP(Sheet2!$BT$7,#REF!,5)+HLOOKUP(Sheet2!$BT$8,#REF!,5)+HLOOKUP(Sheet2!$BT$9,#REF!,5)+HLOOKUP(Sheet2!$BT$10,#REF!,5)+HLOOKUP(Sheet2!$BT$11,#REF!,5)+HLOOKUP(Sheet2!$BT$12,#REF!,5)+HLOOKUP(Sheet2!$BT$13,#REF!,5)+HLOOKUP(Sheet2!$BT$14,#REF!,5)+HLOOKUP(Sheet2!$BT$15,#REF!,5)+HLOOKUP(Sheet2!$BT$16,#REF!,5)+HLOOKUP(Sheet2!$BT$17,#REF!,5))</f>
        <v>#REF!</v>
      </c>
      <c r="BU25" s="8" t="e">
        <f>SUM(HLOOKUP(Sheet2!$BU$3,#REF!,5)+HLOOKUP(Sheet2!$BU$4,#REF!,5)+HLOOKUP(Sheet2!$BU$5,#REF!,5)+HLOOKUP(Sheet2!$BU$6,#REF!,5)+HLOOKUP(Sheet2!$BU$7,#REF!,5)+HLOOKUP(Sheet2!$BU$8,#REF!,5)+HLOOKUP(Sheet2!$BU$9,#REF!,5)+HLOOKUP(Sheet2!$BU$10,#REF!,5)+HLOOKUP(Sheet2!$BU$11,#REF!,5)+HLOOKUP(Sheet2!$BU$12,#REF!,5)+HLOOKUP(Sheet2!$BU$13,#REF!,5)+HLOOKUP(Sheet2!$BU$14,#REF!,5)+HLOOKUP(Sheet2!$BU$15,#REF!,5)+HLOOKUP(Sheet2!$BU$16,#REF!,5)+HLOOKUP(Sheet2!$BU$17,#REF!,5)+HLOOKUP(Sheet2!$BU$18,#REF!,5)+HLOOKUP(Sheet2!$BU$19,#REF!,5)+HLOOKUP(Sheet2!$BU$20,#REF!,5))</f>
        <v>#REF!</v>
      </c>
      <c r="BV25" s="8" t="e">
        <f>SUM(HLOOKUP(Sheet2!$BV$3,#REF!,5)+HLOOKUP(Sheet2!$BV$4,#REF!,5)+HLOOKUP(Sheet2!$BV$5,#REF!,5)+HLOOKUP(Sheet2!$BV$6,#REF!,5)+HLOOKUP(Sheet2!$BV$7,#REF!,5)+HLOOKUP(Sheet2!$BV$8,#REF!,5)+HLOOKUP(Sheet2!$BV$9,#REF!,5)+HLOOKUP(Sheet2!$BV$10,#REF!,5)+HLOOKUP(Sheet2!$BV$11,#REF!,5)+HLOOKUP(Sheet2!$BV$12,#REF!,5)+HLOOKUP(Sheet2!$BV$13,#REF!,5)+HLOOKUP(Sheet2!$BV$14,#REF!,5)+HLOOKUP(Sheet2!$BV$15,#REF!,5)+HLOOKUP(Sheet2!$BV$16,#REF!,5)+HLOOKUP(Sheet2!$BV$17,#REF!,5))</f>
        <v>#REF!</v>
      </c>
      <c r="BW25" s="8" t="e">
        <f>SUM(HLOOKUP(Sheet2!$BW$3,#REF!,5)+HLOOKUP(Sheet2!$BW$4,#REF!,5)+HLOOKUP(Sheet2!$BW$5,#REF!,5)+HLOOKUP(Sheet2!$BW$6,#REF!,5)+HLOOKUP(Sheet2!$BW$7,#REF!,5)+HLOOKUP(Sheet2!$BW$8,#REF!,5)+HLOOKUP(Sheet2!$BW$9,#REF!,5)+HLOOKUP(Sheet2!$BW$10,#REF!,5)+HLOOKUP(Sheet2!$BW$11,#REF!,5)+HLOOKUP(Sheet2!$BW$12,#REF!,5)+HLOOKUP(Sheet2!$BW$13,#REF!,5)+HLOOKUP(Sheet2!$BW$14,#REF!,5)+HLOOKUP(Sheet2!$BW$15,#REF!,5)+HLOOKUP(Sheet2!$BW$16,#REF!,5)+HLOOKUP(Sheet2!$BW$17,#REF!,5)+HLOOKUP(Sheet2!$BW$18,#REF!,5)+HLOOKUP(Sheet2!$BW$19,#REF!,5))</f>
        <v>#REF!</v>
      </c>
      <c r="BX25" s="8" t="e">
        <f>SUM(HLOOKUP(Sheet2!$BX$3,#REF!,5)+HLOOKUP(Sheet2!$BX$4,#REF!,5)+HLOOKUP(Sheet2!$BX$5,#REF!,5)+HLOOKUP(Sheet2!$BX$6,#REF!,5)+HLOOKUP(Sheet2!$BX$7,#REF!,5)+HLOOKUP(Sheet2!$BX$8,#REF!,5)+HLOOKUP(Sheet2!$BX$9,#REF!,5)+HLOOKUP(Sheet2!$BX$10,#REF!,5)+HLOOKUP(Sheet2!$BX$11,#REF!,5)+HLOOKUP(Sheet2!$BX$12,#REF!,5)+HLOOKUP(Sheet2!$BX$13,#REF!,5)+HLOOKUP(Sheet2!$BX$14,#REF!,5)+HLOOKUP(Sheet2!$BX$15,#REF!,5)+HLOOKUP(Sheet2!$BX$16,#REF!,5)+HLOOKUP(Sheet2!$BX$17,#REF!,5))</f>
        <v>#REF!</v>
      </c>
      <c r="BY25" s="8" t="e">
        <f>SUM(HLOOKUP(Sheet2!$BY$3,#REF!,5)+HLOOKUP(Sheet2!$BY$4,#REF!,5)+HLOOKUP(Sheet2!$BY$5,#REF!,5)+HLOOKUP(Sheet2!$BY$6,#REF!,5)+HLOOKUP(Sheet2!$BY$7,#REF!,5)+HLOOKUP(Sheet2!$BY$8,#REF!,5)+HLOOKUP(Sheet2!$BY$9,#REF!,5)+HLOOKUP(Sheet2!$BY$10,#REF!,5)+HLOOKUP(Sheet2!$BY$11,#REF!,5)+HLOOKUP(Sheet2!$BY$12,#REF!,5)+HLOOKUP(Sheet2!$BY$13,#REF!,5)+HLOOKUP(Sheet2!$BY$14,#REF!,5)+HLOOKUP(Sheet2!$BY$15,#REF!,5)+HLOOKUP(Sheet2!$BY$16,#REF!,5)+HLOOKUP(Sheet2!$BY$17,#REF!,5)+HLOOKUP(Sheet2!$BY$18,#REF!,5))</f>
        <v>#REF!</v>
      </c>
      <c r="BZ25" s="8" t="e">
        <f>SUM(HLOOKUP(Sheet2!$BZ$3,#REF!,5)+HLOOKUP(Sheet2!$BZ$4,#REF!,5)+HLOOKUP(Sheet2!$BZ$5,#REF!,5)+HLOOKUP(Sheet2!$BZ$6,#REF!,5)+HLOOKUP(Sheet2!$BZ$7,#REF!,5)+HLOOKUP(Sheet2!$BZ$8,#REF!,5)+HLOOKUP(Sheet2!$BZ$9,#REF!,5)+HLOOKUP(Sheet2!$BZ$10,#REF!,5)+HLOOKUP(Sheet2!$BZ$11,#REF!,5)+HLOOKUP(Sheet2!$BZ$12,#REF!,5)+HLOOKUP(Sheet2!$BZ$13,#REF!,5)+HLOOKUP(Sheet2!$BZ$14,#REF!,5)+HLOOKUP(Sheet2!$BZ$15,#REF!,5))</f>
        <v>#REF!</v>
      </c>
      <c r="CA25" s="8" t="e">
        <f>SUM(HLOOKUP(Sheet2!$CA$3,#REF!,5)+HLOOKUP(Sheet2!$CA$4,#REF!,5)+HLOOKUP(Sheet2!$CA$5,#REF!,5)+HLOOKUP(Sheet2!$CA$6,#REF!,5)+HLOOKUP(Sheet2!$CA$7,#REF!,5)+HLOOKUP(Sheet2!$CA$8,#REF!,5)+HLOOKUP(Sheet2!$CA$9,#REF!,5)+HLOOKUP(Sheet2!$CA$10,#REF!,5)+HLOOKUP(Sheet2!$CA$11,#REF!,5)+HLOOKUP(Sheet2!$CA$12,#REF!,5)+HLOOKUP(Sheet2!$CA$13,#REF!,5)+HLOOKUP(Sheet2!$CA$14,#REF!,5)+HLOOKUP(Sheet2!$CA$15,#REF!,5)+HLOOKUP(Sheet2!$CA$16,#REF!,5)+HLOOKUP(Sheet2!$CA$17,#REF!,5))</f>
        <v>#REF!</v>
      </c>
      <c r="CB25" s="8" t="e">
        <f>SUM(HLOOKUP(Sheet2!$CB$3,#REF!,5)+HLOOKUP(Sheet2!$CB$4,#REF!,5)+HLOOKUP(Sheet2!$CB$5,#REF!,5)+HLOOKUP(Sheet2!$CB$6,#REF!,5)+HLOOKUP(Sheet2!$CB$7,#REF!,5)+HLOOKUP(Sheet2!$CB$8,#REF!,5)+HLOOKUP(Sheet2!$CB$9,#REF!,5)+HLOOKUP(Sheet2!$CB$10,#REF!,5)+HLOOKUP(Sheet2!$CB$11,#REF!,5)+HLOOKUP(Sheet2!$CB$12,#REF!,5)+HLOOKUP(Sheet2!$CB$13,#REF!,5)+HLOOKUP(Sheet2!$CB$14,#REF!,5)+HLOOKUP(Sheet2!$CB$15,#REF!,5)+HLOOKUP(Sheet2!$CB$16,#REF!,5)+HLOOKUP(Sheet2!$CB$17,#REF!,5))</f>
        <v>#REF!</v>
      </c>
      <c r="CC25" s="8" t="e">
        <f>SUM(HLOOKUP(Sheet2!$CC$3,#REF!,5)+HLOOKUP(Sheet2!$CC$4,#REF!,5)+HLOOKUP(Sheet2!$CC$5,#REF!,5)+HLOOKUP(Sheet2!$CC$6,#REF!,5)+HLOOKUP(Sheet2!$CC$7,#REF!,5)+HLOOKUP(Sheet2!$CC$8,#REF!,5)+HLOOKUP(Sheet2!$CC$9,#REF!,5)+HLOOKUP(Sheet2!$CC$10,#REF!,5)+HLOOKUP(Sheet2!$CC$11,#REF!,5)+HLOOKUP(Sheet2!$CC$12,#REF!,5)+HLOOKUP(Sheet2!$CC$13,#REF!,5)+HLOOKUP(Sheet2!$CC$14,#REF!,5))</f>
        <v>#REF!</v>
      </c>
      <c r="CD25" s="8" t="e">
        <f>SUM(HLOOKUP(Sheet2!$CD$3,#REF!,5)+HLOOKUP(Sheet2!$CD$4,#REF!,5)+HLOOKUP(Sheet2!$CD$5,#REF!,5)+HLOOKUP(Sheet2!$CD$6,#REF!,5)+HLOOKUP(Sheet2!$CD$7,#REF!,5)+HLOOKUP(Sheet2!$CD$8,#REF!,5)+HLOOKUP(Sheet2!$CD$9,#REF!,5)+HLOOKUP(Sheet2!$CD$10,#REF!,5)+HLOOKUP(Sheet2!$CD$11,#REF!,5)+HLOOKUP(Sheet2!$CD$12,#REF!,5)+HLOOKUP(Sheet2!$CD$13,#REF!,5)+HLOOKUP(Sheet2!$CD$14,#REF!,5)+HLOOKUP(Sheet2!$CD$15,#REF!,5)+HLOOKUP(Sheet2!$CD$16,#REF!,5))</f>
        <v>#REF!</v>
      </c>
      <c r="CE25" s="8" t="e">
        <f>SUM(HLOOKUP(Sheet2!$CE$3,#REF!,5)+HLOOKUP(Sheet2!$CE$4,#REF!,5)+HLOOKUP(Sheet2!$CE$5,#REF!,5)+HLOOKUP(Sheet2!$CE$6,#REF!,5)+HLOOKUP(Sheet2!$CE$7,#REF!,5)+HLOOKUP(Sheet2!$CE$8,#REF!,5)+HLOOKUP(Sheet2!$CE$9,#REF!,5)+HLOOKUP(Sheet2!$CE$10,#REF!,5)+HLOOKUP(Sheet2!$CE$11,#REF!,5)+HLOOKUP(Sheet2!$CE$12,#REF!,5)+HLOOKUP(Sheet2!$CE$13,#REF!,5)+HLOOKUP(Sheet2!$CE$14,#REF!,5)+HLOOKUP(Sheet2!$CE$15,#REF!,5))</f>
        <v>#REF!</v>
      </c>
      <c r="CF25" s="8" t="e">
        <f>SUM(HLOOKUP(Sheet2!$CF$3,#REF!,5)+HLOOKUP(Sheet2!$CF$4,#REF!,5)+HLOOKUP(Sheet2!$CF$5,#REF!,5)+HLOOKUP(Sheet2!$CF$6,#REF!,5)+HLOOKUP(Sheet2!$CF$7,#REF!,5)+HLOOKUP(Sheet2!$CF$8,#REF!,5)+HLOOKUP(Sheet2!$CF$9,#REF!,5)+HLOOKUP(Sheet2!$CF$10,#REF!,5)+HLOOKUP(Sheet2!$CF$11,#REF!,5)+HLOOKUP(Sheet2!$CF$12,#REF!,5)+HLOOKUP(Sheet2!$CF$13,#REF!,5)+HLOOKUP(Sheet2!$CF$14,#REF!,5)+HLOOKUP(Sheet2!$CF$15,#REF!,5)+HLOOKUP(Sheet2!$CF$16,#REF!,5)+HLOOKUP(Sheet2!$CF$17,#REF!,5))</f>
        <v>#REF!</v>
      </c>
      <c r="CG25" s="8" t="e">
        <f>SUM(HLOOKUP(Sheet2!$CG$3,#REF!,5)+HLOOKUP(Sheet2!$CG$4,#REF!,5)+HLOOKUP(Sheet2!$CG$5,#REF!,5)+HLOOKUP(Sheet2!$CG$6,#REF!,5)+HLOOKUP(Sheet2!$CG$7,#REF!,5)+HLOOKUP(Sheet2!$CG$8,#REF!,5)+HLOOKUP(Sheet2!$CG$9,#REF!,5)+HLOOKUP(Sheet2!$CG$10,#REF!,5)+HLOOKUP(Sheet2!$CG$11,#REF!,5)+HLOOKUP(Sheet2!$CG$12,#REF!,5)+HLOOKUP(Sheet2!$CG$13,#REF!,5)+HLOOKUP(Sheet2!$CG$14,#REF!,5)+HLOOKUP(Sheet2!$CG$15,#REF!,5)+HLOOKUP(Sheet2!$CG$16,#REF!,5)+HLOOKUP(Sheet2!$CG$17,#REF!,5)+HLOOKUP(Sheet2!$CG$18,#REF!,5))</f>
        <v>#REF!</v>
      </c>
      <c r="CH25" s="8" t="e">
        <f>SUM(HLOOKUP(Sheet2!$CH$3,#REF!,5)+HLOOKUP(Sheet2!$CH$4,#REF!,5)+HLOOKUP(Sheet2!$CH$5,#REF!,5)+HLOOKUP(Sheet2!$CH$6,#REF!,5)+HLOOKUP(Sheet2!$CH$7,#REF!,5)+HLOOKUP(Sheet2!$CH$8,#REF!,5)+HLOOKUP(Sheet2!$CH$9,#REF!,5)+HLOOKUP(Sheet2!$CH$10,#REF!,5)+HLOOKUP(Sheet2!$CH$11,#REF!,5)+HLOOKUP(Sheet2!$CH$12,#REF!,5)+HLOOKUP(Sheet2!$CH$13,#REF!,5)+HLOOKUP(Sheet2!$CH$14,#REF!,5)+HLOOKUP(Sheet2!$CH$15,#REF!,5)+HLOOKUP(Sheet2!$CH$16,#REF!,5)+HLOOKUP(Sheet2!$CH$17,#REF!,5)+HLOOKUP(Sheet2!$CH$18,#REF!,5))</f>
        <v>#REF!</v>
      </c>
      <c r="CI25" s="8" t="e">
        <f>SUM(HLOOKUP(Sheet2!$CI$3,#REF!,5)+HLOOKUP(Sheet2!$CI$4,#REF!,5)+HLOOKUP(Sheet2!$CI$5,#REF!,5)+HLOOKUP(Sheet2!$CI$6,#REF!,5)+HLOOKUP(Sheet2!$CI$7,#REF!,5)+HLOOKUP(Sheet2!$CI$8,#REF!,5)+HLOOKUP(Sheet2!$CI$9,#REF!,5)+HLOOKUP(Sheet2!$CI$10,#REF!,5)+HLOOKUP(Sheet2!$CI$11,#REF!,5)+HLOOKUP(Sheet2!$CI$12,#REF!,5)+HLOOKUP(Sheet2!$CI$13,#REF!,5)+HLOOKUP(Sheet2!$CI$14,#REF!,5)+HLOOKUP(Sheet2!$CI$15,#REF!,5)+HLOOKUP(Sheet2!$CI$16,#REF!,5)+HLOOKUP(Sheet2!$CI$17,#REF!,5)+HLOOKUP(Sheet2!$CI$18,#REF!,5))</f>
        <v>#REF!</v>
      </c>
      <c r="CJ25" s="8" t="e">
        <f>SUM(HLOOKUP(Sheet2!$CJ$3,#REF!,5)+HLOOKUP(Sheet2!$CJ$4,#REF!,5)+HLOOKUP(Sheet2!$CJ$5,#REF!,5)+HLOOKUP(Sheet2!$CJ$6,#REF!,5)+HLOOKUP(Sheet2!$CJ$7,#REF!,5)+HLOOKUP(Sheet2!$CJ$8,#REF!,5)+HLOOKUP(Sheet2!$CJ$9,#REF!,5)+HLOOKUP(Sheet2!$CJ$10,#REF!,5)+HLOOKUP(Sheet2!$CJ$11,#REF!,5)+HLOOKUP(Sheet2!$CJ$12,#REF!,5)+HLOOKUP(Sheet2!$CJ$13,#REF!,5)+HLOOKUP(Sheet2!$CJ$14,#REF!,5)+HLOOKUP(Sheet2!$CJ$15,#REF!,5)+HLOOKUP(Sheet2!$CJ$16,#REF!,5)+HLOOKUP(Sheet2!$CJ$17,#REF!,5))</f>
        <v>#REF!</v>
      </c>
      <c r="CK25" s="8" t="e">
        <f>SUM(HLOOKUP(Sheet2!$CK$3,#REF!,5)+HLOOKUP(Sheet2!$CK$4,#REF!,5)+HLOOKUP(Sheet2!$CK$5,#REF!,5)+HLOOKUP(Sheet2!$CK$6,#REF!,5)+HLOOKUP(Sheet2!$CK$7,#REF!,5)+HLOOKUP(Sheet2!$CK$8,#REF!,5)+HLOOKUP(Sheet2!$CK$9,#REF!,5)+HLOOKUP(Sheet2!$CK$10,#REF!,5)+HLOOKUP(Sheet2!$CK$11,#REF!,5)+HLOOKUP(Sheet2!$CK$12,#REF!,5)+HLOOKUP(Sheet2!$CK$13,#REF!,5)+HLOOKUP(Sheet2!$CK$14,#REF!,5)+HLOOKUP(Sheet2!$CK$15,#REF!,5)+HLOOKUP(Sheet2!$CK$16,#REF!,5)+HLOOKUP(Sheet2!$CK$17,#REF!,5))</f>
        <v>#REF!</v>
      </c>
      <c r="CL25" s="8" t="e">
        <f>SUM(HLOOKUP(Sheet2!$CL$3,#REF!,5)+HLOOKUP(Sheet2!$CL$4,#REF!,5)+HLOOKUP(Sheet2!$CL$5,#REF!,5)+HLOOKUP(Sheet2!$CL$6,#REF!,5)+HLOOKUP(Sheet2!$CL$7,#REF!,5)+HLOOKUP(Sheet2!$CL$8,#REF!,5)+HLOOKUP(Sheet2!$CL$9,#REF!,5)+HLOOKUP(Sheet2!$CL$10,#REF!,5)+HLOOKUP(Sheet2!$CL$11,#REF!,5)+HLOOKUP(Sheet2!$CL$12,#REF!,5)+HLOOKUP(Sheet2!$CL$13,#REF!,5)+HLOOKUP(Sheet2!$CL$14,#REF!,5)+HLOOKUP(Sheet2!$CL$15,#REF!,5)+HLOOKUP(Sheet2!$CL$16,#REF!,5)+HLOOKUP(Sheet2!$CL$17,#REF!,5))</f>
        <v>#REF!</v>
      </c>
      <c r="CM25" s="8" t="e">
        <f>SUM(HLOOKUP(Sheet2!$CM$3,#REF!,5)+HLOOKUP(Sheet2!$CM$4,#REF!,5)+HLOOKUP(Sheet2!$CM$5,#REF!,5)+HLOOKUP(Sheet2!$CM$6,#REF!,5)+HLOOKUP(Sheet2!$CM$7,#REF!,5)+HLOOKUP(Sheet2!$CM$8,#REF!,5)+HLOOKUP(Sheet2!$CM$9,#REF!,5)+HLOOKUP(Sheet2!$CM$10,#REF!,5)+HLOOKUP(Sheet2!$CM$11,#REF!,5)+HLOOKUP(Sheet2!$CM$12,#REF!,5)+HLOOKUP(Sheet2!$CM$13,#REF!,5)+HLOOKUP(Sheet2!$CM$14,#REF!,5)+HLOOKUP(Sheet2!$CM$15,#REF!,5))</f>
        <v>#REF!</v>
      </c>
      <c r="CN25" s="8" t="e">
        <f>SUM(HLOOKUP(Sheet2!$CN$3,#REF!,5)+HLOOKUP(Sheet2!$CN$4,#REF!,5)+HLOOKUP(Sheet2!$CN$5,#REF!,5)+HLOOKUP(Sheet2!$CN$6,#REF!,5)+HLOOKUP(Sheet2!$CN$7,#REF!,5)+HLOOKUP(Sheet2!$CN$8,#REF!,5)+HLOOKUP(Sheet2!$CN$9,#REF!,5)+HLOOKUP(Sheet2!$CN$10,#REF!,5)+HLOOKUP(Sheet2!$CN$11,#REF!,5)+HLOOKUP(Sheet2!$CN$12,#REF!,5)+HLOOKUP(Sheet2!$CN$13,#REF!,5)+HLOOKUP(Sheet2!$CN$14,#REF!,5)+HLOOKUP(Sheet2!$CN$15,#REF!,5)+HLOOKUP(Sheet2!$CN$16,#REF!,5)+HLOOKUP(Sheet2!$CN$17,#REF!,5))</f>
        <v>#REF!</v>
      </c>
      <c r="CO25" s="8" t="e">
        <f>SUM(HLOOKUP(Sheet2!$CO$3,#REF!,5)+HLOOKUP(Sheet2!$CO$4,#REF!,5)+HLOOKUP(Sheet2!$CO$5,#REF!,5)+HLOOKUP(Sheet2!$CO$6,#REF!,5)+HLOOKUP(Sheet2!$CO$7,#REF!,5)+HLOOKUP(Sheet2!$CO$8,#REF!,5)+HLOOKUP(Sheet2!$CO$9,#REF!,5)+HLOOKUP(Sheet2!$CO$10,#REF!,5)+HLOOKUP(Sheet2!$CO$11,#REF!,5)+HLOOKUP(Sheet2!$CO$12,#REF!,5)+HLOOKUP(Sheet2!$CO$13,#REF!,5)+HLOOKUP(Sheet2!$CO$14,#REF!,5)+HLOOKUP(Sheet2!$CO$15,#REF!,5)+HLOOKUP(Sheet2!$CO$16,#REF!,5)+HLOOKUP(Sheet2!$CO$17,#REF!,5))</f>
        <v>#REF!</v>
      </c>
      <c r="CP25" s="8" t="e">
        <f>SUM(HLOOKUP(Sheet2!$CP$3,#REF!,5)+HLOOKUP(Sheet2!$CP$4,#REF!,5)+HLOOKUP(Sheet2!$CP$5,#REF!,5)+HLOOKUP(Sheet2!$CP$6,#REF!,5)+HLOOKUP(Sheet2!$CP$7,#REF!,5)+HLOOKUP(Sheet2!$CP$8,#REF!,5)+HLOOKUP(Sheet2!$CP$9,#REF!,5)+HLOOKUP(Sheet2!$CP$10,#REF!,5)+HLOOKUP(Sheet2!$CP$11,#REF!,5)+HLOOKUP(Sheet2!$CP$12,#REF!,5)+HLOOKUP(Sheet2!$CP$13,#REF!,5)+HLOOKUP(Sheet2!$CP$14,#REF!,5)+HLOOKUP(Sheet2!$CP$15,#REF!,5)+HLOOKUP(Sheet2!$CP$16,#REF!,5)+HLOOKUP(Sheet2!$CP$17,#REF!,5)+HLOOKUP(Sheet2!$CP$18,#REF!,5))</f>
        <v>#REF!</v>
      </c>
      <c r="CQ25" s="8" t="e">
        <f>SUM(HLOOKUP(Sheet2!$CQ$3,#REF!,5)+HLOOKUP(Sheet2!$CQ$4,#REF!,5)+HLOOKUP(Sheet2!$CQ$5,#REF!,5)+HLOOKUP(Sheet2!$CQ$6,#REF!,5)+HLOOKUP(Sheet2!$CQ$7,#REF!,5)+HLOOKUP(Sheet2!$CQ$8,#REF!,5)+HLOOKUP(Sheet2!$CQ$9,#REF!,5)+HLOOKUP(Sheet2!$CQ$10,#REF!,5)+HLOOKUP(Sheet2!$CQ$11,#REF!,5)+HLOOKUP(Sheet2!$CQ$12,#REF!,5)+HLOOKUP(Sheet2!$CQ$13,#REF!,5)+HLOOKUP(Sheet2!$CQ$14,#REF!,5)+HLOOKUP(Sheet2!$CQ$15,#REF!,5)+HLOOKUP(Sheet2!$CQ$16,#REF!,5)+HLOOKUP(Sheet2!$CQ$17,#REF!,5)+HLOOKUP(Sheet2!$CQ$18,#REF!,5))</f>
        <v>#REF!</v>
      </c>
      <c r="CR25" s="8" t="e">
        <f>SUM(HLOOKUP(Sheet2!$CR$3,#REF!,5)+HLOOKUP(Sheet2!$CR$4,#REF!,5)+HLOOKUP(Sheet2!$CR$5,#REF!,5)+HLOOKUP(Sheet2!$CR$6,#REF!,5)+HLOOKUP(Sheet2!$CR$7,#REF!,5)+HLOOKUP(Sheet2!$CR$8,#REF!,5)+HLOOKUP(Sheet2!$CR$9,#REF!,5)+HLOOKUP(Sheet2!$CR$10,#REF!,5)+HLOOKUP(Sheet2!$CR$11,#REF!,5)+HLOOKUP(Sheet2!$CR$12,#REF!,5)+HLOOKUP(Sheet2!$CR$13,#REF!,5)+HLOOKUP(Sheet2!$CR$14,#REF!,5)+HLOOKUP(Sheet2!$CR$15,#REF!,5)+HLOOKUP(Sheet2!$CR$16,#REF!,5)+HLOOKUP(Sheet2!$CR$17,#REF!,5)+HLOOKUP(Sheet2!$CR$18,#REF!,5)+HLOOKUP(Sheet2!$CR$19,#REF!,5)+HLOOKUP(Sheet2!$CR$20,#REF!,5)+HLOOKUP(Sheet2!$CR$21,#REF!,5))</f>
        <v>#REF!</v>
      </c>
      <c r="CS25" s="8" t="e">
        <f>SUM(HLOOKUP(Sheet2!$CS$3,#REF!,5)+HLOOKUP(Sheet2!$CS$4,#REF!,5)+HLOOKUP(Sheet2!$CS$5,#REF!,5)+HLOOKUP(Sheet2!$CS$6,#REF!,5)+HLOOKUP(Sheet2!$CS$7,#REF!,5)+HLOOKUP(Sheet2!$CS$8,#REF!,5)+HLOOKUP(Sheet2!$CS$9,#REF!,5)+HLOOKUP(Sheet2!$CS$10,#REF!,5)+HLOOKUP(Sheet2!$CS$11,#REF!,5)+HLOOKUP(Sheet2!$CS$12,#REF!,5)+HLOOKUP(Sheet2!$CS$13,#REF!,5)+HLOOKUP(Sheet2!$CS$14,#REF!,5)+HLOOKUP(Sheet2!$CS$15,#REF!,5)+HLOOKUP(Sheet2!$CS$16,#REF!,5)+HLOOKUP(Sheet2!$CS$17,#REF!,5)+HLOOKUP(Sheet2!$CS$18,#REF!,5))</f>
        <v>#REF!</v>
      </c>
      <c r="CT25" s="8" t="e">
        <f>SUM(HLOOKUP(Sheet2!$CT$3,#REF!,5)+HLOOKUP(Sheet2!$CT$4,#REF!,5)+HLOOKUP(Sheet2!$CT$5,#REF!,5)+HLOOKUP(Sheet2!$CT$6,#REF!,5)+HLOOKUP(Sheet2!$CT$7,#REF!,5)+HLOOKUP(Sheet2!$CT$8,#REF!,5)+HLOOKUP(Sheet2!$CT$9,#REF!,5)+HLOOKUP(Sheet2!$CT$10,#REF!,5)+HLOOKUP(Sheet2!$CT$11,#REF!,5)+HLOOKUP(Sheet2!$CT$12,#REF!,5)+HLOOKUP(Sheet2!$CT$13,#REF!,5)+HLOOKUP(Sheet2!$CT$14,#REF!,5)+HLOOKUP(Sheet2!$CT$15,#REF!,5)+HLOOKUP(Sheet2!$CT$16,#REF!,5)+HLOOKUP(Sheet2!$CT$17,#REF!,5)+HLOOKUP(Sheet2!$CT$18,#REF!,5)+HLOOKUP(Sheet2!$CT$19,#REF!,5)+HLOOKUP(Sheet2!$CT$20,#REF!,5))</f>
        <v>#REF!</v>
      </c>
      <c r="CU25" s="8" t="e">
        <f>SUM(HLOOKUP(Sheet2!$CU$3,#REF!,5)+HLOOKUP(Sheet2!$CU$4,#REF!,5)+HLOOKUP(Sheet2!$CU$5,#REF!,5)+HLOOKUP(Sheet2!$CU$6,#REF!,5)+HLOOKUP(Sheet2!$CU$7,#REF!,5)+HLOOKUP(Sheet2!$CU$8,#REF!,5)+HLOOKUP(Sheet2!$CU$9,#REF!,5)+HLOOKUP(Sheet2!$CU$10,#REF!,5)+HLOOKUP(Sheet2!$CU$11,#REF!,5)+HLOOKUP(Sheet2!$CU$12,#REF!,5)+HLOOKUP(Sheet2!$CU$13,#REF!,5)+HLOOKUP(Sheet2!$CU$14,#REF!,5)+HLOOKUP(Sheet2!$CU$15,#REF!,5)+HLOOKUP(Sheet2!$CU$16,#REF!,5)+HLOOKUP(Sheet2!$CU$17,#REF!,5))</f>
        <v>#REF!</v>
      </c>
      <c r="CV25" s="8" t="e">
        <f>SUM(HLOOKUP(Sheet2!$CV$3,#REF!,5)+HLOOKUP(Sheet2!$CV$4,#REF!,5)+HLOOKUP(Sheet2!$CV$5,#REF!,5)+HLOOKUP(Sheet2!$CV$6,#REF!,5)+HLOOKUP(Sheet2!$CV$7,#REF!,5)+HLOOKUP(Sheet2!$CV$8,#REF!,5)+HLOOKUP(Sheet2!$CV$9,#REF!,5)+HLOOKUP(Sheet2!$CV$10,#REF!,5)+HLOOKUP(Sheet2!$CV$11,#REF!,5)+HLOOKUP(Sheet2!$CV$12,#REF!,5)+HLOOKUP(Sheet2!$CV$13,#REF!,5)+HLOOKUP(Sheet2!$CV$14,#REF!,5)+HLOOKUP(Sheet2!$CV$15,#REF!,5)+HLOOKUP(Sheet2!$CV$16,#REF!,5)+HLOOKUP(Sheet2!$CV$17,#REF!,5)+HLOOKUP(Sheet2!$CV$18,#REF!,5))</f>
        <v>#REF!</v>
      </c>
      <c r="CW25" s="8" t="e">
        <f>SUM(HLOOKUP(Sheet2!$CW$3,#REF!,5)+HLOOKUP(Sheet2!$CW$4,#REF!,5)+HLOOKUP(Sheet2!$CW$5,#REF!,5)+HLOOKUP(Sheet2!$CW$6,#REF!,5)+HLOOKUP(Sheet2!$CW$7,#REF!,5)+HLOOKUP(Sheet2!$CW$8,#REF!,5)+HLOOKUP(Sheet2!$CW$9,#REF!,5)+HLOOKUP(Sheet2!$CW$10,#REF!,5)+HLOOKUP(Sheet2!$CW$11,#REF!,5)+HLOOKUP(Sheet2!$CW$12,#REF!,5)+HLOOKUP(Sheet2!$CW$13,#REF!,5)+HLOOKUP(Sheet2!$CW$14,#REF!,5)+HLOOKUP(Sheet2!$CW$15,#REF!,5))</f>
        <v>#REF!</v>
      </c>
      <c r="CX25" s="8" t="e">
        <f>SUM(HLOOKUP(Sheet2!$CX$3,#REF!,5)+HLOOKUP(Sheet2!$CX$4,#REF!,5)+HLOOKUP(Sheet2!$CX$5,#REF!,5)+HLOOKUP(Sheet2!$CX$6,#REF!,5)+HLOOKUP(Sheet2!$CX$7,#REF!,5)+HLOOKUP(Sheet2!$CX$8,#REF!,5)+HLOOKUP(Sheet2!$CX$9,#REF!,5)+HLOOKUP(Sheet2!$CX$10,#REF!,5)+HLOOKUP(Sheet2!$CX$11,#REF!,5)+HLOOKUP(Sheet2!$CX$12,#REF!,5)+HLOOKUP(Sheet2!$CX$13,#REF!,5)+HLOOKUP(Sheet2!$CX$14,#REF!,5)+HLOOKUP(Sheet2!$CX$15,#REF!,5)+HLOOKUP(Sheet2!$CX$16,#REF!,5)+HLOOKUP(Sheet2!$CX$17,#REF!,5))</f>
        <v>#REF!</v>
      </c>
      <c r="CY25" s="8" t="e">
        <f>SUM(HLOOKUP(Sheet2!$CY$3,#REF!,5)+HLOOKUP(Sheet2!$CY$4,#REF!,5)+HLOOKUP(Sheet2!$CY$5,#REF!,5)+HLOOKUP(Sheet2!$CY$6,#REF!,5)+HLOOKUP(Sheet2!$CY$7,#REF!,5)+HLOOKUP(Sheet2!$CY$8,#REF!,5)+HLOOKUP(Sheet2!$CY$9,#REF!,5)+HLOOKUP(Sheet2!$CY$10,#REF!,5)+HLOOKUP(Sheet2!$CY$11,#REF!,5)+HLOOKUP(Sheet2!$CY$12,#REF!,5)+HLOOKUP(Sheet2!$CY$13,#REF!,5)+HLOOKUP(Sheet2!$CY$14,#REF!,5)+HLOOKUP(Sheet2!$CY$15,#REF!,5)+HLOOKUP(Sheet2!$CY$16,#REF!,5)+HLOOKUP(Sheet2!$CY$17,#REF!,5))</f>
        <v>#REF!</v>
      </c>
      <c r="CZ25" s="8" t="e">
        <f>SUM(HLOOKUP(Sheet2!$CZ$3,#REF!,5)+HLOOKUP(Sheet2!$CZ$4,#REF!,5)+HLOOKUP(Sheet2!$CZ$5,#REF!,5)+HLOOKUP(Sheet2!$CZ$6,#REF!,5)+HLOOKUP(Sheet2!$CZ$7,#REF!,5)+HLOOKUP(Sheet2!$CZ$8,#REF!,5)+HLOOKUP(Sheet2!$CZ$9,#REF!,5)+HLOOKUP(Sheet2!$CZ$10,#REF!,5)+HLOOKUP(Sheet2!$CZ$11,#REF!,5)+HLOOKUP(Sheet2!$CZ$12,#REF!,5)+HLOOKUP(Sheet2!$CZ$13,#REF!,5)+HLOOKUP(Sheet2!$CZ$14,#REF!,5))</f>
        <v>#REF!</v>
      </c>
      <c r="DA25" s="8" t="e">
        <f>SUM(HLOOKUP(Sheet2!$DA$3,#REF!,5)+HLOOKUP(Sheet2!$DA$4,#REF!,5)+HLOOKUP(Sheet2!$DA$5,#REF!,5)+HLOOKUP(Sheet2!$DA$6,#REF!,5)+HLOOKUP(Sheet2!$DA$7,#REF!,5)+HLOOKUP(Sheet2!$DA$8,#REF!,5)+HLOOKUP(Sheet2!$DA$9,#REF!,5)+HLOOKUP(Sheet2!$DA$10,#REF!,5)+HLOOKUP(Sheet2!$DA$11,#REF!,5)+HLOOKUP(Sheet2!$DA$12,#REF!,5)+HLOOKUP(Sheet2!$DA$13,#REF!,5)+HLOOKUP(Sheet2!$DA$14,#REF!,5)+HLOOKUP(Sheet2!$DA$15,#REF!,5)+HLOOKUP(Sheet2!$DA$16,#REF!,5))</f>
        <v>#REF!</v>
      </c>
      <c r="DB25" s="8" t="e">
        <f>SUM(HLOOKUP(Sheet2!$DB$3,#REF!,5)+HLOOKUP(Sheet2!$DB$4,#REF!,5)+HLOOKUP(Sheet2!$DB$5,#REF!,5)+HLOOKUP(Sheet2!$DB$6,#REF!,5)+HLOOKUP(Sheet2!$DB$7,#REF!,5)+HLOOKUP(Sheet2!$DB$8,#REF!,5)+HLOOKUP(Sheet2!$DB$9,#REF!,5)+HLOOKUP(Sheet2!$DB$10,#REF!,5)+HLOOKUP(Sheet2!$DB$11,#REF!,5)+HLOOKUP(Sheet2!$DB$12,#REF!,5)+HLOOKUP(Sheet2!$DB$13,#REF!,5)+HLOOKUP(Sheet2!$DB$14,#REF!,5)+HLOOKUP(Sheet2!$DB$15,#REF!,5))</f>
        <v>#REF!</v>
      </c>
      <c r="DC25" s="8" t="e">
        <f>SUM(HLOOKUP(Sheet2!$DC$3,#REF!,5)+HLOOKUP(Sheet2!$DC$4,#REF!,5)+HLOOKUP(Sheet2!$DC$5,#REF!,5)+HLOOKUP(Sheet2!$DC$6,#REF!,5)+HLOOKUP(Sheet2!$DC$7,#REF!,5)+HLOOKUP(Sheet2!$DC$8,#REF!,5)+HLOOKUP(Sheet2!$DC$9,#REF!,5)+HLOOKUP(Sheet2!$DC$10,#REF!,5)+HLOOKUP(Sheet2!$DC$11,#REF!,5)+HLOOKUP(Sheet2!$DC$12,#REF!,5)+HLOOKUP(Sheet2!$DC$13,#REF!,5)+HLOOKUP(Sheet2!$DC$14,#REF!,5)+HLOOKUP(Sheet2!$DC$15,#REF!,5)+HLOOKUP(Sheet2!$DC$16,#REF!,5)+HLOOKUP(Sheet2!$DC$17,#REF!,5))</f>
        <v>#REF!</v>
      </c>
      <c r="DD25" s="8" t="e">
        <f>SUM(HLOOKUP(Sheet2!$DD$3,#REF!,5)+HLOOKUP(Sheet2!$DD$4,#REF!,5)+HLOOKUP(Sheet2!$DD$5,#REF!,5)+HLOOKUP(Sheet2!$DD$6,#REF!,5)+HLOOKUP(Sheet2!$DD$7,#REF!,5)+HLOOKUP(Sheet2!$DD$8,#REF!,5)+HLOOKUP(Sheet2!$DD$9,#REF!,5)+HLOOKUP(Sheet2!$DD$10,#REF!,5)+HLOOKUP(Sheet2!$DD$11,#REF!,5)+HLOOKUP(Sheet2!$DD$12,#REF!,5)+HLOOKUP(Sheet2!$DD$13,#REF!,5)+HLOOKUP(Sheet2!$DD$14,#REF!,5)+HLOOKUP(Sheet2!$DD$15,#REF!,5)+HLOOKUP(Sheet2!$DD$16,#REF!,5)+HLOOKUP(Sheet2!$DD$17,#REF!,5)+HLOOKUP(Sheet2!$DD$18,#REF!,5))</f>
        <v>#REF!</v>
      </c>
      <c r="DE25" s="8" t="e">
        <f>SUM(HLOOKUP(Sheet2!$DE$3,#REF!,5)+HLOOKUP(Sheet2!$DE$4,#REF!,5)+HLOOKUP(Sheet2!$DE$5,#REF!,5)+HLOOKUP(Sheet2!$DE$6,#REF!,5)+HLOOKUP(Sheet2!$DE$7,#REF!,5)+HLOOKUP(Sheet2!$DE$8,#REF!,5)+HLOOKUP(Sheet2!$DE$9,#REF!,5)+HLOOKUP(Sheet2!$DE$10,#REF!,5)+HLOOKUP(Sheet2!$DE$11,#REF!,5)+HLOOKUP(Sheet2!$DE$12,#REF!,5)+HLOOKUP(Sheet2!$DE$13,#REF!,5)+HLOOKUP(Sheet2!$DE$14,#REF!,5)+HLOOKUP(Sheet2!$DE$15,#REF!,5)+HLOOKUP(Sheet2!$DE$16,#REF!,5)+HLOOKUP(Sheet2!$DE$17,#REF!,5)+HLOOKUP(Sheet2!$DE$18,#REF!,5))</f>
        <v>#REF!</v>
      </c>
      <c r="DF25" s="8" t="e">
        <f>SUM(HLOOKUP(Sheet2!$DF$3,#REF!,5)+HLOOKUP(Sheet2!$DF$4,#REF!,5)+HLOOKUP(Sheet2!$DF$5,#REF!,5)+HLOOKUP(Sheet2!$DF$6,#REF!,5)+HLOOKUP(Sheet2!$DF$7,#REF!,5)+HLOOKUP(Sheet2!$DF$8,#REF!,5)+HLOOKUP(Sheet2!$DF$9,#REF!,5)+HLOOKUP(Sheet2!$DF$10,#REF!,5)+HLOOKUP(Sheet2!$DF$11,#REF!,5)+HLOOKUP(Sheet2!$DF$12,#REF!,5)+HLOOKUP(Sheet2!$DF$13,#REF!,5)+HLOOKUP(Sheet2!$DF$14,#REF!,5)+HLOOKUP(Sheet2!$DF$15,#REF!,5)+HLOOKUP(Sheet2!$DF$16,#REF!,5)+HLOOKUP(Sheet2!$DF$17,#REF!,5)+HLOOKUP(Sheet2!$DF$18,#REF!,5))</f>
        <v>#REF!</v>
      </c>
      <c r="DG25" s="8" t="e">
        <f>SUM(HLOOKUP(Sheet2!$DG$3,#REF!,5)+HLOOKUP(Sheet2!$DG$4,#REF!,5)+HLOOKUP(Sheet2!$DG$5,#REF!,5)+HLOOKUP(Sheet2!$DG$6,#REF!,5)+HLOOKUP(Sheet2!$DG$7,#REF!,5)+HLOOKUP(Sheet2!$DG$8,#REF!,5)+HLOOKUP(Sheet2!$DG$9,#REF!,5)+HLOOKUP(Sheet2!$DG$10,#REF!,5)+HLOOKUP(Sheet2!$DG$11,#REF!,5)+HLOOKUP(Sheet2!$DG$12,#REF!,5)+HLOOKUP(Sheet2!$DG$13,#REF!,5)+HLOOKUP(Sheet2!$DG$14,#REF!,5)+HLOOKUP(Sheet2!$DG$15,#REF!,5)+HLOOKUP(Sheet2!$DG$16,#REF!,5)+HLOOKUP(Sheet2!$DG$17,#REF!,5))</f>
        <v>#REF!</v>
      </c>
      <c r="DH25" s="8" t="e">
        <f>SUM(HLOOKUP(Sheet2!$DH$3,#REF!,5)+HLOOKUP(Sheet2!$DH$4,#REF!,5)+HLOOKUP(Sheet2!$DH$5,#REF!,5)+HLOOKUP(Sheet2!$DH$6,#REF!,5)+HLOOKUP(Sheet2!$DH$7,#REF!,5)+HLOOKUP(Sheet2!$DH$8,#REF!,5)+HLOOKUP(Sheet2!$DH$9,#REF!,5)+HLOOKUP(Sheet2!$DH$10,#REF!,5)+HLOOKUP(Sheet2!$DH$11,#REF!,5)+HLOOKUP(Sheet2!$DH$12,#REF!,5)+HLOOKUP(Sheet2!$DH$13,#REF!,5)+HLOOKUP(Sheet2!$DH$14,#REF!,5)+HLOOKUP(Sheet2!$DH$15,#REF!,5)+HLOOKUP(Sheet2!$DH$16,#REF!,5)+HLOOKUP(Sheet2!$DH$17,#REF!,5))</f>
        <v>#REF!</v>
      </c>
      <c r="DI25" s="8" t="e">
        <f>SUM(HLOOKUP(Sheet2!$DI$3,#REF!,5)+HLOOKUP(Sheet2!$DI$4,#REF!,5)+HLOOKUP(Sheet2!$DI$5,#REF!,5)+HLOOKUP(Sheet2!$DI$6,#REF!,5)+HLOOKUP(Sheet2!$DI$7,#REF!,5)+HLOOKUP(Sheet2!$DI$8,#REF!,5)+HLOOKUP(Sheet2!$DI$9,#REF!,5)+HLOOKUP(Sheet2!$DI$10,#REF!,5)+HLOOKUP(Sheet2!$DI$11,#REF!,5)+HLOOKUP(Sheet2!$DI$12,#REF!,5)+HLOOKUP(Sheet2!$DI$13,#REF!,5)+HLOOKUP(Sheet2!$DI$14,#REF!,5)+HLOOKUP(Sheet2!$DI$15,#REF!,5)+HLOOKUP(Sheet2!$DI$16,#REF!,5)+HLOOKUP(Sheet2!$DI$17,#REF!,5))</f>
        <v>#REF!</v>
      </c>
      <c r="DJ25" s="8" t="e">
        <f>SUM(HLOOKUP(Sheet2!$DJ$3,#REF!,5)+HLOOKUP(Sheet2!$DJ$4,#REF!,5)+HLOOKUP(Sheet2!$DJ$5,#REF!,5)+HLOOKUP(Sheet2!$DJ$6,#REF!,5)+HLOOKUP(Sheet2!$DJ$7,#REF!,5)+HLOOKUP(Sheet2!$DJ$8,#REF!,5)+HLOOKUP(Sheet2!$DJ$9,#REF!,5)+HLOOKUP(Sheet2!$DJ$10,#REF!,5)+HLOOKUP(Sheet2!$DJ$11,#REF!,5)+HLOOKUP(Sheet2!$DJ$12,#REF!,5)+HLOOKUP(Sheet2!$DJ$13,#REF!,5)+HLOOKUP(Sheet2!$DJ$14,#REF!,5)+HLOOKUP(Sheet2!$DJ$15,#REF!,5))</f>
        <v>#REF!</v>
      </c>
      <c r="DK25" s="8" t="e">
        <f>SUM(HLOOKUP(Sheet2!$DK$3,#REF!,5)+HLOOKUP(Sheet2!$DK$4,#REF!,5)+HLOOKUP(Sheet2!$DK$5,#REF!,5)+HLOOKUP(Sheet2!$DK$6,#REF!,5)+HLOOKUP(Sheet2!$DK$7,#REF!,5)+HLOOKUP(Sheet2!$DK$8,#REF!,5)+HLOOKUP(Sheet2!$DK$9,#REF!,5)+HLOOKUP(Sheet2!$DK$10,#REF!,5)+HLOOKUP(Sheet2!$DK$11,#REF!,5)+HLOOKUP(Sheet2!$DK$12,#REF!,5)+HLOOKUP(Sheet2!$DK$13,#REF!,5)+HLOOKUP(Sheet2!$DK$14,#REF!,5)+HLOOKUP(Sheet2!$DK$15,#REF!,5)+HLOOKUP(Sheet2!$DK$16,#REF!,5)+HLOOKUP(Sheet2!$DK$17,#REF!,5))</f>
        <v>#REF!</v>
      </c>
      <c r="DL25" s="8" t="e">
        <f>SUM(HLOOKUP(Sheet2!$DL$3,#REF!,5)+HLOOKUP(Sheet2!$DL$4,#REF!,5)+HLOOKUP(Sheet2!$DL$5,#REF!,5)+HLOOKUP(Sheet2!$DL$6,#REF!,5)+HLOOKUP(Sheet2!$DL$7,#REF!,5)+HLOOKUP(Sheet2!$DL$8,#REF!,5)+HLOOKUP(Sheet2!$DL$9,#REF!,5)+HLOOKUP(Sheet2!$DL$10,#REF!,5)+HLOOKUP(Sheet2!$DL$11,#REF!,5)+HLOOKUP(Sheet2!$DL$12,#REF!,5)+HLOOKUP(Sheet2!$DL$13,#REF!,5)+HLOOKUP(Sheet2!$DL$14,#REF!,5)+HLOOKUP(Sheet2!$DL$15,#REF!,5)+HLOOKUP(Sheet2!$DL$16,#REF!,5)+HLOOKUP(Sheet2!$DL$17,#REF!,5))</f>
        <v>#REF!</v>
      </c>
      <c r="DM25" s="8" t="e">
        <f>SUM(HLOOKUP(Sheet2!$DM$3,#REF!,5)+HLOOKUP(Sheet2!$DM$4,#REF!,5)+HLOOKUP(Sheet2!$DM$5,#REF!,5)+HLOOKUP(Sheet2!$DM$6,#REF!,5)+HLOOKUP(Sheet2!$DM$7,#REF!,5)+HLOOKUP(Sheet2!$DM$8,#REF!,5)+HLOOKUP(Sheet2!$DM$9,#REF!,5)+HLOOKUP(Sheet2!$DM$10,#REF!,5)+HLOOKUP(Sheet2!$DM$11,#REF!,5)+HLOOKUP(Sheet2!$DM$12,#REF!,5)+HLOOKUP(Sheet2!$DM$13,#REF!,5)+HLOOKUP(Sheet2!$DM$14,#REF!,5)+HLOOKUP(Sheet2!$DM$15,#REF!,5)+HLOOKUP(Sheet2!$DM$16,#REF!,5)+HLOOKUP(Sheet2!$DM$17,#REF!,5)+HLOOKUP(Sheet2!$DM$18,#REF!,5))</f>
        <v>#REF!</v>
      </c>
      <c r="DN25" s="8" t="e">
        <f>SUM(HLOOKUP(Sheet2!$DN$3,#REF!,5)+HLOOKUP(Sheet2!$DN$4,#REF!,5)+HLOOKUP(Sheet2!$DN$5,#REF!,5)+HLOOKUP(Sheet2!$DN$6,#REF!,5)+HLOOKUP(Sheet2!$DN$7,#REF!,5)+HLOOKUP(Sheet2!$DN$8,#REF!,5)+HLOOKUP(Sheet2!$DN$9,#REF!,5)+HLOOKUP(Sheet2!$DN$10,#REF!,5)+HLOOKUP(Sheet2!$DN$11,#REF!,5)+HLOOKUP(Sheet2!$DN$12,#REF!,5)+HLOOKUP(Sheet2!$DN$13,#REF!,5)+HLOOKUP(Sheet2!$DN$14,#REF!,5)+HLOOKUP(Sheet2!$DN$15,#REF!,5)+HLOOKUP(Sheet2!$DN$16,#REF!,5)+HLOOKUP(Sheet2!$DN$17,#REF!,5)+HLOOKUP(Sheet2!$DN$18,#REF!,5))</f>
        <v>#REF!</v>
      </c>
      <c r="DO25" s="8" t="e">
        <f>SUM(HLOOKUP(Sheet2!$DO$3,#REF!,5)+HLOOKUP(Sheet2!$DO$4,#REF!,5)+HLOOKUP(Sheet2!$DO$5,#REF!,5)+HLOOKUP(Sheet2!$DO$6,#REF!,5)+HLOOKUP(Sheet2!$DO$7,#REF!,5)+HLOOKUP(Sheet2!$DO$8,#REF!,5)+HLOOKUP(Sheet2!$DO$9,#REF!,5)+HLOOKUP(Sheet2!$DO$10,#REF!,5)+HLOOKUP(Sheet2!$DO$11,#REF!,5)+HLOOKUP(Sheet2!$DO$12,#REF!,5)+HLOOKUP(Sheet2!$DO$13,#REF!,5)+HLOOKUP(Sheet2!$DO$14,#REF!,5)+HLOOKUP(Sheet2!$DO$15,#REF!,5)+HLOOKUP(Sheet2!$DO$16,#REF!,5)+HLOOKUP(Sheet2!$DO$17,#REF!,5)+HLOOKUP(Sheet2!$DO$18,#REF!,5)+HLOOKUP(Sheet2!$DO$19,#REF!,5)+HLOOKUP(Sheet2!$DO$20,#REF!,5)+HLOOKUP(Sheet2!$DO$21,#REF!,5))</f>
        <v>#REF!</v>
      </c>
      <c r="DP25" s="8" t="e">
        <f>SUM(HLOOKUP(Sheet2!$DP$3,#REF!,5)+HLOOKUP(Sheet2!$DP$4,#REF!,5)+HLOOKUP(Sheet2!$DP$5,#REF!,5)+HLOOKUP(Sheet2!$DP$6,#REF!,5)+HLOOKUP(Sheet2!$DP$7,#REF!,5)+HLOOKUP(Sheet2!$DP$8,#REF!,5)+HLOOKUP(Sheet2!$DP$9,#REF!,5)+HLOOKUP(Sheet2!$DP$10,#REF!,5)+HLOOKUP(Sheet2!$DP$11,#REF!,5)+HLOOKUP(Sheet2!$DP$12,#REF!,5)+HLOOKUP(Sheet2!$DP$13,#REF!,5)+HLOOKUP(Sheet2!$DP$14,#REF!,5)+HLOOKUP(Sheet2!$DP$15,#REF!,5)+HLOOKUP(Sheet2!$DP$16,#REF!,5)+HLOOKUP(Sheet2!$DP$17,#REF!,5)+HLOOKUP(Sheet2!$DP$18,#REF!,5))</f>
        <v>#REF!</v>
      </c>
      <c r="DQ25" s="8" t="e">
        <f>SUM(HLOOKUP(Sheet2!$DQ$3,#REF!,5)+HLOOKUP(Sheet2!$DQ$4,#REF!,5)+HLOOKUP(Sheet2!$DQ$5,#REF!,5)+HLOOKUP(Sheet2!$DQ$6,#REF!,5)+HLOOKUP(Sheet2!$DQ$7,#REF!,5)+HLOOKUP(Sheet2!$DQ$8,#REF!,5)+HLOOKUP(Sheet2!$DQ$9,#REF!,5)+HLOOKUP(Sheet2!$DQ$10,#REF!,5)+HLOOKUP(Sheet2!$DQ$11,#REF!,5)+HLOOKUP(Sheet2!$DQ$12,#REF!,5)+HLOOKUP(Sheet2!$DQ$13,#REF!,5)+HLOOKUP(Sheet2!$DQ$14,#REF!,5)+HLOOKUP(Sheet2!$DQ$15,#REF!,5)+HLOOKUP(Sheet2!$DQ$16,#REF!,5)+HLOOKUP(Sheet2!$DQ$17,#REF!,5)+HLOOKUP(Sheet2!$DQ$18,#REF!,5)+HLOOKUP(Sheet2!$DQ$19,#REF!,5)+HLOOKUP(Sheet2!$DQ$20,#REF!,5))</f>
        <v>#REF!</v>
      </c>
      <c r="DR25" s="8" t="e">
        <f>SUM(HLOOKUP(Sheet2!$DR$3,#REF!,5)+HLOOKUP(Sheet2!$DR$4,#REF!,5)+HLOOKUP(Sheet2!$DR$5,#REF!,5)+HLOOKUP(Sheet2!$DR$6,#REF!,5)+HLOOKUP(Sheet2!$DR$7,#REF!,5)+HLOOKUP(Sheet2!$DR$8,#REF!,5)+HLOOKUP(Sheet2!$DR$9,#REF!,5)+HLOOKUP(Sheet2!$DR$10,#REF!,5)+HLOOKUP(Sheet2!$DR$11,#REF!,5)+HLOOKUP(Sheet2!$DR$12,#REF!,5)+HLOOKUP(Sheet2!$DR$13,#REF!,5)+HLOOKUP(Sheet2!$DR$14,#REF!,5)+HLOOKUP(Sheet2!$DR$15,#REF!,5)+HLOOKUP(Sheet2!$DR$16,#REF!,5))</f>
        <v>#REF!</v>
      </c>
      <c r="DS25" s="8" t="e">
        <f>SUM(HLOOKUP(Sheet2!$DS$3,#REF!,5)+HLOOKUP(Sheet2!$DS$4,#REF!,5)+HLOOKUP(Sheet2!$DS$5,#REF!,5)+HLOOKUP(Sheet2!$DS$6,#REF!,5)+HLOOKUP(Sheet2!$DS$7,#REF!,5)+HLOOKUP(Sheet2!$DS$8,#REF!,5)+HLOOKUP(Sheet2!$DS$9,#REF!,5)+HLOOKUP(Sheet2!$DS$10,#REF!,5)+HLOOKUP(Sheet2!$DS$11,#REF!,5)+HLOOKUP(Sheet2!$DS$12,#REF!,5)+HLOOKUP(Sheet2!$DS$13,#REF!,5)+HLOOKUP(Sheet2!$DS$14,#REF!,5)+HLOOKUP(Sheet2!$DS$15,#REF!,5)+HLOOKUP(Sheet2!$DS$16,#REF!,5)+HLOOKUP(Sheet2!$DS$17,#REF!,5))</f>
        <v>#REF!</v>
      </c>
      <c r="DT25" s="8" t="e">
        <f>SUM(HLOOKUP(Sheet2!$DT$3,#REF!,5)+HLOOKUP(Sheet2!$DT$4,#REF!,5)+HLOOKUP(Sheet2!$DT$5,#REF!,5)+HLOOKUP(Sheet2!$DT$6,#REF!,5)+HLOOKUP(Sheet2!$DT$7,#REF!,5)+HLOOKUP(Sheet2!$DT$8,#REF!,5)+HLOOKUP(Sheet2!$DT$9,#REF!,5)+HLOOKUP(Sheet2!$DT$10,#REF!,5)+HLOOKUP(Sheet2!$DT$11,#REF!,5)+HLOOKUP(Sheet2!$DT$12,#REF!,5)+HLOOKUP(Sheet2!$DT$13,#REF!,5)+HLOOKUP(Sheet2!$DT$14,#REF!,5))</f>
        <v>#REF!</v>
      </c>
      <c r="DU25" s="8" t="e">
        <f>SUM(HLOOKUP(Sheet2!$DU$3,#REF!,5)+HLOOKUP(Sheet2!$DU$4,#REF!,5)+HLOOKUP(Sheet2!$DU$5,#REF!,5)+HLOOKUP(Sheet2!$DU$6,#REF!,5)+HLOOKUP(Sheet2!$DU$7,#REF!,5)+HLOOKUP(Sheet2!$DU$8,#REF!,5)+HLOOKUP(Sheet2!$DU$9,#REF!,5)+HLOOKUP(Sheet2!$DU$10,#REF!,5)+HLOOKUP(Sheet2!$DU$11,#REF!,5)+HLOOKUP(Sheet2!$DU$12,#REF!,5)+HLOOKUP(Sheet2!$DU$13,#REF!,5)+HLOOKUP(Sheet2!$DU$14,#REF!,5)+HLOOKUP(Sheet2!$DU$15,#REF!,5)+HLOOKUP(Sheet2!$DU$16,#REF!,5))</f>
        <v>#REF!</v>
      </c>
      <c r="DV25" s="8" t="e">
        <f>SUM(HLOOKUP(Sheet2!$DV$3,#REF!,5)+HLOOKUP(Sheet2!$DV$4,#REF!,5)+HLOOKUP(Sheet2!$DV$5,#REF!,5)+HLOOKUP(Sheet2!$DV$6,#REF!,5)+HLOOKUP(Sheet2!$DV$7,#REF!,5)+HLOOKUP(Sheet2!$DV$8,#REF!,5)+HLOOKUP(Sheet2!$DV$9,#REF!,5)+HLOOKUP(Sheet2!$DV$10,#REF!,5)+HLOOKUP(Sheet2!$DV$11,#REF!,5)+HLOOKUP(Sheet2!$DV$12,#REF!,5)+HLOOKUP(Sheet2!$DV$13,#REF!,5)+HLOOKUP(Sheet2!$DV$14,#REF!,5)+HLOOKUP(Sheet2!$DV$15,#REF!,5)+HLOOKUP(Sheet2!$DV$16,#REF!,5))</f>
        <v>#REF!</v>
      </c>
      <c r="DW25" s="8" t="e">
        <f>SUM(HLOOKUP(Sheet2!$DW$3,#REF!,5)+HLOOKUP(Sheet2!$DW$4,#REF!,5)+HLOOKUP(Sheet2!$DW$5,#REF!,5)+HLOOKUP(Sheet2!$DW$6,#REF!,5)+HLOOKUP(Sheet2!$DW$7,#REF!,5)+HLOOKUP(Sheet2!$DW$8,#REF!,5)+HLOOKUP(Sheet2!$DW$9,#REF!,5)+HLOOKUP(Sheet2!$DW$10,#REF!,5)+HLOOKUP(Sheet2!$DW$11,#REF!,5)+HLOOKUP(Sheet2!$DW$12,#REF!,5)+HLOOKUP(Sheet2!$DW$13,#REF!,5))</f>
        <v>#REF!</v>
      </c>
      <c r="DX25" s="8" t="e">
        <f>SUM(HLOOKUP(Sheet2!$DX$3,#REF!,5)+HLOOKUP(Sheet2!$DX$4,#REF!,5)+HLOOKUP(Sheet2!$DX$5,#REF!,5)+HLOOKUP(Sheet2!$DX$6,#REF!,5)+HLOOKUP(Sheet2!$DX$7,#REF!,5)+HLOOKUP(Sheet2!$DX$8,#REF!,5)+HLOOKUP(Sheet2!$DX$9,#REF!,5)+HLOOKUP(Sheet2!$DX$10,#REF!,5)+HLOOKUP(Sheet2!$DX$11,#REF!,5)+HLOOKUP(Sheet2!$DX$12,#REF!,5)+HLOOKUP(Sheet2!$DX$13,#REF!,5)+HLOOKUP(Sheet2!$DX$14,#REF!,5)+HLOOKUP(Sheet2!$DX$15,#REF!,5))</f>
        <v>#REF!</v>
      </c>
      <c r="DY25" s="8" t="e">
        <f>SUM(HLOOKUP(Sheet2!$DY$3,#REF!,5)+HLOOKUP(Sheet2!$DY$4,#REF!,5)+HLOOKUP(Sheet2!$DY$5,#REF!,5)+HLOOKUP(Sheet2!$DY$6,#REF!,5)+HLOOKUP(Sheet2!$DY$7,#REF!,5)+HLOOKUP(Sheet2!$DY$8,#REF!,5)+HLOOKUP(Sheet2!$DY$9,#REF!,5)+HLOOKUP(Sheet2!$DY$10,#REF!,5)+HLOOKUP(Sheet2!$DY$11,#REF!,5)+HLOOKUP(Sheet2!$DY$12,#REF!,5)+HLOOKUP(Sheet2!$DY$13,#REF!,5)+HLOOKUP(Sheet2!$DY$14,#REF!,5))</f>
        <v>#REF!</v>
      </c>
      <c r="DZ25" s="8" t="e">
        <f>SUM(HLOOKUP(Sheet2!$DZ$3,#REF!,5)+HLOOKUP(Sheet2!$DZ$4,#REF!,5)+HLOOKUP(Sheet2!$DZ$5,#REF!,5)+HLOOKUP(Sheet2!$DZ$6,#REF!,5)+HLOOKUP(Sheet2!$DZ$7,#REF!,5)+HLOOKUP(Sheet2!$DZ$8,#REF!,5)+HLOOKUP(Sheet2!$DZ$9,#REF!,5)+HLOOKUP(Sheet2!$DZ$10,#REF!,5)+HLOOKUP(Sheet2!$DZ$11,#REF!,5)+HLOOKUP(Sheet2!$DZ$12,#REF!,5)+HLOOKUP(Sheet2!$DZ$13,#REF!,5)+HLOOKUP(Sheet2!$DZ$14,#REF!,5)+HLOOKUP(Sheet2!$DZ$15,#REF!,5)+HLOOKUP(Sheet2!$DZ$16,#REF!,5))</f>
        <v>#REF!</v>
      </c>
      <c r="EA25" s="8" t="e">
        <f>SUM(HLOOKUP(Sheet2!$EA$3,#REF!,5)+HLOOKUP(Sheet2!$EA$4,#REF!,5)+HLOOKUP(Sheet2!$EA$5,#REF!,5)+HLOOKUP(Sheet2!$EA$6,#REF!,5)+HLOOKUP(Sheet2!$EA$7,#REF!,5)+HLOOKUP(Sheet2!$EA$8,#REF!,5)+HLOOKUP(Sheet2!$EA$9,#REF!,5)+HLOOKUP(Sheet2!$EA$10,#REF!,5)+HLOOKUP(Sheet2!$EA$11,#REF!,5)+HLOOKUP(Sheet2!$EA$12,#REF!,5)+HLOOKUP(Sheet2!$EA$13,#REF!,5)+HLOOKUP(Sheet2!$EA$14,#REF!,5)+HLOOKUP(Sheet2!$EA$15,#REF!,5)+HLOOKUP(Sheet2!$EA$16,#REF!,5)+HLOOKUP(Sheet2!$EA$17,#REF!,5))</f>
        <v>#REF!</v>
      </c>
      <c r="EB25" s="8" t="e">
        <f>SUM(HLOOKUP(Sheet2!$EB$3,#REF!,5)+HLOOKUP(Sheet2!$EB$4,#REF!,5)+HLOOKUP(Sheet2!$EB$5,#REF!,5)+HLOOKUP(Sheet2!$EB$6,#REF!,5)+HLOOKUP(Sheet2!$EB$7,#REF!,5)+HLOOKUP(Sheet2!$EB$8,#REF!,5)+HLOOKUP(Sheet2!$EB$9,#REF!,5)+HLOOKUP(Sheet2!$EB$10,#REF!,5)+HLOOKUP(Sheet2!$EB$11,#REF!,5)+HLOOKUP(Sheet2!$EB$12,#REF!,5)+HLOOKUP(Sheet2!$EB$13,#REF!,5)+HLOOKUP(Sheet2!$EB$14,#REF!,5)+HLOOKUP(Sheet2!$EB$15,#REF!,5)+HLOOKUP(Sheet2!$EB$16,#REF!,5)+HLOOKUP(Sheet2!$EB$17,#REF!,5))</f>
        <v>#REF!</v>
      </c>
      <c r="EC25" s="8" t="e">
        <f>SUM(HLOOKUP(Sheet2!$EC$3,#REF!,5)+HLOOKUP(Sheet2!$EC$4,#REF!,5)+HLOOKUP(Sheet2!$EC$5,#REF!,5)+HLOOKUP(Sheet2!$EC$6,#REF!,5)+HLOOKUP(Sheet2!$EC$7,#REF!,5)+HLOOKUP(Sheet2!$EC$8,#REF!,5)+HLOOKUP(Sheet2!$EC$9,#REF!,5)+HLOOKUP(Sheet2!$EC$10,#REF!,5)+HLOOKUP(Sheet2!$EC$11,#REF!,5)+HLOOKUP(Sheet2!$EC$12,#REF!,5)+HLOOKUP(Sheet2!$EC$13,#REF!,5)+HLOOKUP(Sheet2!$EC$14,#REF!,5)+HLOOKUP(Sheet2!$EC$15,#REF!,5)+HLOOKUP(Sheet2!$EC$16,#REF!,5)+HLOOKUP(Sheet2!$EC$17,#REF!,5))</f>
        <v>#REF!</v>
      </c>
      <c r="ED25" s="8" t="e">
        <f>SUM(HLOOKUP(Sheet2!$ED$3,#REF!,5)+HLOOKUP(Sheet2!$ED$4,#REF!,5)+HLOOKUP(Sheet2!$ED$5,#REF!,5)+HLOOKUP(Sheet2!$ED$6,#REF!,5)+HLOOKUP(Sheet2!$ED$7,#REF!,5)+HLOOKUP(Sheet2!$ED$8,#REF!,5)+HLOOKUP(Sheet2!$ED$9,#REF!,5)+HLOOKUP(Sheet2!$ED$10,#REF!,5)+HLOOKUP(Sheet2!$ED$11,#REF!,5)+HLOOKUP(Sheet2!$ED$12,#REF!,5)+HLOOKUP(Sheet2!$ED$13,#REF!,5)+HLOOKUP(Sheet2!$ED$14,#REF!,5)+HLOOKUP(Sheet2!$ED$15,#REF!,5)+HLOOKUP(Sheet2!$ED$16,#REF!,5))</f>
        <v>#REF!</v>
      </c>
      <c r="EE25" s="8" t="e">
        <f>SUM(HLOOKUP(Sheet2!$EE$3,#REF!,5)+HLOOKUP(Sheet2!$EE$4,#REF!,5)+HLOOKUP(Sheet2!$EE$5,#REF!,5)+HLOOKUP(Sheet2!$EE$6,#REF!,5)+HLOOKUP(Sheet2!$EE$7,#REF!,5)+HLOOKUP(Sheet2!$EE$8,#REF!,5)+HLOOKUP(Sheet2!$EE$9,#REF!,5)+HLOOKUP(Sheet2!$EE$10,#REF!,5)+HLOOKUP(Sheet2!$EE$11,#REF!,5)+HLOOKUP(Sheet2!$EE$12,#REF!,5)+HLOOKUP(Sheet2!$EE$13,#REF!,5)+HLOOKUP(Sheet2!$EE$14,#REF!,5)+HLOOKUP(Sheet2!$EE$15,#REF!,5)+HLOOKUP(Sheet2!$EE$16,#REF!,5))</f>
        <v>#REF!</v>
      </c>
      <c r="EF25" s="8" t="e">
        <f>SUM(HLOOKUP(Sheet2!$EF$3,#REF!,5)+HLOOKUP(Sheet2!$EF$4,#REF!,5)+HLOOKUP(Sheet2!$EF$5,#REF!,5)+HLOOKUP(Sheet2!$EF$6,#REF!,5)+HLOOKUP(Sheet2!$EF$7,#REF!,5)+HLOOKUP(Sheet2!$EF$8,#REF!,5)+HLOOKUP(Sheet2!$EF$9,#REF!,5)+HLOOKUP(Sheet2!$EF$10,#REF!,5)+HLOOKUP(Sheet2!$EF$11,#REF!,5)+HLOOKUP(Sheet2!$EF$12,#REF!,5)+HLOOKUP(Sheet2!$EF$13,#REF!,5)+HLOOKUP(Sheet2!$EF$14,#REF!,5)+HLOOKUP(Sheet2!$EF$15,#REF!,5)+HLOOKUP(Sheet2!$EF$16,#REF!,5))</f>
        <v>#REF!</v>
      </c>
      <c r="EG25" s="8" t="e">
        <f>SUM(HLOOKUP(Sheet2!$EG$3,#REF!,5)+HLOOKUP(Sheet2!$EG$4,#REF!,5)+HLOOKUP(Sheet2!$EG$5,#REF!,5)+HLOOKUP(Sheet2!$EG$6,#REF!,5)+HLOOKUP(Sheet2!$EG$7,#REF!,5)+HLOOKUP(Sheet2!$EG$8,#REF!,5)+HLOOKUP(Sheet2!$EG$9,#REF!,5)+HLOOKUP(Sheet2!$EG$10,#REF!,5)+HLOOKUP(Sheet2!$EG$11,#REF!,5)+HLOOKUP(Sheet2!$EG$12,#REF!,5)+HLOOKUP(Sheet2!$EG$13,#REF!,5)+HLOOKUP(Sheet2!$EG$14,#REF!,5))</f>
        <v>#REF!</v>
      </c>
      <c r="EH25" s="8" t="e">
        <f>SUM(HLOOKUP(Sheet2!$EH$3,#REF!,5)+HLOOKUP(Sheet2!$EH$4,#REF!,5)+HLOOKUP(Sheet2!$EH$5,#REF!,5)+HLOOKUP(Sheet2!$EH$6,#REF!,5)+HLOOKUP(Sheet2!$EH$7,#REF!,5)+HLOOKUP(Sheet2!$EH$8,#REF!,5)+HLOOKUP(Sheet2!$EH$9,#REF!,5)+HLOOKUP(Sheet2!$EH$10,#REF!,5)+HLOOKUP(Sheet2!$EH$11,#REF!,5)+HLOOKUP(Sheet2!$EH$12,#REF!,5)+HLOOKUP(Sheet2!$EH$13,#REF!,5)+HLOOKUP(Sheet2!$EH$14,#REF!,5)+HLOOKUP(Sheet2!$EH$15,#REF!,5)+HLOOKUP(Sheet2!$EH$16,#REF!,5))</f>
        <v>#REF!</v>
      </c>
      <c r="EI25" s="8" t="e">
        <f>SUM(HLOOKUP(Sheet2!$EI$3,#REF!,5)+HLOOKUP(Sheet2!$EI$4,#REF!,5)+HLOOKUP(Sheet2!$EI$5,#REF!,5)+HLOOKUP(Sheet2!$EI$6,#REF!,5)+HLOOKUP(Sheet2!$EI$7,#REF!,5)+HLOOKUP(Sheet2!$EI$8,#REF!,5)+HLOOKUP(Sheet2!$EI$9,#REF!,5)+HLOOKUP(Sheet2!$EI$10,#REF!,5)+HLOOKUP(Sheet2!$EI$11,#REF!,5)+HLOOKUP(Sheet2!$EI$12,#REF!,5)+HLOOKUP(Sheet2!$EI$13,#REF!,5)+HLOOKUP(Sheet2!$EI$14,#REF!,5)+HLOOKUP(Sheet2!$EI$15,#REF!,5)+HLOOKUP(Sheet2!$EI$16,#REF!,5))</f>
        <v>#REF!</v>
      </c>
      <c r="EJ25" s="8" t="e">
        <f>SUM(HLOOKUP(Sheet2!$EJ$3,#REF!,5)+HLOOKUP(Sheet2!$EJ$4,#REF!,5)+HLOOKUP(Sheet2!$EJ$5,#REF!,5)+HLOOKUP(Sheet2!$EJ$6,#REF!,5)+HLOOKUP(Sheet2!$EJ$7,#REF!,5)+HLOOKUP(Sheet2!$EJ$8,#REF!,5)+HLOOKUP(Sheet2!$EJ$9,#REF!,5)+HLOOKUP(Sheet2!$EJ$10,#REF!,5)+HLOOKUP(Sheet2!$EJ$11,#REF!,5)+HLOOKUP(Sheet2!$EJ$12,#REF!,5)+HLOOKUP(Sheet2!$EJ$13,#REF!,5)+HLOOKUP(Sheet2!$EJ$14,#REF!,5)+HLOOKUP(Sheet2!$EJ$15,#REF!,5)+HLOOKUP(Sheet2!$EJ$16,#REF!,5)+HLOOKUP(Sheet2!$EJ$17,#REF!,5))</f>
        <v>#REF!</v>
      </c>
      <c r="EK25" s="8" t="e">
        <f>SUM(HLOOKUP(Sheet2!$EK$3,#REF!,5)+HLOOKUP(Sheet2!$EK$4,#REF!,5)+HLOOKUP(Sheet2!$EK$5,#REF!,5)+HLOOKUP(Sheet2!$EK$6,#REF!,5)+HLOOKUP(Sheet2!$EK$7,#REF!,5)+HLOOKUP(Sheet2!$EK$8,#REF!,5)+HLOOKUP(Sheet2!$EK$9,#REF!,5)+HLOOKUP(Sheet2!$EK$10,#REF!,5)+HLOOKUP(Sheet2!$EK$11,#REF!,5)+HLOOKUP(Sheet2!$EK$12,#REF!,5)+HLOOKUP(Sheet2!$EK$13,#REF!,5)+HLOOKUP(Sheet2!$EK$14,#REF!,5)+HLOOKUP(Sheet2!$EK$15,#REF!,5)+HLOOKUP(Sheet2!$EK$16,#REF!,5)+HLOOKUP(Sheet2!$EK$17,#REF!,5))</f>
        <v>#REF!</v>
      </c>
      <c r="EL25" s="8" t="e">
        <f>SUM(HLOOKUP(Sheet2!$EL$3,#REF!,5)+HLOOKUP(Sheet2!$EL$4,#REF!,5)+HLOOKUP(Sheet2!$EL$5,#REF!,5)+HLOOKUP(Sheet2!$EL$6,#REF!,5)+HLOOKUP(Sheet2!$EL$7,#REF!,5)+HLOOKUP(Sheet2!$EL$8,#REF!,5)+HLOOKUP(Sheet2!$EL$9,#REF!,5)+HLOOKUP(Sheet2!$EL$10,#REF!,5)+HLOOKUP(Sheet2!$EL$11,#REF!,5)+HLOOKUP(Sheet2!$EL$12,#REF!,5)+HLOOKUP(Sheet2!$EL$13,#REF!,5)+HLOOKUP(Sheet2!$EL$14,#REF!,5)+HLOOKUP(Sheet2!$EL$15,#REF!,5)+HLOOKUP(Sheet2!$EL$16,#REF!,5)+HLOOKUP(Sheet2!$EL$17,#REF!,5)+HLOOKUP(Sheet2!$EL$18,#REF!,5)+HLOOKUP(Sheet2!$EL$19,#REF!,5)+HLOOKUP(Sheet2!$EL$20,#REF!,5))</f>
        <v>#REF!</v>
      </c>
      <c r="EM25" s="8" t="e">
        <f>SUM(HLOOKUP(Sheet2!$EM$3,#REF!,5)+HLOOKUP(Sheet2!$EM$4,#REF!,5)+HLOOKUP(Sheet2!$EM$5,#REF!,5)+HLOOKUP(Sheet2!$EM$6,#REF!,5)+HLOOKUP(Sheet2!$EM$7,#REF!,5)+HLOOKUP(Sheet2!$EM$8,#REF!,5)+HLOOKUP(Sheet2!$EM$9,#REF!,5)+HLOOKUP(Sheet2!$EM$10,#REF!,5)+HLOOKUP(Sheet2!$EM$11,#REF!,5)+HLOOKUP(Sheet2!$EM$12,#REF!,5)+HLOOKUP(Sheet2!$EM$13,#REF!,5)+HLOOKUP(Sheet2!$EM$14,#REF!,5)+HLOOKUP(Sheet2!$EM$15,#REF!,5)+HLOOKUP(Sheet2!$EM$16,#REF!,5)+HLOOKUP(Sheet2!$EM$17,#REF!,5))</f>
        <v>#REF!</v>
      </c>
      <c r="EN25" s="8" t="e">
        <f>SUM(HLOOKUP(Sheet2!$EN$3,#REF!,5)+HLOOKUP(Sheet2!$EN$4,#REF!,5)+HLOOKUP(Sheet2!$EN$5,#REF!,5)+HLOOKUP(Sheet2!$EN$6,#REF!,5)+HLOOKUP(Sheet2!$EN$7,#REF!,5)+HLOOKUP(Sheet2!$EN$8,#REF!,5)+HLOOKUP(Sheet2!$EN$9,#REF!,5)+HLOOKUP(Sheet2!$EN$10,#REF!,5)+HLOOKUP(Sheet2!$EN$11,#REF!,5)+HLOOKUP(Sheet2!$EN$12,#REF!,5)+HLOOKUP(Sheet2!$EN$13,#REF!,5)+HLOOKUP(Sheet2!$EN$14,#REF!,5)+HLOOKUP(Sheet2!$EN$15,#REF!,5)+HLOOKUP(Sheet2!$EN$16,#REF!,5)+HLOOKUP(Sheet2!$EN$17,#REF!,5)+HLOOKUP(Sheet2!$EN$18,#REF!,5)+HLOOKUP(Sheet2!$EN$19,#REF!,5))</f>
        <v>#REF!</v>
      </c>
      <c r="EO25" s="8" t="e">
        <f>SUM(HLOOKUP(Sheet2!$EO$3,#REF!,5)+HLOOKUP(Sheet2!$EO$4,#REF!,5)+HLOOKUP(Sheet2!$EO$5,#REF!,5)+HLOOKUP(Sheet2!$EO$6,#REF!,5)+HLOOKUP(Sheet2!$EO$7,#REF!,5)+HLOOKUP(Sheet2!$EO$8,#REF!,5)+HLOOKUP(Sheet2!$EO$9,#REF!,5)+HLOOKUP(Sheet2!$EO$10,#REF!,5)+HLOOKUP(Sheet2!$EO$11,#REF!,5)+HLOOKUP(Sheet2!$EO$12,#REF!,5)+HLOOKUP(Sheet2!$EO$13,#REF!,5))</f>
        <v>#REF!</v>
      </c>
      <c r="EP25" s="8" t="e">
        <f>SUM(HLOOKUP(Sheet2!$EP$3,#REF!,5)+HLOOKUP(Sheet2!$EP$4,#REF!,5)+HLOOKUP(Sheet2!$EP$5,#REF!,5)+HLOOKUP(Sheet2!$EP$6,#REF!,5)+HLOOKUP(Sheet2!$EP$7,#REF!,5)+HLOOKUP(Sheet2!$EP$8,#REF!,5)+HLOOKUP(Sheet2!$EP$9,#REF!,5)+HLOOKUP(Sheet2!$EP$10,#REF!,5)+HLOOKUP(Sheet2!$EP$11,#REF!,5)+HLOOKUP(Sheet2!$EP$12,#REF!,5)+HLOOKUP(Sheet2!$EP$13,#REF!,5))</f>
        <v>#REF!</v>
      </c>
      <c r="EQ25" s="8" t="e">
        <f>SUM(HLOOKUP(Sheet2!$EQ$3,#REF!,5)+HLOOKUP(Sheet2!$EQ$4,#REF!,5)+HLOOKUP(Sheet2!$EQ$5,#REF!,5)+HLOOKUP(Sheet2!$EQ$6,#REF!,5)+HLOOKUP(Sheet2!$EQ$7,#REF!,5)+HLOOKUP(Sheet2!$EQ$8,#REF!,5)+HLOOKUP(Sheet2!$EQ$9,#REF!,5)+HLOOKUP(Sheet2!$EQ$10,#REF!,5)+HLOOKUP(Sheet2!$EQ$11,#REF!,5)+HLOOKUP(Sheet2!$EQ$12,#REF!,5)+HLOOKUP(Sheet2!$EQ$13,#REF!,5)+HLOOKUP(Sheet2!$EQ$14,#REF!,5))</f>
        <v>#REF!</v>
      </c>
      <c r="ER25" s="8" t="e">
        <f>SUM(HLOOKUP(Sheet2!$ER$3,#REF!,5)+HLOOKUP(Sheet2!$ER$4,#REF!,5)+HLOOKUP(Sheet2!$ER$5,#REF!,5)+HLOOKUP(Sheet2!$ER$6,#REF!,5)+HLOOKUP(Sheet2!$ER$7,#REF!,5)+HLOOKUP(Sheet2!$ER$8,#REF!,5)+HLOOKUP(Sheet2!$ER$9,#REF!,5)+HLOOKUP(Sheet2!$ER$10,#REF!,5)+HLOOKUP(Sheet2!$ER$11,#REF!,5))</f>
        <v>#REF!</v>
      </c>
      <c r="ES25" s="8" t="e">
        <f>SUM(HLOOKUP(Sheet2!$ES$3,#REF!,5)+HLOOKUP(Sheet2!$ES$4,#REF!,5)+HLOOKUP(Sheet2!$ES$5,#REF!,5)+HLOOKUP(Sheet2!$ES$6,#REF!,5)+HLOOKUP(Sheet2!$ES$7,#REF!,5)+HLOOKUP(Sheet2!$ES$8,#REF!,5)+HLOOKUP(Sheet2!$ES$9,#REF!,5)+HLOOKUP(Sheet2!$ES$10,#REF!,5)+HLOOKUP(Sheet2!$ES$11,#REF!,5)+HLOOKUP(Sheet2!$ES$12,#REF!,5)+HLOOKUP(Sheet2!$ES$13,#REF!,5))</f>
        <v>#REF!</v>
      </c>
      <c r="ET25" s="8" t="e">
        <f>SUM(HLOOKUP(Sheet2!$ET$3,#REF!,5)+HLOOKUP(Sheet2!$ET$4,#REF!,5)+HLOOKUP(Sheet2!$ET$5,#REF!,5)+HLOOKUP(Sheet2!$ET$6,#REF!,5)+HLOOKUP(Sheet2!$ET$7,#REF!,5)+HLOOKUP(Sheet2!$ET$8,#REF!,5)+HLOOKUP(Sheet2!$ET$9,#REF!,5)+HLOOKUP(Sheet2!$ET$10,#REF!,5)+HLOOKUP(Sheet2!$ET$11,#REF!,5))</f>
        <v>#REF!</v>
      </c>
      <c r="EU25" s="8" t="e">
        <f>SUM(HLOOKUP(Sheet2!$EU$3,#REF!,5)+HLOOKUP(Sheet2!$EU$4,#REF!,5)+HLOOKUP(Sheet2!$EU$5,#REF!,5)+HLOOKUP(Sheet2!$EU$6,#REF!,5)+HLOOKUP(Sheet2!$EU$7,#REF!,5)+HLOOKUP(Sheet2!$EU$8,#REF!,5)+HLOOKUP(Sheet2!$EU$9,#REF!,5)+HLOOKUP(Sheet2!$EU$10,#REF!,5)+HLOOKUP(Sheet2!$EU$11,#REF!,5)+HLOOKUP(Sheet2!$EU$12,#REF!,5)+HLOOKUP(Sheet2!$EU$13,#REF!,5))</f>
        <v>#REF!</v>
      </c>
      <c r="EV25" s="8" t="e">
        <f>SUM(HLOOKUP(Sheet2!$EV$3,#REF!,5)+HLOOKUP(Sheet2!$EV$4,#REF!,5)+HLOOKUP(Sheet2!$EV$5,#REF!,5)+HLOOKUP(Sheet2!$EV$6,#REF!,5)+HLOOKUP(Sheet2!$EV$7,#REF!,5)+HLOOKUP(Sheet2!$EV$8,#REF!,5)+HLOOKUP(Sheet2!$EV$9,#REF!,5)+HLOOKUP(Sheet2!$EV$10,#REF!,5)+HLOOKUP(Sheet2!$EV$11,#REF!,5)+HLOOKUP(Sheet2!$EV$12,#REF!,5)+HLOOKUP(Sheet2!$EV$13,#REF!,5)+HLOOKUP(Sheet2!$EV$14,#REF!,5))</f>
        <v>#REF!</v>
      </c>
      <c r="EW25" s="8" t="e">
        <f>SUM(HLOOKUP(Sheet2!$EW$3,#REF!,5)+HLOOKUP(Sheet2!$EW$4,#REF!,5)+HLOOKUP(Sheet2!$EW$5,#REF!,5)+HLOOKUP(Sheet2!$EW$6,#REF!,5)+HLOOKUP(Sheet2!$EW$7,#REF!,5)+HLOOKUP(Sheet2!$EW$8,#REF!,5)+HLOOKUP(Sheet2!$EW$9,#REF!,5)+HLOOKUP(Sheet2!$EW$10,#REF!,5)+HLOOKUP(Sheet2!$EW$11,#REF!,5)+HLOOKUP(Sheet2!$EW$12,#REF!,5)+HLOOKUP(Sheet2!$EW$13,#REF!,5)+HLOOKUP(Sheet2!$EW$14,#REF!,5))</f>
        <v>#REF!</v>
      </c>
      <c r="EX25" s="8" t="e">
        <f>SUM(HLOOKUP(Sheet2!$EX$3,#REF!,5)+HLOOKUP(Sheet2!$EX$4,#REF!,5)+HLOOKUP(Sheet2!$EX$5,#REF!,5)+HLOOKUP(Sheet2!$EX$6,#REF!,5)+HLOOKUP(Sheet2!$EX$7,#REF!,5)+HLOOKUP(Sheet2!$EX$8,#REF!,5)+HLOOKUP(Sheet2!$EX$9,#REF!,5)+HLOOKUP(Sheet2!$EX$10,#REF!,5)+HLOOKUP(Sheet2!$EX$11,#REF!,5)+HLOOKUP(Sheet2!$EX$12,#REF!,5)+HLOOKUP(Sheet2!$EX$13,#REF!,5)+HLOOKUP(Sheet2!$EX$14,#REF!,5)+HLOOKUP(Sheet2!$EX$15,#REF!,5))</f>
        <v>#REF!</v>
      </c>
      <c r="EY25" s="8" t="e">
        <f>SUM(HLOOKUP(Sheet2!$EY$3,#REF!,5)+HLOOKUP(Sheet2!$EY$4,#REF!,5)+HLOOKUP(Sheet2!$EY$5,#REF!,5)+HLOOKUP(Sheet2!$EY$6,#REF!,5)+HLOOKUP(Sheet2!$EY$7,#REF!,5)+HLOOKUP(Sheet2!$EY$8,#REF!,5)+HLOOKUP(Sheet2!$EY$9,#REF!,5)+HLOOKUP(Sheet2!$EY$10,#REF!,5)+HLOOKUP(Sheet2!$EY$11,#REF!,5)+HLOOKUP(Sheet2!$EY$12,#REF!,5))</f>
        <v>#REF!</v>
      </c>
      <c r="EZ25" s="8" t="e">
        <f>SUM(HLOOKUP(Sheet2!$EZ$3,#REF!,5)+HLOOKUP(Sheet2!$EZ$4,#REF!,5)+HLOOKUP(Sheet2!$EZ$5,#REF!,5)+HLOOKUP(Sheet2!$EZ$6,#REF!,5)+HLOOKUP(Sheet2!$EZ$7,#REF!,5)+HLOOKUP(Sheet2!$EZ$8,#REF!,5)+HLOOKUP(Sheet2!$EZ$9,#REF!,5)+HLOOKUP(Sheet2!$EZ$10,#REF!,5)+HLOOKUP(Sheet2!$EZ$11,#REF!,5)+HLOOKUP(Sheet2!$EZ$12,#REF!,5)+HLOOKUP(Sheet2!$EZ$13,#REF!,5)+HLOOKUP(Sheet2!$EZ$14,#REF!,5))</f>
        <v>#REF!</v>
      </c>
      <c r="FA25" s="8" t="e">
        <f>SUM(HLOOKUP(Sheet2!$FA$3,#REF!,5)+HLOOKUP(Sheet2!$FA$4,#REF!,5)+HLOOKUP(Sheet2!$FA$5,#REF!,5)+HLOOKUP(Sheet2!$FA$6,#REF!,5)+HLOOKUP(Sheet2!$FA$7,#REF!,5)+HLOOKUP(Sheet2!$FA$8,#REF!,5)+HLOOKUP(Sheet2!$FA$9,#REF!,5)+HLOOKUP(Sheet2!$FA$10,#REF!,5)+HLOOKUP(Sheet2!$FA$11,#REF!,5)+HLOOKUP(Sheet2!$FA$12,#REF!,5))</f>
        <v>#REF!</v>
      </c>
      <c r="FB25" s="8" t="e">
        <f>SUM(HLOOKUP(Sheet2!$FB$3,#REF!,5)+HLOOKUP(Sheet2!$FB$4,#REF!,5)+HLOOKUP(Sheet2!$FB$5,#REF!,5)+HLOOKUP(Sheet2!$FB$6,#REF!,5)+HLOOKUP(Sheet2!$FB$7,#REF!,5)+HLOOKUP(Sheet2!$FB$8,#REF!,5)+HLOOKUP(Sheet2!$FB$9,#REF!,5)+HLOOKUP(Sheet2!$FB$10,#REF!,5)+HLOOKUP(Sheet2!$FB$11,#REF!,5)+HLOOKUP(Sheet2!$FB$12,#REF!,5)+HLOOKUP(Sheet2!$FB$13,#REF!,5)+HLOOKUP(Sheet2!$FB$14,#REF!,5))</f>
        <v>#REF!</v>
      </c>
    </row>
    <row r="26" spans="1:158" ht="27.6">
      <c r="A26" s="10" t="s">
        <v>2</v>
      </c>
      <c r="B26" s="8" t="e">
        <f>SUM(HLOOKUP(Sheet2!$B$3,#REF!,6)+HLOOKUP(Sheet2!$B$4,#REF!,6)+HLOOKUP(Sheet2!$B$5,#REF!,6)+HLOOKUP(Sheet2!$B$6,#REF!,6)+HLOOKUP(Sheet2!$B$7,#REF!,6)+HLOOKUP(Sheet2!$B$8,#REF!,6)+HLOOKUP(Sheet2!$B$9,#REF!,6)+HLOOKUP(Sheet2!$B$10,#REF!,6)+HLOOKUP(Sheet2!$B$11,#REF!,6))</f>
        <v>#REF!</v>
      </c>
      <c r="C26" s="8" t="e">
        <f>SUM(HLOOKUP(Sheet2!$C$3,#REF!,6)+HLOOKUP(Sheet2!$C$4,#REF!,6)+HLOOKUP(Sheet2!$C$5,#REF!,6)+HLOOKUP(Sheet2!$C$6,#REF!,6)+HLOOKUP(Sheet2!$C$7,#REF!,6)+HLOOKUP(Sheet2!$C$8,#REF!,6)+HLOOKUP(Sheet2!$C$9,#REF!,6)+HLOOKUP(Sheet2!$C$10,#REF!,6)+HLOOKUP(Sheet2!$C$11,#REF!,6)+HLOOKUP(Sheet2!$C$12,#REF!,6))</f>
        <v>#REF!</v>
      </c>
      <c r="D26" s="8" t="e">
        <f>SUM(HLOOKUP(Sheet2!$D$3,#REF!,6)+HLOOKUP(Sheet2!$D$4,#REF!,6)+HLOOKUP(Sheet2!$D$5,#REF!,6)+HLOOKUP(Sheet2!$D$6,#REF!,6)+HLOOKUP(Sheet2!$D$7,#REF!,6)+HLOOKUP(Sheet2!$D$8,#REF!,6)+HLOOKUP(Sheet2!$D$9,#REF!,6)+HLOOKUP(Sheet2!$D$10,#REF!,6)+HLOOKUP(Sheet2!$D$11,#REF!,6)+HLOOKUP(Sheet2!$D$12,#REF!,6))</f>
        <v>#REF!</v>
      </c>
      <c r="E26" s="8" t="e">
        <f>SUM(HLOOKUP($E$3,#REF!,6)+HLOOKUP($E$4,#REF!,6)+HLOOKUP($E$5,#REF!,6)+HLOOKUP($E$6,#REF!,6)+HLOOKUP($E$7,#REF!,6)+HLOOKUP($E$8,#REF!,6)+HLOOKUP($E$9,#REF!,6)+HLOOKUP($E$10,#REF!,6)+HLOOKUP($E$11,#REF!,6)+HLOOKUP($E$12,#REF!,6)+HLOOKUP($E$13,#REF!,6)+HLOOKUP($E$14,#REF!,6)+HLOOKUP($E$15,#REF!,6))</f>
        <v>#REF!</v>
      </c>
      <c r="F26" s="8" t="e">
        <f>SUM(HLOOKUP(Sheet2!$F$3,#REF!,6)+HLOOKUP(Sheet2!$F$4,#REF!,6)+HLOOKUP(Sheet2!$F$5,#REF!,6)+HLOOKUP(Sheet2!$F$6,#REF!,6)+HLOOKUP(Sheet2!$F$7,#REF!,6)+HLOOKUP(Sheet2!$F$8,#REF!,6)+HLOOKUP(Sheet2!$F$9,#REF!,6)+HLOOKUP(Sheet2!$F$10,#REF!,6)+HLOOKUP(Sheet2!$F$11,#REF!,6)+HLOOKUP(Sheet2!$F$12,#REF!,6))</f>
        <v>#REF!</v>
      </c>
      <c r="G26" s="8" t="e">
        <f>SUM(HLOOKUP(Sheet2!$G$3,#REF!,6)+HLOOKUP(Sheet2!$G$4,#REF!,6)+HLOOKUP(Sheet2!$G$5,#REF!,6)+HLOOKUP(Sheet2!$G$6,#REF!,6)+HLOOKUP(Sheet2!$G$7,#REF!,6)+HLOOKUP(Sheet2!$G$8,#REF!,6)+HLOOKUP(Sheet2!$G$9,#REF!,6)+HLOOKUP(Sheet2!$G$10,#REF!,6)+HLOOKUP(Sheet2!$G$11,#REF!,6)+HLOOKUP(Sheet2!$G$12,#REF!,6)+HLOOKUP(Sheet2!$G$13,#REF!,6)+HLOOKUP(Sheet2!$G$14,#REF!,6))</f>
        <v>#REF!</v>
      </c>
      <c r="H26" s="8" t="e">
        <f>SUM(HLOOKUP(Sheet2!$H$3,#REF!,6)+HLOOKUP(Sheet2!$H$4,#REF!,6)+HLOOKUP(Sheet2!$H$5,#REF!,6)+HLOOKUP(Sheet2!$H$6,#REF!,6)+HLOOKUP(Sheet2!$H$7,#REF!,6)+HLOOKUP(Sheet2!$H$8,#REF!,6)+HLOOKUP(Sheet2!$H$9,#REF!,6)+HLOOKUP(Sheet2!$H$10,#REF!,6)+HLOOKUP(Sheet2!$H$11,#REF!,6))</f>
        <v>#REF!</v>
      </c>
      <c r="I26" s="8" t="e">
        <f>SUM(HLOOKUP(Sheet2!$I$3,#REF!,6)+HLOOKUP(Sheet2!$I$4,#REF!,6)+HLOOKUP(Sheet2!$I$5,#REF!,6)+HLOOKUP(Sheet2!$I$6,#REF!,6)+HLOOKUP(Sheet2!$I$7,#REF!,6)+HLOOKUP(Sheet2!$I$8,#REF!,6)+HLOOKUP(Sheet2!$I$9,#REF!,6)+HLOOKUP(Sheet2!$I$10,#REF!,6)+HLOOKUP(Sheet2!$I$11,#REF!,6)+HLOOKUP(Sheet2!$I$12,#REF!,6)+HLOOKUP(Sheet2!$I$13,#REF!,6))</f>
        <v>#REF!</v>
      </c>
      <c r="J26" s="8" t="e">
        <f>SUM(HLOOKUP(Sheet2!$J$3,#REF!,6)+HLOOKUP(Sheet2!$J$4,#REF!,6)+HLOOKUP(Sheet2!$J$5,#REF!,6)+HLOOKUP(Sheet2!$J$6,#REF!,6)+HLOOKUP(Sheet2!$J$7,#REF!,6)+HLOOKUP(Sheet2!$J$8,#REF!,6)+HLOOKUP(Sheet2!$J$9,#REF!,6)+HLOOKUP(Sheet2!$J$10,#REF!,6)+HLOOKUP(Sheet2!$J$11,#REF!,6)+HLOOKUP(Sheet2!$J$12,#REF!,6)+HLOOKUP(Sheet2!$J$13,#REF!,6)+HLOOKUP(Sheet2!$J$14,#REF!,6))</f>
        <v>#REF!</v>
      </c>
      <c r="K26" s="8" t="e">
        <f>SUM(HLOOKUP(Sheet2!$K$3,#REF!,6)+HLOOKUP(Sheet2!$K$4,#REF!,6)+HLOOKUP(Sheet2!$K$5,#REF!,6)+HLOOKUP(Sheet2!$K$6,#REF!,6)+HLOOKUP(Sheet2!$K$7,#REF!,6)+HLOOKUP(Sheet2!$K$8,#REF!,6)+HLOOKUP(Sheet2!$K$9,#REF!,6)+HLOOKUP(Sheet2!$K$10,#REF!,6)+HLOOKUP(Sheet2!$K$11,#REF!,6)+HLOOKUP(Sheet2!$K$12,#REF!,6)+HLOOKUP(Sheet2!$K$13,#REF!,6)+HLOOKUP(Sheet2!$K$14,#REF!,6))</f>
        <v>#REF!</v>
      </c>
      <c r="L26" s="8" t="e">
        <f>SUM(HLOOKUP(Sheet2!$L$3,#REF!,6)+HLOOKUP(Sheet2!$L$4,#REF!,6)+HLOOKUP(Sheet2!$L$5,#REF!,6)+HLOOKUP(Sheet2!$L$6,#REF!,6)+HLOOKUP(Sheet2!$L$7,#REF!,6)+HLOOKUP(Sheet2!$L$8,#REF!,6)+HLOOKUP(Sheet2!$L$9,#REF!,6)+HLOOKUP(Sheet2!$L$10,#REF!,6)+HLOOKUP(Sheet2!$L$11,#REF!,6)+HLOOKUP(Sheet2!$L$12,#REF!,6)+HLOOKUP(Sheet2!$L$13,#REF!,6)+HLOOKUP(Sheet2!$L$14,#REF!,6))</f>
        <v>#REF!</v>
      </c>
      <c r="M26" s="8" t="e">
        <f>SUM(HLOOKUP($M$3,#REF!,6)+HLOOKUP($M$4,#REF!,6)+HLOOKUP($M$5,#REF!,6)+HLOOKUP($M$6,#REF!,6)+HLOOKUP($M$7,#REF!,6)+HLOOKUP($M$8,#REF!,6)+HLOOKUP($M$9,#REF!,6)+HLOOKUP($M$10,#REF!,6)+HLOOKUP($M$11,#REF!,6)+HLOOKUP($M$12,#REF!,6)+HLOOKUP($M$13,#REF!,6)+HLOOKUP($M$14,#REF!,6)+HLOOKUP($M$15,#REF!,6))</f>
        <v>#REF!</v>
      </c>
      <c r="N26" s="8" t="e">
        <f>SUM(HLOOKUP(Sheet2!$N$3,#REF!,6)+HLOOKUP(Sheet2!$N$4,#REF!,6)+HLOOKUP(Sheet2!$N$5,#REF!,6)+HLOOKUP(Sheet2!$N$6,#REF!,6)+HLOOKUP(Sheet2!$N$7,#REF!,6)+HLOOKUP(Sheet2!$N$8,#REF!,6)+HLOOKUP(Sheet2!$N$9,#REF!,6)+HLOOKUP(Sheet2!$N$10,#REF!,6)+HLOOKUP(Sheet2!$N$11,#REF!,6)+HLOOKUP(Sheet2!$N$12,#REF!,6))</f>
        <v>#REF!</v>
      </c>
      <c r="O26" s="8" t="e">
        <f>SUM(HLOOKUP(Sheet2!$O$3,#REF!,6)+HLOOKUP(Sheet2!$O$4,#REF!,6)+HLOOKUP(Sheet2!$O$5,#REF!,6)+HLOOKUP(Sheet2!$O$6,#REF!,6)+HLOOKUP(Sheet2!$O$7,#REF!,6)+HLOOKUP(Sheet2!$O$8,#REF!,6)+HLOOKUP(Sheet2!$O$9,#REF!,6)+HLOOKUP(Sheet2!$O$10,#REF!,6)+HLOOKUP(Sheet2!$O$11,#REF!,6)+HLOOKUP(Sheet2!$O$12,#REF!,6)+HLOOKUP(Sheet2!$O$13,#REF!,6)+HLOOKUP(Sheet2!$O$14,#REF!,6))</f>
        <v>#REF!</v>
      </c>
      <c r="P26" s="8" t="e">
        <f>SUM(HLOOKUP(Sheet2!$P$3,#REF!,6)+HLOOKUP(Sheet2!$P$4,#REF!,6)+HLOOKUP(Sheet2!$P$5,#REF!,6)+HLOOKUP(Sheet2!$P$6,#REF!,6)+HLOOKUP(Sheet2!$P$7,#REF!,6)+HLOOKUP(Sheet2!$P$8,#REF!,6)+HLOOKUP(Sheet2!$P$9,#REF!,6)+HLOOKUP(Sheet2!$P$10,#REF!,6)+HLOOKUP(Sheet2!$P$11,#REF!,6)+HLOOKUP(Sheet2!$P$12,#REF!,6)+HLOOKUP(Sheet2!$P$13,#REF!,6)+HLOOKUP(Sheet2!$P$14,#REF!,6))</f>
        <v>#REF!</v>
      </c>
      <c r="Q26" s="8" t="e">
        <f>SUM(HLOOKUP(Sheet2!$Q$3,#REF!,6)+HLOOKUP(Sheet2!$Q$4,#REF!,6)+HLOOKUP(Sheet2!$Q$5,#REF!,6)+HLOOKUP(Sheet2!$Q$6,#REF!,6)+HLOOKUP(Sheet2!$Q$7,#REF!,6)+HLOOKUP(Sheet2!$Q$8,#REF!,6)+HLOOKUP(Sheet2!$Q$9,#REF!,6)+HLOOKUP(Sheet2!$Q$10,#REF!,6)+HLOOKUP(Sheet2!$Q$11,#REF!,6)+HLOOKUP(Sheet2!$Q$12,#REF!,6)+HLOOKUP(Sheet2!$Q$13,#REF!,6)+HLOOKUP(Sheet2!$Q$14,#REF!,6))</f>
        <v>#REF!</v>
      </c>
      <c r="R26" s="8" t="e">
        <f>SUM(HLOOKUP(Sheet2!$R$3,#REF!,6)+HLOOKUP(Sheet2!$R$4,#REF!,6)+HLOOKUP(Sheet2!$R$5,#REF!,6)+HLOOKUP(Sheet2!$R$6,#REF!,6)+HLOOKUP(Sheet2!$R$7,#REF!,6)+HLOOKUP(Sheet2!$R$8,#REF!,6)+HLOOKUP(Sheet2!$R$9,#REF!,6)+HLOOKUP(Sheet2!$R$10,#REF!,6)+HLOOKUP(Sheet2!$R$11,#REF!,6))</f>
        <v>#REF!</v>
      </c>
      <c r="S26" s="8" t="e">
        <f>SUM(HLOOKUP(Sheet2!$S$3,#REF!,6)+HLOOKUP(Sheet2!$S$4,#REF!,6)+HLOOKUP(Sheet2!$S$5,#REF!,6)+HLOOKUP(Sheet2!$S$6,#REF!,6)+HLOOKUP(Sheet2!$S$7,#REF!,6)+HLOOKUP(Sheet2!$S$8,#REF!,6)+HLOOKUP(Sheet2!$S$9,#REF!,6)+HLOOKUP(Sheet2!$S$10,#REF!,6)+HLOOKUP(Sheet2!$S$11,#REF!,6)+HLOOKUP(Sheet2!$S$12,#REF!,6)+HLOOKUP(Sheet2!$S$13,#REF!,6))</f>
        <v>#REF!</v>
      </c>
      <c r="T26" s="8" t="e">
        <f>SUM(HLOOKUP(Sheet2!$T$3,#REF!,6)+HLOOKUP(Sheet2!$T$4,#REF!,6)+HLOOKUP(Sheet2!$T$5,#REF!,6)+HLOOKUP(Sheet2!$T$6,#REF!,6)+HLOOKUP(Sheet2!$T$7,#REF!,6)+HLOOKUP(Sheet2!$T$8,#REF!,6)+HLOOKUP(Sheet2!$T$9,#REF!,6)+HLOOKUP(Sheet2!$T$10,#REF!,6)+HLOOKUP(Sheet2!$T$11,#REF!,6)+HLOOKUP(Sheet2!$T$12,#REF!,6))</f>
        <v>#REF!</v>
      </c>
      <c r="U26" s="8" t="e">
        <f>SUM(HLOOKUP(Sheet2!$U$3,#REF!,6)+HLOOKUP(Sheet2!$U$4,#REF!,6)+HLOOKUP(Sheet2!$U$5,#REF!,6)+HLOOKUP(Sheet2!$U$6,#REF!,6)+HLOOKUP(Sheet2!$U$7,#REF!,6)+HLOOKUP(Sheet2!$U$8,#REF!,6)+HLOOKUP(Sheet2!$U$9,#REF!,6)+HLOOKUP(Sheet2!$U$10,#REF!,6)+HLOOKUP(Sheet2!$U$11,#REF!,6)+HLOOKUP(Sheet2!$U$12,#REF!,6)+HLOOKUP(Sheet2!$U$13,#REF!,6)+HLOOKUP(Sheet2!$U$14,#REF!,6)+HLOOKUP(Sheet2!$U$15,#REF!,6))</f>
        <v>#REF!</v>
      </c>
      <c r="V26" s="8" t="e">
        <f>SUM(HLOOKUP(Sheet2!$V$3,#REF!,6)+HLOOKUP(Sheet2!$V$4,#REF!,6)+HLOOKUP(Sheet2!$V$5,#REF!,6)+HLOOKUP(Sheet2!$V$6,#REF!,6)+HLOOKUP(Sheet2!$V$7,#REF!,6)+HLOOKUP(Sheet2!$V$8,#REF!,6)+HLOOKUP(Sheet2!$V$9,#REF!,6)+HLOOKUP(Sheet2!$V$10,#REF!,6)+HLOOKUP(Sheet2!$V$11,#REF!,6)+HLOOKUP(Sheet2!$V$12,#REF!,6)+HLOOKUP(Sheet2!$V$13,#REF!,6)+HLOOKUP(Sheet2!$V$14,#REF!,6)+HLOOKUP(Sheet2!$V$15,#REF!,6))</f>
        <v>#REF!</v>
      </c>
      <c r="W26" s="8" t="e">
        <f>SUM(HLOOKUP(Sheet2!$W$3,#REF!,6)+HLOOKUP(Sheet2!$W$4,#REF!,6)+HLOOKUP(Sheet2!$W$5,#REF!,6)+HLOOKUP(Sheet2!$W$6,#REF!,6)+HLOOKUP(Sheet2!$W$7,#REF!,6)+HLOOKUP(Sheet2!$W$8,#REF!,6)+HLOOKUP(Sheet2!$W$9,#REF!,6)+HLOOKUP(Sheet2!$W$10,#REF!,6)+HLOOKUP(Sheet2!$W$11,#REF!,6)+HLOOKUP(Sheet2!$W$12,#REF!,6)+HLOOKUP(Sheet2!$W$13,#REF!,6)+HLOOKUP(Sheet2!$W$14,#REF!,6)+HLOOKUP(Sheet2!$W$15,#REF!,6))</f>
        <v>#REF!</v>
      </c>
      <c r="X26" s="8" t="e">
        <f>SUM(HLOOKUP(Sheet2!$X$3,#REF!,6)+HLOOKUP(Sheet2!$X$4,#REF!,6)+HLOOKUP(Sheet2!$X$5,#REF!,6)+HLOOKUP(Sheet2!$X$6,#REF!,6)+HLOOKUP(Sheet2!$X$7,#REF!,6)+HLOOKUP(Sheet2!$X$8,#REF!,6)+HLOOKUP(Sheet2!$X$9,#REF!,6)+HLOOKUP(Sheet2!$X$10,#REF!,6)+HLOOKUP(Sheet2!$X$11,#REF!,6)+HLOOKUP(Sheet2!$X$12,#REF!,6)+HLOOKUP(Sheet2!$X$13,#REF!,6)+HLOOKUP(Sheet2!$X$14,#REF!,6)+HLOOKUP(Sheet2!$X$15,#REF!,6))</f>
        <v>#REF!</v>
      </c>
      <c r="Y26" s="8" t="e">
        <f>SUM(HLOOKUP(Sheet2!$Y$3,#REF!,6)+HLOOKUP(Sheet2!$Y$4,#REF!,6)+HLOOKUP(Sheet2!$Y$5,#REF!,6)+HLOOKUP(Sheet2!$Y$6,#REF!,6)+HLOOKUP(Sheet2!$Y$7,#REF!,6)+HLOOKUP(Sheet2!$Y$8,#REF!,6)+HLOOKUP(Sheet2!$Y$9,#REF!,6)+HLOOKUP(Sheet2!$Y$10,#REF!,6)+HLOOKUP(Sheet2!$Y$11,#REF!,6)+HLOOKUP(Sheet2!$Y$12,#REF!,6)+HLOOKUP(Sheet2!$Y$13,#REF!,6)+HLOOKUP(Sheet2!$Y$14,#REF!,6))</f>
        <v>#REF!</v>
      </c>
      <c r="Z26" s="8" t="e">
        <f>SUM(HLOOKUP(Sheet2!$Z$3,#REF!,6)+HLOOKUP(Sheet2!$Z$4,#REF!,6)+HLOOKUP(Sheet2!$Z$5,#REF!,6)+HLOOKUP(Sheet2!$Z$6,#REF!,6)+HLOOKUP(Sheet2!$Z$7,#REF!,6)+HLOOKUP(Sheet2!$Z$8,#REF!,6)+HLOOKUP(Sheet2!$Z$9,#REF!,6)+HLOOKUP(Sheet2!$Z$10,#REF!,6)+HLOOKUP(Sheet2!$Z$11,#REF!,6)+HLOOKUP(Sheet2!$Z$12,#REF!,6)+HLOOKUP(Sheet2!$Z$13,#REF!,6)+HLOOKUP(Sheet2!$Z$14,#REF!,6))</f>
        <v>#REF!</v>
      </c>
      <c r="AA26" s="8" t="e">
        <f>SUM(HLOOKUP(Sheet2!$AA$3,#REF!,6)+HLOOKUP(Sheet2!$AA$4,#REF!,6)+HLOOKUP(Sheet2!$AA$5,#REF!,6)+HLOOKUP(Sheet2!$AA$6,#REF!,6)+HLOOKUP(Sheet2!$AA$7,#REF!,6)+HLOOKUP(Sheet2!$AA$8,#REF!,6)+HLOOKUP(Sheet2!$AA$9,#REF!,6)+HLOOKUP(Sheet2!$AA$10,#REF!,6)+HLOOKUP(Sheet2!$AA$11,#REF!,6)+HLOOKUP(Sheet2!$AA$12,#REF!,6)+HLOOKUP(Sheet2!$AA$13,#REF!,6)+HLOOKUP(Sheet2!$AA$14,#REF!,6))</f>
        <v>#REF!</v>
      </c>
      <c r="AB26" s="8" t="e">
        <f>SUM(HLOOKUP(Sheet2!$AB$3,#REF!,6)+HLOOKUP(Sheet2!$AB$4,#REF!,6)+HLOOKUP(Sheet2!$AB$5,#REF!,6)+HLOOKUP(Sheet2!$AB$6,#REF!,6)+HLOOKUP(Sheet2!$AB$7,#REF!,6)+HLOOKUP(Sheet2!$AB$8,#REF!,6)+HLOOKUP(Sheet2!$AB$9,#REF!,6)+HLOOKUP(Sheet2!$AB$10,#REF!,6)+HLOOKUP(Sheet2!$AB$11,#REF!,6)+HLOOKUP(Sheet2!$AB$12,#REF!,6))</f>
        <v>#REF!</v>
      </c>
      <c r="AC26" s="8" t="e">
        <f>SUM(HLOOKUP(Sheet2!$AC$3,#REF!,6)+HLOOKUP(Sheet2!$AC$4,#REF!,6)+HLOOKUP(Sheet2!$AC$5,#REF!,6)+HLOOKUP(Sheet2!$AC$6,#REF!,6)+HLOOKUP(Sheet2!$AC$7,#REF!,6)+HLOOKUP(Sheet2!$AC$8,#REF!,6)+HLOOKUP(Sheet2!$AC$9,#REF!,6)+HLOOKUP(Sheet2!$AC$10,#REF!,6)+HLOOKUP(Sheet2!$AC$11,#REF!,6)+HLOOKUP(Sheet2!$AC$12,#REF!,6)+HLOOKUP(Sheet2!$AC$13,#REF!,6)+HLOOKUP(Sheet2!$AC$14,#REF!,6))</f>
        <v>#REF!</v>
      </c>
      <c r="AD26" s="8" t="e">
        <f>SUM(HLOOKUP(Sheet2!$AD$3,#REF!,6)+HLOOKUP(Sheet2!$AD$4,#REF!,6)+HLOOKUP(Sheet2!$AD$5,#REF!,6)+HLOOKUP(Sheet2!$AD$6,#REF!,6)+HLOOKUP(Sheet2!$AD$7,#REF!,6)+HLOOKUP(Sheet2!$AD$8,#REF!,6)+HLOOKUP(Sheet2!$AD$9,#REF!,6)+HLOOKUP(Sheet2!$AD$10,#REF!,6)+HLOOKUP(Sheet2!$AD$11,#REF!,6)+HLOOKUP(Sheet2!$AD$12,#REF!,6)+HLOOKUP(Sheet2!$AD$13,#REF!,6)+HLOOKUP(Sheet2!$AD$14,#REF!,6)+HLOOKUP(Sheet2!$AD$15,#REF!,6)+HLOOKUP(Sheet2!$AD$16,#REF!,6))</f>
        <v>#REF!</v>
      </c>
      <c r="AE26" s="8" t="e">
        <f>SUM(HLOOKUP(Sheet2!$AE$3,#REF!,6)+HLOOKUP(Sheet2!$AE$4,#REF!,6)+HLOOKUP(Sheet2!$AE$5,#REF!,6)+HLOOKUP(Sheet2!$AE$6,#REF!,6)+HLOOKUP(Sheet2!$AE$7,#REF!,6)+HLOOKUP(Sheet2!$AE$8,#REF!,6)+HLOOKUP(Sheet2!$AE$9,#REF!,6)+HLOOKUP(Sheet2!$AE$10,#REF!,6)+HLOOKUP(Sheet2!$AE$11,#REF!,6)+HLOOKUP(Sheet2!$AE$12,#REF!,6)+HLOOKUP(Sheet2!$AE$13,#REF!,6)+HLOOKUP(Sheet2!$AE$14,#REF!,6)+HLOOKUP(Sheet2!$AE$15,#REF!,6)+HLOOKUP(Sheet2!$AE$16,#REF!,6)+HLOOKUP(Sheet2!$AE$17,#REF!,6))</f>
        <v>#REF!</v>
      </c>
      <c r="AF26" s="8" t="e">
        <f>SUM(HLOOKUP(Sheet2!$AF$3,#REF!,6)+HLOOKUP(Sheet2!$AF$4,#REF!,6)+HLOOKUP(Sheet2!$AF$5,#REF!,6)+HLOOKUP(Sheet2!$AF$6,#REF!,6)+HLOOKUP(Sheet2!$AF$7,#REF!,6)+HLOOKUP(Sheet2!$AF$8,#REF!,6)+HLOOKUP(Sheet2!$AF$9,#REF!,6)+HLOOKUP(Sheet2!$AF$10,#REF!,6)+HLOOKUP(Sheet2!$AF$11,#REF!,6)+HLOOKUP(Sheet2!$AF$12,#REF!,6)+HLOOKUP(Sheet2!$AF$13,#REF!,6)+HLOOKUP(Sheet2!$AF$14,#REF!,6))</f>
        <v>#REF!</v>
      </c>
      <c r="AG26" s="8" t="e">
        <f>SUM(HLOOKUP(Sheet2!$AG$3,#REF!,6)+HLOOKUP(Sheet2!$AG$4,#REF!,6)+HLOOKUP(Sheet2!$AG$5,#REF!,6)+HLOOKUP(Sheet2!$AG$6,#REF!,6)+HLOOKUP(Sheet2!$AG$7,#REF!,6)+HLOOKUP(Sheet2!$AG$8,#REF!,6)+HLOOKUP(Sheet2!$AG$9,#REF!,6)+HLOOKUP(Sheet2!$AG$10,#REF!,6)+HLOOKUP(Sheet2!$AG$11,#REF!,6)+HLOOKUP(Sheet2!$AG$12,#REF!,6)+HLOOKUP(Sheet2!$AG$13,#REF!,6)+HLOOKUP(Sheet2!$AG$14,#REF!,6)+HLOOKUP(Sheet2!$AG$15,#REF!,6)+HLOOKUP(Sheet2!$AG$16,#REF!,6))</f>
        <v>#REF!</v>
      </c>
      <c r="AH26" s="8" t="e">
        <f>SUM(HLOOKUP(Sheet2!$AH$3,#REF!,6)+HLOOKUP(Sheet2!$AH$4,#REF!,6)+HLOOKUP(Sheet2!$AH$5,#REF!,6)+HLOOKUP(Sheet2!$AH$6,#REF!,6)+HLOOKUP(Sheet2!$AH$7,#REF!,6)+HLOOKUP(Sheet2!$AH$8,#REF!,6)+HLOOKUP(Sheet2!$AH$9,#REF!,6)+HLOOKUP(Sheet2!$AH$10,#REF!,6)+HLOOKUP(Sheet2!$AH$11,#REF!,6)+HLOOKUP(Sheet2!$AH$12,#REF!,6)+HLOOKUP(Sheet2!$AH$13,#REF!,6)+HLOOKUP(Sheet2!$AH$14,#REF!,6)+HLOOKUP(Sheet2!$AH$15,#REF!,6)+HLOOKUP(Sheet2!$AH$16,#REF!,6))</f>
        <v>#REF!</v>
      </c>
      <c r="AI26" s="8" t="e">
        <f>SUM(HLOOKUP(Sheet2!$AI$3,#REF!,6)+HLOOKUP(Sheet2!$AI$4,#REF!,6)+HLOOKUP(Sheet2!$AI$5,#REF!,6)+HLOOKUP(Sheet2!$AI$6,#REF!,6)+HLOOKUP(Sheet2!$AI$7,#REF!,6)+HLOOKUP(Sheet2!$AI$8,#REF!,6)+HLOOKUP(Sheet2!$AI$9,#REF!,6)+HLOOKUP(Sheet2!$AI$10,#REF!,6)+HLOOKUP(Sheet2!$AI$11,#REF!,6)+HLOOKUP(Sheet2!$AI$12,#REF!,6)+HLOOKUP(Sheet2!$AI$13,#REF!,6))</f>
        <v>#REF!</v>
      </c>
      <c r="AJ26" s="8" t="e">
        <f>SUM(HLOOKUP(Sheet2!$AJ$3,#REF!,6)+HLOOKUP(Sheet2!$AJ$4,#REF!,6)+HLOOKUP(Sheet2!$AJ$5,#REF!,6)+HLOOKUP(Sheet2!$AJ$6,#REF!,6)+HLOOKUP(Sheet2!$AJ$7,#REF!,6)+HLOOKUP(Sheet2!$AJ$8,#REF!,6)+HLOOKUP(Sheet2!$AJ$9,#REF!,6)+HLOOKUP(Sheet2!$AJ$10,#REF!,6)+HLOOKUP(Sheet2!$AJ$11,#REF!,6)+HLOOKUP(Sheet2!$AJ$12,#REF!,6)+HLOOKUP(Sheet2!$AJ$13,#REF!,6)+HLOOKUP(Sheet2!$AJ$14,#REF!,6)+HLOOKUP(Sheet2!$AJ$15,#REF!,6))</f>
        <v>#REF!</v>
      </c>
      <c r="AK26" s="8" t="e">
        <f>SUM(HLOOKUP(Sheet2!$AK$3,#REF!,6)+HLOOKUP(Sheet2!$AK$4,#REF!,6)+HLOOKUP(Sheet2!$AK$5,#REF!,6)+HLOOKUP(Sheet2!$AK$6,#REF!,6)+HLOOKUP(Sheet2!$AK$7,#REF!,6)+HLOOKUP(Sheet2!$AK$8,#REF!,6)+HLOOKUP(Sheet2!$AK$9,#REF!,6)+HLOOKUP(Sheet2!$AK$10,#REF!,6)+HLOOKUP(Sheet2!$AK$11,#REF!,6)+HLOOKUP(Sheet2!$AK$12,#REF!,6)+HLOOKUP(Sheet2!$AK$13,#REF!,6)+HLOOKUP(Sheet2!$AK$14,#REF!,6))</f>
        <v>#REF!</v>
      </c>
      <c r="AL26" s="8" t="e">
        <f>SUM(HLOOKUP(Sheet2!$AL$3,#REF!,6)+HLOOKUP(Sheet2!$AL$4,#REF!,6)+HLOOKUP(Sheet2!$AL$5,#REF!,6)+HLOOKUP(Sheet2!$AL$6,#REF!,6)+HLOOKUP(Sheet2!$AL$7,#REF!,6)+HLOOKUP(Sheet2!$AL$8,#REF!,6)+HLOOKUP(Sheet2!$AL$9,#REF!,6)+HLOOKUP(Sheet2!$AL$10,#REF!,6)+HLOOKUP(Sheet2!$AL$11,#REF!,6)+HLOOKUP(Sheet2!$AL$12,#REF!,6)+HLOOKUP(Sheet2!$AL$13,#REF!,6)+HLOOKUP(Sheet2!$AL$14,#REF!,6)+HLOOKUP(Sheet2!$AL$15,#REF!,6)+HLOOKUP(Sheet2!$AL$16,#REF!,6))</f>
        <v>#REF!</v>
      </c>
      <c r="AM26" s="8" t="e">
        <f>SUM(HLOOKUP(Sheet2!$AM$3,#REF!,6)+HLOOKUP(Sheet2!$AM$4,#REF!,6)+HLOOKUP(Sheet2!$AM$5,#REF!,6)+HLOOKUP(Sheet2!$AM$6,#REF!,6)+HLOOKUP(Sheet2!$AM$7,#REF!,6)+HLOOKUP(Sheet2!$AM$8,#REF!,6)+HLOOKUP(Sheet2!$AM$9,#REF!,6)+HLOOKUP(Sheet2!$AM$10,#REF!,6)+HLOOKUP(Sheet2!$AM$11,#REF!,6)+HLOOKUP(Sheet2!$AM$12,#REF!,6)+HLOOKUP(Sheet2!$AM$13,#REF!,6)+HLOOKUP(Sheet2!$AM$14,#REF!,6)+HLOOKUP(Sheet2!$AM$15,#REF!,6)+HLOOKUP(Sheet2!$AM$16,#REF!,6)+HLOOKUP(Sheet2!$AM$17,#REF!,6))</f>
        <v>#REF!</v>
      </c>
      <c r="AN26" s="8" t="e">
        <f>SUM(HLOOKUP(Sheet2!$AN$3,#REF!,6)+HLOOKUP(Sheet2!$AN$4,#REF!,6)+HLOOKUP(Sheet2!$AN$5,#REF!,6)+HLOOKUP(Sheet2!$AN$6,#REF!,6)+HLOOKUP(Sheet2!$AN$7,#REF!,6)+HLOOKUP(Sheet2!$AN$8,#REF!,6)+HLOOKUP(Sheet2!$AN$9,#REF!,6)+HLOOKUP(Sheet2!$AN$10,#REF!,6)+HLOOKUP(Sheet2!$AN$11,#REF!,6)+HLOOKUP(Sheet2!$AN$12,#REF!,6)+HLOOKUP(Sheet2!$AN$13,#REF!,6)+HLOOKUP(Sheet2!$AN$14,#REF!,6)+HLOOKUP(Sheet2!$AN$15,#REF!,6)+HLOOKUP(Sheet2!$AN$16,#REF!,6)+HLOOKUP(Sheet2!$AN$17,#REF!,6))</f>
        <v>#REF!</v>
      </c>
      <c r="AO26" s="8" t="e">
        <f>SUM(HLOOKUP(Sheet2!$AO$3,#REF!,6)+HLOOKUP(Sheet2!$AO$4,#REF!,6)+HLOOKUP(Sheet2!$AO$5,#REF!,6)+HLOOKUP(Sheet2!$AO$6,#REF!,6)+HLOOKUP(Sheet2!$AO$7,#REF!,6)+HLOOKUP(Sheet2!$AO$8,#REF!,6)+HLOOKUP(Sheet2!$AO$9,#REF!,6)+HLOOKUP(Sheet2!$AO$10,#REF!,6)+HLOOKUP(Sheet2!$AO$11,#REF!,6)+HLOOKUP(Sheet2!$AO$12,#REF!,6)+HLOOKUP(Sheet2!$AO$13,#REF!,6)+HLOOKUP(Sheet2!$AO$14,#REF!,6)+HLOOKUP(Sheet2!$AO$15,#REF!,6)+HLOOKUP(Sheet2!$AO$16,#REF!,6)+HLOOKUP(Sheet2!$AO$17,#REF!,6))</f>
        <v>#REF!</v>
      </c>
      <c r="AP26" s="8" t="e">
        <f>SUM(HLOOKUP(Sheet2!$AP$3,#REF!,6)+HLOOKUP(Sheet2!$AP$4,#REF!,6)+HLOOKUP(Sheet2!$AP$5,#REF!,6)+HLOOKUP(Sheet2!$AP$6,#REF!,6)+HLOOKUP(Sheet2!$AP$7,#REF!,6)+HLOOKUP(Sheet2!$AP$8,#REF!,6)+HLOOKUP(Sheet2!$AP$9,#REF!,6)+HLOOKUP(Sheet2!$AP$10,#REF!,6)+HLOOKUP(Sheet2!$AP$11,#REF!,6)+HLOOKUP(Sheet2!$AP$12,#REF!,6)+HLOOKUP(Sheet2!$AP$13,#REF!,6)+HLOOKUP(Sheet2!$AP$14,#REF!,6)+HLOOKUP(Sheet2!$AP$15,#REF!,6)+HLOOKUP(Sheet2!$AP$16,#REF!,6))</f>
        <v>#REF!</v>
      </c>
      <c r="AQ26" s="8" t="e">
        <f>SUM(HLOOKUP(Sheet2!$AQ$3,#REF!,6)+HLOOKUP(Sheet2!$AQ$4,#REF!,6)+HLOOKUP(Sheet2!$AQ$5,#REF!,6)+HLOOKUP(Sheet2!$AQ$6,#REF!,6)+HLOOKUP(Sheet2!$AQ$7,#REF!,6)+HLOOKUP(Sheet2!$AQ$8,#REF!,6)+HLOOKUP(Sheet2!$AQ$9,#REF!,6)+HLOOKUP(Sheet2!$AQ$10,#REF!,6)+HLOOKUP(Sheet2!$AQ$11,#REF!,6)+HLOOKUP(Sheet2!$AQ$12,#REF!,6)+HLOOKUP(Sheet2!$AQ$13,#REF!,6)+HLOOKUP(Sheet2!$AQ$14,#REF!,6)+HLOOKUP(Sheet2!$AQ$15,#REF!,6)+HLOOKUP(Sheet2!$AQ$16,#REF!,6))</f>
        <v>#REF!</v>
      </c>
      <c r="AR26" s="8" t="e">
        <f>SUM(HLOOKUP(Sheet2!$AR$3,#REF!,6)+HLOOKUP(Sheet2!$AR$4,#REF!,6)+HLOOKUP(Sheet2!$AR$5,#REF!,6)+HLOOKUP(Sheet2!$AR$6,#REF!,6)+HLOOKUP(Sheet2!$AR$7,#REF!,6)+HLOOKUP(Sheet2!$AR$8,#REF!,6)+HLOOKUP(Sheet2!$AR$9,#REF!,6)+HLOOKUP(Sheet2!$AR$10,#REF!,6)+HLOOKUP(Sheet2!$AR$11,#REF!,6)+HLOOKUP(Sheet2!$AR$12,#REF!,6)+HLOOKUP(Sheet2!$AR$13,#REF!,6)+HLOOKUP(Sheet2!$AR$14,#REF!,6)+HLOOKUP(Sheet2!$AR$15,#REF!,6)+HLOOKUP(Sheet2!$AR$16,#REF!,6))</f>
        <v>#REF!</v>
      </c>
      <c r="AS26" s="8" t="e">
        <f>SUM(HLOOKUP(Sheet2!$AS$3,#REF!,6)+HLOOKUP(Sheet2!$AS$4,#REF!,6)+HLOOKUP(Sheet2!$AS$5,#REF!,6)+HLOOKUP(Sheet2!$AS$6,#REF!,6)+HLOOKUP(Sheet2!$AS$7,#REF!,6)+HLOOKUP(Sheet2!$AS$8,#REF!,6)+HLOOKUP(Sheet2!$AS$9,#REF!,6)+HLOOKUP(Sheet2!$AS$10,#REF!,6)+HLOOKUP(Sheet2!$AS$11,#REF!,6)+HLOOKUP(Sheet2!$AS$12,#REF!,6)+HLOOKUP(Sheet2!$AS$13,#REF!,6)+HLOOKUP(Sheet2!$AS$14,#REF!,6))</f>
        <v>#REF!</v>
      </c>
      <c r="AT26" s="8" t="e">
        <f>SUM(HLOOKUP(Sheet2!$AT$3,#REF!,6)+HLOOKUP(Sheet2!$AT$4,#REF!,6)+HLOOKUP(Sheet2!$AT$5,#REF!,6)+HLOOKUP(Sheet2!$AT$6,#REF!,6)+HLOOKUP(Sheet2!$AT$7,#REF!,6)+HLOOKUP(Sheet2!$AT$8,#REF!,6)+HLOOKUP(Sheet2!$AT$9,#REF!,6)+HLOOKUP(Sheet2!$AT$10,#REF!,6)+HLOOKUP(Sheet2!$AT$11,#REF!,6)+HLOOKUP(Sheet2!$AT$12,#REF!,6)+HLOOKUP(Sheet2!$AT$13,#REF!,6)+HLOOKUP(Sheet2!$AT$14,#REF!,6)+HLOOKUP(Sheet2!$AT$15,#REF!,6)+HLOOKUP(Sheet2!$AT$16,#REF!,6))</f>
        <v>#REF!</v>
      </c>
      <c r="AU26" s="8" t="e">
        <f>SUM(HLOOKUP(Sheet2!$AU$3,#REF!,6)+HLOOKUP(Sheet2!$AU$4,#REF!,6)+HLOOKUP(Sheet2!$AU$5,#REF!,6)+HLOOKUP(Sheet2!$AU$6,#REF!,6)+HLOOKUP(Sheet2!$AU$7,#REF!,6)+HLOOKUP(Sheet2!$AU$8,#REF!,6)+HLOOKUP(Sheet2!$AU$9,#REF!,6)+HLOOKUP(Sheet2!$AU$10,#REF!,6)+HLOOKUP(Sheet2!$AU$11,#REF!,6)+HLOOKUP(Sheet2!$AU$12,#REF!,6)+HLOOKUP(Sheet2!$AU$13,#REF!,6)+HLOOKUP(Sheet2!$AU$14,#REF!,6)+HLOOKUP(Sheet2!$AU$15,#REF!,6)+HLOOKUP(Sheet2!$AU$16,#REF!,6))</f>
        <v>#REF!</v>
      </c>
      <c r="AV26" s="8" t="e">
        <f>SUM(HLOOKUP(Sheet2!$AV$3,#REF!,6)+HLOOKUP(Sheet2!$AV$4,#REF!,6)+HLOOKUP(Sheet2!$AV$5,#REF!,6)+HLOOKUP(Sheet2!$AV$6,#REF!,6)+HLOOKUP(Sheet2!$AV$7,#REF!,6)+HLOOKUP(Sheet2!$AV$8,#REF!,6)+HLOOKUP(Sheet2!$AV$9,#REF!,6)+HLOOKUP(Sheet2!$AV$10,#REF!,6)+HLOOKUP(Sheet2!$AV$11,#REF!,6)+HLOOKUP(Sheet2!$AV$12,#REF!,6)+HLOOKUP(Sheet2!$AV$13,#REF!,6)+HLOOKUP(Sheet2!$AV$14,#REF!,6)+HLOOKUP(Sheet2!$AV$15,#REF!,6)+HLOOKUP(Sheet2!$AV$16,#REF!,6)+HLOOKUP(Sheet2!$AV$17,#REF!,6))</f>
        <v>#REF!</v>
      </c>
      <c r="AW26" s="8" t="e">
        <f>SUM(HLOOKUP(Sheet2!$AW$3,#REF!,6)+HLOOKUP(Sheet2!$AW$4,#REF!,6)+HLOOKUP(Sheet2!$AW$5,#REF!,6)+HLOOKUP(Sheet2!$AW$6,#REF!,6)+HLOOKUP(Sheet2!$AW$7,#REF!,6)+HLOOKUP(Sheet2!$AW$8,#REF!,6)+HLOOKUP(Sheet2!$AW$9,#REF!,6)+HLOOKUP(Sheet2!$AW$10,#REF!,6)+HLOOKUP(Sheet2!$AW$11,#REF!,6)+HLOOKUP(Sheet2!$AW$12,#REF!,6)+HLOOKUP(Sheet2!$AW$13,#REF!,6)+HLOOKUP(Sheet2!$AW$14,#REF!,6)+HLOOKUP(Sheet2!$AW$15,#REF!,6)+HLOOKUP(Sheet2!$AW$16,#REF!,6)+HLOOKUP(Sheet2!$AW$17,#REF!,6))</f>
        <v>#REF!</v>
      </c>
      <c r="AX26" s="8" t="e">
        <f>SUM(HLOOKUP(Sheet2!$AX$3,#REF!,6)+HLOOKUP(Sheet2!$AX$4,#REF!,6)+HLOOKUP(Sheet2!$AX$5,#REF!,6)+HLOOKUP(Sheet2!$AX$6,#REF!,6)+HLOOKUP(Sheet2!$AX$7,#REF!,6)+HLOOKUP(Sheet2!$AX$8,#REF!,6)+HLOOKUP(Sheet2!$AX$9,#REF!,6)+HLOOKUP(Sheet2!$AX$10,#REF!,6)+HLOOKUP(Sheet2!$AX$11,#REF!,6)+HLOOKUP(Sheet2!$AX$12,#REF!,6)+HLOOKUP(Sheet2!$AX$13,#REF!,6)+HLOOKUP(Sheet2!$AX$14,#REF!,6)+HLOOKUP(Sheet2!$AX$15,#REF!,6)+HLOOKUP(Sheet2!$AX$16,#REF!,6)+HLOOKUP(Sheet2!$AX$17,#REF!,6)+HLOOKUP(Sheet2!$AX$18,#REF!,6)+HLOOKUP(Sheet2!$AX$19,#REF!,6)+HLOOKUP(Sheet2!$AX$20,#REF!,6))</f>
        <v>#REF!</v>
      </c>
      <c r="AY26" s="8" t="e">
        <f>SUM(HLOOKUP(Sheet2!$AY$3,#REF!,6)+HLOOKUP(Sheet2!$AY$4,#REF!,6)+HLOOKUP(Sheet2!$AY$5,#REF!,6)+HLOOKUP(Sheet2!$AY$6,#REF!,6)+HLOOKUP(Sheet2!$AY$7,#REF!,6)+HLOOKUP(Sheet2!$AY$8,#REF!,6)+HLOOKUP(Sheet2!$AY$9,#REF!,6)+HLOOKUP(Sheet2!$AY$10,#REF!,6)+HLOOKUP(Sheet2!$AY$11,#REF!,6)+HLOOKUP(Sheet2!$AY$12,#REF!,6)+HLOOKUP(Sheet2!$AY$13,#REF!,6)+HLOOKUP(Sheet2!$AY$14,#REF!,6)+HLOOKUP(Sheet2!$AY$15,#REF!,6)+HLOOKUP(Sheet2!$AY$16,#REF!,6)+HLOOKUP(Sheet2!$AY$17,#REF!,6))</f>
        <v>#REF!</v>
      </c>
      <c r="AZ26" s="8" t="e">
        <f>SUM(HLOOKUP(Sheet2!$AZ$3,#REF!,6)+HLOOKUP(Sheet2!$AZ$4,#REF!,6)+HLOOKUP(Sheet2!$AZ$5,#REF!,6)+HLOOKUP(Sheet2!$AZ$6,#REF!,6)+HLOOKUP(Sheet2!$AZ$7,#REF!,6)+HLOOKUP(Sheet2!$AZ$8,#REF!,6)+HLOOKUP(Sheet2!$AZ$9,#REF!,6)+HLOOKUP(Sheet2!$AZ$10,#REF!,6)+HLOOKUP(Sheet2!$AZ$11,#REF!,6)+HLOOKUP(Sheet2!$AZ$12,#REF!,6)+HLOOKUP(Sheet2!$AZ$13,#REF!,6)+HLOOKUP(Sheet2!$AZ$14,#REF!,6)+HLOOKUP(Sheet2!$AZ$15,#REF!,6)+HLOOKUP(Sheet2!$AZ$16,#REF!,6)+HLOOKUP(Sheet2!$AZ$17,#REF!,6)+HLOOKUP(Sheet2!$AZ$18,#REF!,6)+HLOOKUP(Sheet2!$AZ$19,#REF!,6))</f>
        <v>#REF!</v>
      </c>
      <c r="BA26" s="8" t="e">
        <f>SUM(HLOOKUP(Sheet2!$BA$3,#REF!,6)+HLOOKUP(Sheet2!$BA$4,#REF!,6)+HLOOKUP(Sheet2!$BA$5,#REF!,6)+HLOOKUP(Sheet2!$BA$6,#REF!,6)+HLOOKUP(Sheet2!$BA$7,#REF!,6)+HLOOKUP(Sheet2!$BA$8,#REF!,6)+HLOOKUP(Sheet2!$BA$9,#REF!,6)+HLOOKUP(Sheet2!$BA$10,#REF!,6)+HLOOKUP(Sheet2!$BA$11,#REF!,6)+HLOOKUP(Sheet2!$BA$12,#REF!,6)+HLOOKUP(Sheet2!$BA$13,#REF!,6)+HLOOKUP(Sheet2!$BA$14,#REF!,6)+HLOOKUP(Sheet2!$BA$15,#REF!,6)+HLOOKUP(Sheet2!$BA$16,#REF!,6))</f>
        <v>#REF!</v>
      </c>
      <c r="BB26" s="8" t="e">
        <f>SUM(HLOOKUP(Sheet2!$BB$3,#REF!,6)+HLOOKUP(Sheet2!$BB$4,#REF!,6)+HLOOKUP(Sheet2!$BB$5,#REF!,6)+HLOOKUP(Sheet2!$BB$6,#REF!,6)+HLOOKUP(Sheet2!$BB$7,#REF!,6)+HLOOKUP(Sheet2!$BB$8,#REF!,6)+HLOOKUP(Sheet2!$BB$9,#REF!,6)+HLOOKUP(Sheet2!$BB$10,#REF!,6)+HLOOKUP(Sheet2!$BB$11,#REF!,6)+HLOOKUP(Sheet2!$BB$12,#REF!,6)+HLOOKUP(Sheet2!$BB$13,#REF!,6)+HLOOKUP(Sheet2!$BB$14,#REF!,6)+HLOOKUP(Sheet2!$BB$15,#REF!,6)+HLOOKUP(Sheet2!$BB$16,#REF!,6)+HLOOKUP(Sheet2!$BB$17,#REF!,6))</f>
        <v>#REF!</v>
      </c>
      <c r="BC26" s="8" t="e">
        <f>SUM(HLOOKUP(Sheet2!$BC$3,#REF!,6)+HLOOKUP(Sheet2!$BC$4,#REF!,6)+HLOOKUP(Sheet2!$BC$5,#REF!,6)+HLOOKUP(Sheet2!$BC$6,#REF!,6)+HLOOKUP(Sheet2!$BC$7,#REF!,6)+HLOOKUP(Sheet2!$BC$8,#REF!,6)+HLOOKUP(Sheet2!$BC$9,#REF!,6)+HLOOKUP(Sheet2!$BC$10,#REF!,6)+HLOOKUP(Sheet2!$BC$11,#REF!,6)+HLOOKUP(Sheet2!$BC$12,#REF!,6)+HLOOKUP(Sheet2!$BC$13,#REF!,6)+HLOOKUP(Sheet2!$BC$14,#REF!,6))</f>
        <v>#REF!</v>
      </c>
      <c r="BD26" s="8" t="e">
        <f>SUM(HLOOKUP(Sheet2!$BD$3,#REF!,6)+HLOOKUP(Sheet2!$BD$4,#REF!,6)+HLOOKUP(Sheet2!$BD$5,#REF!,6)+HLOOKUP(Sheet2!$BD$6,#REF!,6)+HLOOKUP(Sheet2!$BD$7,#REF!,6)+HLOOKUP(Sheet2!$BD$8,#REF!,6)+HLOOKUP(Sheet2!$BD$9,#REF!,6)+HLOOKUP(Sheet2!$BD$10,#REF!,6)+HLOOKUP(Sheet2!$BD$11,#REF!,6)+HLOOKUP(Sheet2!$BD$12,#REF!,6)+HLOOKUP(Sheet2!$BD$13,#REF!,6)+HLOOKUP(Sheet2!$BD$14,#REF!,6)+HLOOKUP(Sheet2!$BD$15,#REF!,6)+HLOOKUP(Sheet2!$BD$16,#REF!,6))</f>
        <v>#REF!</v>
      </c>
      <c r="BE26" s="8" t="e">
        <f>SUM(HLOOKUP(Sheet2!$BE$3,#REF!,6)+HLOOKUP(Sheet2!$BE$4,#REF!,6)+HLOOKUP(Sheet2!$BE$5,#REF!,6)+HLOOKUP(Sheet2!$BE$6,#REF!,6)+HLOOKUP(Sheet2!$BE$7,#REF!,6)+HLOOKUP(Sheet2!$BE$8,#REF!,6)+HLOOKUP(Sheet2!$BE$9,#REF!,6)+HLOOKUP(Sheet2!$BE$10,#REF!,6)+HLOOKUP(Sheet2!$BE$11,#REF!,6)+HLOOKUP(Sheet2!$BE$12,#REF!,6)+HLOOKUP(Sheet2!$BE$13,#REF!,6)+HLOOKUP(Sheet2!$BE$14,#REF!,6)+HLOOKUP(Sheet2!$BE$15,#REF!,6)+HLOOKUP(Sheet2!$BE$16,#REF!,6))</f>
        <v>#REF!</v>
      </c>
      <c r="BF26" s="8" t="e">
        <f>SUM(HLOOKUP(Sheet2!$BF$3,#REF!,6)+HLOOKUP(Sheet2!$BF$4,#REF!,6)+HLOOKUP(Sheet2!$BF$5,#REF!,6)+HLOOKUP(Sheet2!$BF$6,#REF!,6)+HLOOKUP(Sheet2!$BF$7,#REF!,6)+HLOOKUP(Sheet2!$BF$8,#REF!,6)+HLOOKUP(Sheet2!$BF$9,#REF!,6)+HLOOKUP(Sheet2!$BF$10,#REF!,6)+HLOOKUP(Sheet2!$BF$11,#REF!,6)+HLOOKUP(Sheet2!$BF$12,#REF!,6)+HLOOKUP(Sheet2!$BF$13,#REF!,6))</f>
        <v>#REF!</v>
      </c>
      <c r="BG26" s="8" t="e">
        <f>SUM(HLOOKUP(Sheet2!$BG$3,#REF!,6)+HLOOKUP(Sheet2!$BG$4,#REF!,6)+HLOOKUP(Sheet2!$BG$5,#REF!,6)+HLOOKUP(Sheet2!$BG$6,#REF!,6)+HLOOKUP(Sheet2!$BG$7,#REF!,6)+HLOOKUP(Sheet2!$BG$8,#REF!,6)+HLOOKUP(Sheet2!$BG$9,#REF!,6)+HLOOKUP(Sheet2!$BG$10,#REF!,6)+HLOOKUP(Sheet2!$BG$11,#REF!,6)+HLOOKUP(Sheet2!$BG$12,#REF!,6)+HLOOKUP(Sheet2!$BG$13,#REF!,6)+HLOOKUP(Sheet2!$BG$14,#REF!,6)+HLOOKUP(Sheet2!$BG$15,#REF!,6))</f>
        <v>#REF!</v>
      </c>
      <c r="BH26" s="8" t="e">
        <f>SUM(HLOOKUP(Sheet2!$BH$3,#REF!,6)+HLOOKUP(Sheet2!$BH$4,#REF!,6)+HLOOKUP(Sheet2!$BH$5,#REF!,6)+HLOOKUP(Sheet2!$BH$6,#REF!,6)+HLOOKUP(Sheet2!$BH$7,#REF!,6)+HLOOKUP(Sheet2!$BH$8,#REF!,6)+HLOOKUP(Sheet2!$BH$9,#REF!,6)+HLOOKUP(Sheet2!$BH$10,#REF!,6)+HLOOKUP(Sheet2!$BH$11,#REF!,6)+HLOOKUP(Sheet2!$BH$12,#REF!,6)+HLOOKUP(Sheet2!$BH$13,#REF!,6)+HLOOKUP(Sheet2!$BH$14,#REF!,6))</f>
        <v>#REF!</v>
      </c>
      <c r="BI26" s="8" t="e">
        <f>SUM(HLOOKUP(Sheet2!$BI$3,#REF!,6)+HLOOKUP(Sheet2!$BI$4,#REF!,6)+HLOOKUP(Sheet2!$BI$5,#REF!,6)+HLOOKUP(Sheet2!$BI$6,#REF!,6)+HLOOKUP(Sheet2!$BI$7,#REF!,6)+HLOOKUP(Sheet2!$BI$8,#REF!,6)+HLOOKUP(Sheet2!$BI$9,#REF!,6)+HLOOKUP(Sheet2!$BI$10,#REF!,6)+HLOOKUP(Sheet2!$BI$11,#REF!,6)+HLOOKUP(Sheet2!$BI$12,#REF!,6)+HLOOKUP(Sheet2!$BI$13,#REF!,6)+HLOOKUP(Sheet2!$BI$14,#REF!,6)+HLOOKUP(Sheet2!$BI$15,#REF!,6)+HLOOKUP(Sheet2!$BI$16,#REF!,6))</f>
        <v>#REF!</v>
      </c>
      <c r="BJ26" s="8" t="e">
        <f>SUM(HLOOKUP(Sheet2!$BJ$3,#REF!,6)+HLOOKUP(Sheet2!$BJ$4,#REF!,6)+HLOOKUP(Sheet2!$BJ$5,#REF!,6)+HLOOKUP(Sheet2!$BJ$6,#REF!,6)+HLOOKUP(Sheet2!$BJ$7,#REF!,6)+HLOOKUP(Sheet2!$BJ$8,#REF!,6)+HLOOKUP(Sheet2!$BJ$9,#REF!,6)+HLOOKUP(Sheet2!$BJ$10,#REF!,6)+HLOOKUP(Sheet2!$BJ$11,#REF!,6)+HLOOKUP(Sheet2!$BJ$12,#REF!,6)+HLOOKUP(Sheet2!$BJ$13,#REF!,6)+HLOOKUP(Sheet2!$BJ$14,#REF!,6)+HLOOKUP(Sheet2!$BJ$15,#REF!,6)+HLOOKUP(Sheet2!$BJ$16,#REF!,6)+HLOOKUP(Sheet2!$BJ$17,#REF!,6))</f>
        <v>#REF!</v>
      </c>
      <c r="BK26" s="8" t="e">
        <f>SUM(HLOOKUP(Sheet2!$BK$3,#REF!,6)+HLOOKUP(Sheet2!$BK$4,#REF!,6)+HLOOKUP(Sheet2!$BK$5,#REF!,6)+HLOOKUP(Sheet2!$BK$6,#REF!,6)+HLOOKUP(Sheet2!$BK$7,#REF!,6)+HLOOKUP(Sheet2!$BK$8,#REF!,6)+HLOOKUP(Sheet2!$BK$9,#REF!,6)+HLOOKUP(Sheet2!$BK$10,#REF!,6)+HLOOKUP(Sheet2!$BK$11,#REF!,6)+HLOOKUP(Sheet2!$BK$12,#REF!,6)+HLOOKUP(Sheet2!$BK$13,#REF!,6)+HLOOKUP(Sheet2!$BK$14,#REF!,6)+HLOOKUP(Sheet2!$BK$15,#REF!,6)+HLOOKUP(Sheet2!$BK$16,#REF!,6)+HLOOKUP(Sheet2!$BK$17,#REF!,6))</f>
        <v>#REF!</v>
      </c>
      <c r="BL26" s="8" t="e">
        <f>SUM(HLOOKUP(Sheet2!$BL$3,#REF!,6)+HLOOKUP(Sheet2!$BL$4,#REF!,6)+HLOOKUP(Sheet2!$BL$5,#REF!,6)+HLOOKUP(Sheet2!$BL$6,#REF!,6)+HLOOKUP(Sheet2!$BL$7,#REF!,6)+HLOOKUP(Sheet2!$BL$8,#REF!,6)+HLOOKUP(Sheet2!$BL$9,#REF!,6)+HLOOKUP(Sheet2!$BL$10,#REF!,6)+HLOOKUP(Sheet2!$BL$11,#REF!,6)+HLOOKUP(Sheet2!$BL$12,#REF!,6)+HLOOKUP(Sheet2!$BL$13,#REF!,6)+HLOOKUP(Sheet2!$BL$14,#REF!,6)+HLOOKUP(Sheet2!$BL$15,#REF!,6)+HLOOKUP(Sheet2!$BL$16,#REF!,6)+HLOOKUP(Sheet2!$BL$17,#REF!,6))</f>
        <v>#REF!</v>
      </c>
      <c r="BM26" s="8" t="e">
        <f>SUM(HLOOKUP(Sheet2!$BM$3,#REF!,6)+HLOOKUP(Sheet2!$BM$4,#REF!,6)+HLOOKUP(Sheet2!$BM$5,#REF!,6)+HLOOKUP(Sheet2!$BM$6,#REF!,6)+HLOOKUP(Sheet2!$BM$7,#REF!,6)+HLOOKUP(Sheet2!$BM$8,#REF!,6)+HLOOKUP(Sheet2!$BM$9,#REF!,6)+HLOOKUP(Sheet2!$BM$10,#REF!,6)+HLOOKUP(Sheet2!$BM$11,#REF!,6)+HLOOKUP(Sheet2!$BM$12,#REF!,6)+HLOOKUP(Sheet2!$BM$13,#REF!,6)+HLOOKUP(Sheet2!$BM$14,#REF!,6)+HLOOKUP(Sheet2!$BM$15,#REF!,6)+HLOOKUP(Sheet2!$BM$16,#REF!,6))</f>
        <v>#REF!</v>
      </c>
      <c r="BN26" s="8" t="e">
        <f>SUM(HLOOKUP(Sheet2!$BN$3,#REF!,6)+HLOOKUP(Sheet2!$BN$4,#REF!,6)+HLOOKUP(Sheet2!$BN$5,#REF!,6)+HLOOKUP(Sheet2!$BN$6,#REF!,6)+HLOOKUP(Sheet2!$BN$7,#REF!,6)+HLOOKUP(Sheet2!$BN$8,#REF!,6)+HLOOKUP(Sheet2!$BN$9,#REF!,6)+HLOOKUP(Sheet2!$BN$10,#REF!,6)+HLOOKUP(Sheet2!$BN$11,#REF!,6)+HLOOKUP(Sheet2!$BN$12,#REF!,6)+HLOOKUP(Sheet2!$BN$13,#REF!,6)+HLOOKUP(Sheet2!$BN$14,#REF!,6)+HLOOKUP(Sheet2!$BN$15,#REF!,6)+HLOOKUP(Sheet2!$BN$16,#REF!,6))</f>
        <v>#REF!</v>
      </c>
      <c r="BO26" s="8" t="e">
        <f>SUM(HLOOKUP(Sheet2!$BO$3,#REF!,6)+HLOOKUP(Sheet2!$BO$4,#REF!,6)+HLOOKUP(Sheet2!$BO$5,#REF!,6)+HLOOKUP(Sheet2!$BO$6,#REF!,6)+HLOOKUP(Sheet2!$BO$7,#REF!,6)+HLOOKUP(Sheet2!$BO$8,#REF!,6)+HLOOKUP(Sheet2!$BO$9,#REF!,6)+HLOOKUP(Sheet2!$BO$10,#REF!,6)+HLOOKUP(Sheet2!$BO$11,#REF!,6)+HLOOKUP(Sheet2!$BO$12,#REF!,6)+HLOOKUP(Sheet2!$BO$13,#REF!,6)+HLOOKUP(Sheet2!$BO$14,#REF!,6)+HLOOKUP(Sheet2!$BO$15,#REF!,6)+HLOOKUP(Sheet2!$BO$16,#REF!,6))</f>
        <v>#REF!</v>
      </c>
      <c r="BP26" s="8" t="e">
        <f>SUM(HLOOKUP(Sheet2!$BP$3,#REF!,6)+HLOOKUP(Sheet2!$BP$4,#REF!,6)+HLOOKUP(Sheet2!$BP$5,#REF!,6)+HLOOKUP(Sheet2!$BP$6,#REF!,6)+HLOOKUP(Sheet2!$BP$7,#REF!,6)+HLOOKUP(Sheet2!$BP$8,#REF!,6)+HLOOKUP(Sheet2!$BP$9,#REF!,6)+HLOOKUP(Sheet2!$BP$10,#REF!,6)+HLOOKUP(Sheet2!$BP$11,#REF!,6)+HLOOKUP(Sheet2!$BP$12,#REF!,6)+HLOOKUP(Sheet2!$BP$13,#REF!,6)+HLOOKUP(Sheet2!$BP$14,#REF!,6))</f>
        <v>#REF!</v>
      </c>
      <c r="BQ26" s="8" t="e">
        <f>SUM(HLOOKUP(Sheet2!$BQ$3,#REF!,6)+HLOOKUP(Sheet2!$BQ$4,#REF!,6)+HLOOKUP(Sheet2!$BQ$5,#REF!,6)+HLOOKUP(Sheet2!$BQ$6,#REF!,6)+HLOOKUP(Sheet2!$BQ$7,#REF!,6)+HLOOKUP(Sheet2!$BQ$8,#REF!,6)+HLOOKUP(Sheet2!$BQ$9,#REF!,6)+HLOOKUP(Sheet2!$BQ$10,#REF!,6)+HLOOKUP(Sheet2!$BQ$11,#REF!,6)+HLOOKUP(Sheet2!$BQ$12,#REF!,6)+HLOOKUP(Sheet2!$BQ$13,#REF!,6)+HLOOKUP(Sheet2!$BQ$14,#REF!,6)+HLOOKUP(Sheet2!$BQ$15,#REF!,6)+HLOOKUP(Sheet2!$BQ$16,#REF!,6))</f>
        <v>#REF!</v>
      </c>
      <c r="BR26" s="8" t="e">
        <f>SUM(HLOOKUP(Sheet2!$BR$3,#REF!,6)+HLOOKUP(Sheet2!$BR$4,#REF!,6)+HLOOKUP(Sheet2!$BR$5,#REF!,6)+HLOOKUP(Sheet2!$BR$6,#REF!,6)+HLOOKUP(Sheet2!$BR$7,#REF!,6)+HLOOKUP(Sheet2!$BR$8,#REF!,6)+HLOOKUP(Sheet2!$BR$9,#REF!,6)+HLOOKUP(Sheet2!$BR$10,#REF!,6)+HLOOKUP(Sheet2!$BR$11,#REF!,6)+HLOOKUP(Sheet2!$BR$12,#REF!,6)+HLOOKUP(Sheet2!$BR$13,#REF!,6)+HLOOKUP(Sheet2!$BR$14,#REF!,6)+HLOOKUP(Sheet2!$BR$15,#REF!,6)+HLOOKUP(Sheet2!$BR$16,#REF!,6))</f>
        <v>#REF!</v>
      </c>
      <c r="BS26" s="8" t="e">
        <f>SUM(HLOOKUP(Sheet2!$BS$3,#REF!,6)+HLOOKUP(Sheet2!$BS$4,#REF!,6)+HLOOKUP(Sheet2!$BS$5,#REF!,6)+HLOOKUP(Sheet2!$BS$6,#REF!,6)+HLOOKUP(Sheet2!$BS$7,#REF!,6)+HLOOKUP(Sheet2!$BS$8,#REF!,6)+HLOOKUP(Sheet2!$BS$9,#REF!,6)+HLOOKUP(Sheet2!$BS$10,#REF!,6)+HLOOKUP(Sheet2!$BS$11,#REF!,6)+HLOOKUP(Sheet2!$BS$12,#REF!,6)+HLOOKUP(Sheet2!$BS$13,#REF!,6)+HLOOKUP(Sheet2!$BS$14,#REF!,6)+HLOOKUP(Sheet2!$BS$15,#REF!,6)+HLOOKUP(Sheet2!$BS$16,#REF!,6)+HLOOKUP(Sheet2!$BS$17,#REF!,6))</f>
        <v>#REF!</v>
      </c>
      <c r="BT26" s="8" t="e">
        <f>SUM(HLOOKUP(Sheet2!$BT$3,#REF!,6)+HLOOKUP(Sheet2!$BT$4,#REF!,6)+HLOOKUP(Sheet2!$BT$5,#REF!,6)+HLOOKUP(Sheet2!$BT$6,#REF!,6)+HLOOKUP(Sheet2!$BT$7,#REF!,6)+HLOOKUP(Sheet2!$BT$8,#REF!,6)+HLOOKUP(Sheet2!$BT$9,#REF!,6)+HLOOKUP(Sheet2!$BT$10,#REF!,6)+HLOOKUP(Sheet2!$BT$11,#REF!,6)+HLOOKUP(Sheet2!$BT$12,#REF!,6)+HLOOKUP(Sheet2!$BT$13,#REF!,6)+HLOOKUP(Sheet2!$BT$14,#REF!,6)+HLOOKUP(Sheet2!$BT$15,#REF!,6)+HLOOKUP(Sheet2!$BT$16,#REF!,6)+HLOOKUP(Sheet2!$BT$17,#REF!,6))</f>
        <v>#REF!</v>
      </c>
      <c r="BU26" s="8" t="e">
        <f>SUM(HLOOKUP(Sheet2!$BU$3,#REF!,6)+HLOOKUP(Sheet2!$BU$4,#REF!,6)+HLOOKUP(Sheet2!$BU$5,#REF!,6)+HLOOKUP(Sheet2!$BU$6,#REF!,6)+HLOOKUP(Sheet2!$BU$7,#REF!,6)+HLOOKUP(Sheet2!$BU$8,#REF!,6)+HLOOKUP(Sheet2!$BU$9,#REF!,6)+HLOOKUP(Sheet2!$BU$10,#REF!,6)+HLOOKUP(Sheet2!$BU$11,#REF!,6)+HLOOKUP(Sheet2!$BU$12,#REF!,6)+HLOOKUP(Sheet2!$BU$13,#REF!,6)+HLOOKUP(Sheet2!$BU$14,#REF!,6)+HLOOKUP(Sheet2!$BU$15,#REF!,6)+HLOOKUP(Sheet2!$BU$16,#REF!,6)+HLOOKUP(Sheet2!$BU$17,#REF!,6)+HLOOKUP(Sheet2!$BU$18,#REF!,6)+HLOOKUP(Sheet2!$BU$19,#REF!,6)+HLOOKUP(Sheet2!$BU$20,#REF!,6))</f>
        <v>#REF!</v>
      </c>
      <c r="BV26" s="8" t="e">
        <f>SUM(HLOOKUP(Sheet2!$BV$3,#REF!,6)+HLOOKUP(Sheet2!$BV$4,#REF!,6)+HLOOKUP(Sheet2!$BV$5,#REF!,6)+HLOOKUP(Sheet2!$BV$6,#REF!,6)+HLOOKUP(Sheet2!$BV$7,#REF!,6)+HLOOKUP(Sheet2!$BV$8,#REF!,6)+HLOOKUP(Sheet2!$BV$9,#REF!,6)+HLOOKUP(Sheet2!$BV$10,#REF!,6)+HLOOKUP(Sheet2!$BV$11,#REF!,6)+HLOOKUP(Sheet2!$BV$12,#REF!,6)+HLOOKUP(Sheet2!$BV$13,#REF!,6)+HLOOKUP(Sheet2!$BV$14,#REF!,6)+HLOOKUP(Sheet2!$BV$15,#REF!,6)+HLOOKUP(Sheet2!$BV$16,#REF!,6)+HLOOKUP(Sheet2!$BV$17,#REF!,6))</f>
        <v>#REF!</v>
      </c>
      <c r="BW26" s="8" t="e">
        <f>SUM(HLOOKUP(Sheet2!$BW$3,#REF!,6)+HLOOKUP(Sheet2!$BW$4,#REF!,6)+HLOOKUP(Sheet2!$BW$5,#REF!,6)+HLOOKUP(Sheet2!$BW$6,#REF!,6)+HLOOKUP(Sheet2!$BW$7,#REF!,6)+HLOOKUP(Sheet2!$BW$8,#REF!,6)+HLOOKUP(Sheet2!$BW$9,#REF!,6)+HLOOKUP(Sheet2!$BW$10,#REF!,6)+HLOOKUP(Sheet2!$BW$11,#REF!,6)+HLOOKUP(Sheet2!$BW$12,#REF!,6)+HLOOKUP(Sheet2!$BW$13,#REF!,6)+HLOOKUP(Sheet2!$BW$14,#REF!,6)+HLOOKUP(Sheet2!$BW$15,#REF!,6)+HLOOKUP(Sheet2!$BW$16,#REF!,6)+HLOOKUP(Sheet2!$BW$17,#REF!,6)+HLOOKUP(Sheet2!$BW$18,#REF!,6)+HLOOKUP(Sheet2!$BW$19,#REF!,6))</f>
        <v>#REF!</v>
      </c>
      <c r="BX26" s="8" t="e">
        <f>SUM(HLOOKUP(Sheet2!$BX$3,#REF!,6)+HLOOKUP(Sheet2!$BX$4,#REF!,6)+HLOOKUP(Sheet2!$BX$5,#REF!,6)+HLOOKUP(Sheet2!$BX$6,#REF!,6)+HLOOKUP(Sheet2!$BX$7,#REF!,6)+HLOOKUP(Sheet2!$BX$8,#REF!,6)+HLOOKUP(Sheet2!$BX$9,#REF!,6)+HLOOKUP(Sheet2!$BX$10,#REF!,6)+HLOOKUP(Sheet2!$BX$11,#REF!,6)+HLOOKUP(Sheet2!$BX$12,#REF!,6)+HLOOKUP(Sheet2!$BX$13,#REF!,6)+HLOOKUP(Sheet2!$BX$14,#REF!,6)+HLOOKUP(Sheet2!$BX$15,#REF!,6)+HLOOKUP(Sheet2!$BX$16,#REF!,6)+HLOOKUP(Sheet2!$BX$17,#REF!,6))</f>
        <v>#REF!</v>
      </c>
      <c r="BY26" s="8" t="e">
        <f>SUM(HLOOKUP(Sheet2!$BY$3,#REF!,6)+HLOOKUP(Sheet2!$BY$4,#REF!,6)+HLOOKUP(Sheet2!$BY$5,#REF!,6)+HLOOKUP(Sheet2!$BY$6,#REF!,6)+HLOOKUP(Sheet2!$BY$7,#REF!,6)+HLOOKUP(Sheet2!$BY$8,#REF!,6)+HLOOKUP(Sheet2!$BY$9,#REF!,6)+HLOOKUP(Sheet2!$BY$10,#REF!,6)+HLOOKUP(Sheet2!$BY$11,#REF!,6)+HLOOKUP(Sheet2!$BY$12,#REF!,6)+HLOOKUP(Sheet2!$BY$13,#REF!,6)+HLOOKUP(Sheet2!$BY$14,#REF!,6)+HLOOKUP(Sheet2!$BY$15,#REF!,6)+HLOOKUP(Sheet2!$BY$16,#REF!,6)+HLOOKUP(Sheet2!$BY$17,#REF!,6)+HLOOKUP(Sheet2!$BY$18,#REF!,6))</f>
        <v>#REF!</v>
      </c>
      <c r="BZ26" s="8" t="e">
        <f>SUM(HLOOKUP(Sheet2!$BZ$3,#REF!,6)+HLOOKUP(Sheet2!$BZ$4,#REF!,6)+HLOOKUP(Sheet2!$BZ$5,#REF!,6)+HLOOKUP(Sheet2!$BZ$6,#REF!,6)+HLOOKUP(Sheet2!$BZ$7,#REF!,6)+HLOOKUP(Sheet2!$BZ$8,#REF!,6)+HLOOKUP(Sheet2!$BZ$9,#REF!,6)+HLOOKUP(Sheet2!$BZ$10,#REF!,6)+HLOOKUP(Sheet2!$BZ$11,#REF!,6)+HLOOKUP(Sheet2!$BZ$12,#REF!,6)+HLOOKUP(Sheet2!$BZ$13,#REF!,6)+HLOOKUP(Sheet2!$BZ$14,#REF!,6)+HLOOKUP(Sheet2!$BZ$15,#REF!,6))</f>
        <v>#REF!</v>
      </c>
      <c r="CA26" s="8" t="e">
        <f>SUM(HLOOKUP(Sheet2!$CA$3,#REF!,6)+HLOOKUP(Sheet2!$CA$4,#REF!,6)+HLOOKUP(Sheet2!$CA$5,#REF!,6)+HLOOKUP(Sheet2!$CA$6,#REF!,6)+HLOOKUP(Sheet2!$CA$7,#REF!,6)+HLOOKUP(Sheet2!$CA$8,#REF!,6)+HLOOKUP(Sheet2!$CA$9,#REF!,6)+HLOOKUP(Sheet2!$CA$10,#REF!,6)+HLOOKUP(Sheet2!$CA$11,#REF!,6)+HLOOKUP(Sheet2!$CA$12,#REF!,6)+HLOOKUP(Sheet2!$CA$13,#REF!,6)+HLOOKUP(Sheet2!$CA$14,#REF!,6)+HLOOKUP(Sheet2!$CA$15,#REF!,6)+HLOOKUP(Sheet2!$CA$16,#REF!,6)+HLOOKUP(Sheet2!$CA$17,#REF!,6))</f>
        <v>#REF!</v>
      </c>
      <c r="CB26" s="8" t="e">
        <f>SUM(HLOOKUP(Sheet2!$CB$3,#REF!,6)+HLOOKUP(Sheet2!$CB$4,#REF!,6)+HLOOKUP(Sheet2!$CB$5,#REF!,6)+HLOOKUP(Sheet2!$CB$6,#REF!,6)+HLOOKUP(Sheet2!$CB$7,#REF!,6)+HLOOKUP(Sheet2!$CB$8,#REF!,6)+HLOOKUP(Sheet2!$CB$9,#REF!,6)+HLOOKUP(Sheet2!$CB$10,#REF!,6)+HLOOKUP(Sheet2!$CB$11,#REF!,6)+HLOOKUP(Sheet2!$CB$12,#REF!,6)+HLOOKUP(Sheet2!$CB$13,#REF!,6)+HLOOKUP(Sheet2!$CB$14,#REF!,6)+HLOOKUP(Sheet2!$CB$15,#REF!,6)+HLOOKUP(Sheet2!$CB$16,#REF!,6)+HLOOKUP(Sheet2!$CB$17,#REF!,6))</f>
        <v>#REF!</v>
      </c>
      <c r="CC26" s="8" t="e">
        <f>SUM(HLOOKUP(Sheet2!$CC$3,#REF!,6)+HLOOKUP(Sheet2!$CC$4,#REF!,6)+HLOOKUP(Sheet2!$CC$5,#REF!,6)+HLOOKUP(Sheet2!$CC$6,#REF!,6)+HLOOKUP(Sheet2!$CC$7,#REF!,6)+HLOOKUP(Sheet2!$CC$8,#REF!,6)+HLOOKUP(Sheet2!$CC$9,#REF!,6)+HLOOKUP(Sheet2!$CC$10,#REF!,6)+HLOOKUP(Sheet2!$CC$11,#REF!,6)+HLOOKUP(Sheet2!$CC$12,#REF!,6)+HLOOKUP(Sheet2!$CC$13,#REF!,6)+HLOOKUP(Sheet2!$CC$14,#REF!,6))</f>
        <v>#REF!</v>
      </c>
      <c r="CD26" s="8" t="e">
        <f>SUM(HLOOKUP(Sheet2!$CD$3,#REF!,6)+HLOOKUP(Sheet2!$CD$4,#REF!,6)+HLOOKUP(Sheet2!$CD$5,#REF!,6)+HLOOKUP(Sheet2!$CD$6,#REF!,6)+HLOOKUP(Sheet2!$CD$7,#REF!,6)+HLOOKUP(Sheet2!$CD$8,#REF!,6)+HLOOKUP(Sheet2!$CD$9,#REF!,6)+HLOOKUP(Sheet2!$CD$10,#REF!,6)+HLOOKUP(Sheet2!$CD$11,#REF!,6)+HLOOKUP(Sheet2!$CD$12,#REF!,6)+HLOOKUP(Sheet2!$CD$13,#REF!,6)+HLOOKUP(Sheet2!$CD$14,#REF!,6)+HLOOKUP(Sheet2!$CD$15,#REF!,6)+HLOOKUP(Sheet2!$CD$16,#REF!,6))</f>
        <v>#REF!</v>
      </c>
      <c r="CE26" s="8" t="e">
        <f>SUM(HLOOKUP(Sheet2!$CE$3,#REF!,6)+HLOOKUP(Sheet2!$CE$4,#REF!,6)+HLOOKUP(Sheet2!$CE$5,#REF!,6)+HLOOKUP(Sheet2!$CE$6,#REF!,6)+HLOOKUP(Sheet2!$CE$7,#REF!,6)+HLOOKUP(Sheet2!$CE$8,#REF!,6)+HLOOKUP(Sheet2!$CE$9,#REF!,6)+HLOOKUP(Sheet2!$CE$10,#REF!,6)+HLOOKUP(Sheet2!$CE$11,#REF!,6)+HLOOKUP(Sheet2!$CE$12,#REF!,6)+HLOOKUP(Sheet2!$CE$13,#REF!,6)+HLOOKUP(Sheet2!$CE$14,#REF!,6)+HLOOKUP(Sheet2!$CE$15,#REF!,6))</f>
        <v>#REF!</v>
      </c>
      <c r="CF26" s="8" t="e">
        <f>SUM(HLOOKUP(Sheet2!$CF$3,#REF!,6)+HLOOKUP(Sheet2!$CF$4,#REF!,6)+HLOOKUP(Sheet2!$CF$5,#REF!,6)+HLOOKUP(Sheet2!$CF$6,#REF!,6)+HLOOKUP(Sheet2!$CF$7,#REF!,6)+HLOOKUP(Sheet2!$CF$8,#REF!,6)+HLOOKUP(Sheet2!$CF$9,#REF!,6)+HLOOKUP(Sheet2!$CF$10,#REF!,6)+HLOOKUP(Sheet2!$CF$11,#REF!,6)+HLOOKUP(Sheet2!$CF$12,#REF!,6)+HLOOKUP(Sheet2!$CF$13,#REF!,6)+HLOOKUP(Sheet2!$CF$14,#REF!,6)+HLOOKUP(Sheet2!$CF$15,#REF!,6)+HLOOKUP(Sheet2!$CF$16,#REF!,6)+HLOOKUP(Sheet2!$CF$17,#REF!,6))</f>
        <v>#REF!</v>
      </c>
      <c r="CG26" s="8" t="e">
        <f>SUM(HLOOKUP(Sheet2!$CG$3,#REF!,6)+HLOOKUP(Sheet2!$CG$4,#REF!,6)+HLOOKUP(Sheet2!$CG$5,#REF!,6)+HLOOKUP(Sheet2!$CG$6,#REF!,6)+HLOOKUP(Sheet2!$CG$7,#REF!,6)+HLOOKUP(Sheet2!$CG$8,#REF!,6)+HLOOKUP(Sheet2!$CG$9,#REF!,6)+HLOOKUP(Sheet2!$CG$10,#REF!,6)+HLOOKUP(Sheet2!$CG$11,#REF!,6)+HLOOKUP(Sheet2!$CG$12,#REF!,6)+HLOOKUP(Sheet2!$CG$13,#REF!,6)+HLOOKUP(Sheet2!$CG$14,#REF!,6)+HLOOKUP(Sheet2!$CG$15,#REF!,6)+HLOOKUP(Sheet2!$CG$16,#REF!,6)+HLOOKUP(Sheet2!$CG$17,#REF!,6)+HLOOKUP(Sheet2!$CG$18,#REF!,6))</f>
        <v>#REF!</v>
      </c>
      <c r="CH26" s="8" t="e">
        <f>SUM(HLOOKUP(Sheet2!$CH$3,#REF!,6)+HLOOKUP(Sheet2!$CH$4,#REF!,6)+HLOOKUP(Sheet2!$CH$5,#REF!,6)+HLOOKUP(Sheet2!$CH$6,#REF!,6)+HLOOKUP(Sheet2!$CH$7,#REF!,6)+HLOOKUP(Sheet2!$CH$8,#REF!,6)+HLOOKUP(Sheet2!$CH$9,#REF!,6)+HLOOKUP(Sheet2!$CH$10,#REF!,6)+HLOOKUP(Sheet2!$CH$11,#REF!,6)+HLOOKUP(Sheet2!$CH$12,#REF!,6)+HLOOKUP(Sheet2!$CH$13,#REF!,6)+HLOOKUP(Sheet2!$CH$14,#REF!,6)+HLOOKUP(Sheet2!$CH$15,#REF!,6)+HLOOKUP(Sheet2!$CH$16,#REF!,6)+HLOOKUP(Sheet2!$CH$17,#REF!,6)+HLOOKUP(Sheet2!$CH$18,#REF!,6))</f>
        <v>#REF!</v>
      </c>
      <c r="CI26" s="8" t="e">
        <f>SUM(HLOOKUP(Sheet2!$CI$3,#REF!,6)+HLOOKUP(Sheet2!$CI$4,#REF!,6)+HLOOKUP(Sheet2!$CI$5,#REF!,6)+HLOOKUP(Sheet2!$CI$6,#REF!,6)+HLOOKUP(Sheet2!$CI$7,#REF!,6)+HLOOKUP(Sheet2!$CI$8,#REF!,6)+HLOOKUP(Sheet2!$CI$9,#REF!,6)+HLOOKUP(Sheet2!$CI$10,#REF!,6)+HLOOKUP(Sheet2!$CI$11,#REF!,6)+HLOOKUP(Sheet2!$CI$12,#REF!,6)+HLOOKUP(Sheet2!$CI$13,#REF!,6)+HLOOKUP(Sheet2!$CI$14,#REF!,6)+HLOOKUP(Sheet2!$CI$15,#REF!,6)+HLOOKUP(Sheet2!$CI$16,#REF!,6)+HLOOKUP(Sheet2!$CI$17,#REF!,6)+HLOOKUP(Sheet2!$CI$18,#REF!,6))</f>
        <v>#REF!</v>
      </c>
      <c r="CJ26" s="8" t="e">
        <f>SUM(HLOOKUP(Sheet2!$CJ$3,#REF!,6)+HLOOKUP(Sheet2!$CJ$4,#REF!,6)+HLOOKUP(Sheet2!$CJ$5,#REF!,6)+HLOOKUP(Sheet2!$CJ$6,#REF!,6)+HLOOKUP(Sheet2!$CJ$7,#REF!,6)+HLOOKUP(Sheet2!$CJ$8,#REF!,6)+HLOOKUP(Sheet2!$CJ$9,#REF!,6)+HLOOKUP(Sheet2!$CJ$10,#REF!,6)+HLOOKUP(Sheet2!$CJ$11,#REF!,6)+HLOOKUP(Sheet2!$CJ$12,#REF!,6)+HLOOKUP(Sheet2!$CJ$13,#REF!,6)+HLOOKUP(Sheet2!$CJ$14,#REF!,6)+HLOOKUP(Sheet2!$CJ$15,#REF!,6)+HLOOKUP(Sheet2!$CJ$16,#REF!,6)+HLOOKUP(Sheet2!$CJ$17,#REF!,6))</f>
        <v>#REF!</v>
      </c>
      <c r="CK26" s="8" t="e">
        <f>SUM(HLOOKUP(Sheet2!$CK$3,#REF!,6)+HLOOKUP(Sheet2!$CK$4,#REF!,6)+HLOOKUP(Sheet2!$CK$5,#REF!,6)+HLOOKUP(Sheet2!$CK$6,#REF!,6)+HLOOKUP(Sheet2!$CK$7,#REF!,6)+HLOOKUP(Sheet2!$CK$8,#REF!,6)+HLOOKUP(Sheet2!$CK$9,#REF!,6)+HLOOKUP(Sheet2!$CK$10,#REF!,6)+HLOOKUP(Sheet2!$CK$11,#REF!,6)+HLOOKUP(Sheet2!$CK$12,#REF!,6)+HLOOKUP(Sheet2!$CK$13,#REF!,6)+HLOOKUP(Sheet2!$CK$14,#REF!,6)+HLOOKUP(Sheet2!$CK$15,#REF!,6)+HLOOKUP(Sheet2!$CK$16,#REF!,6)+HLOOKUP(Sheet2!$CK$17,#REF!,6))</f>
        <v>#REF!</v>
      </c>
      <c r="CL26" s="8" t="e">
        <f>SUM(HLOOKUP(Sheet2!$CL$3,#REF!,6)+HLOOKUP(Sheet2!$CL$4,#REF!,6)+HLOOKUP(Sheet2!$CL$5,#REF!,6)+HLOOKUP(Sheet2!$CL$6,#REF!,6)+HLOOKUP(Sheet2!$CL$7,#REF!,6)+HLOOKUP(Sheet2!$CL$8,#REF!,6)+HLOOKUP(Sheet2!$CL$9,#REF!,6)+HLOOKUP(Sheet2!$CL$10,#REF!,6)+HLOOKUP(Sheet2!$CL$11,#REF!,6)+HLOOKUP(Sheet2!$CL$12,#REF!,6)+HLOOKUP(Sheet2!$CL$13,#REF!,6)+HLOOKUP(Sheet2!$CL$14,#REF!,6)+HLOOKUP(Sheet2!$CL$15,#REF!,6)+HLOOKUP(Sheet2!$CL$16,#REF!,6)+HLOOKUP(Sheet2!$CL$17,#REF!,6))</f>
        <v>#REF!</v>
      </c>
      <c r="CM26" s="8" t="e">
        <f>SUM(HLOOKUP(Sheet2!$CM$3,#REF!,6)+HLOOKUP(Sheet2!$CM$4,#REF!,6)+HLOOKUP(Sheet2!$CM$5,#REF!,6)+HLOOKUP(Sheet2!$CM$6,#REF!,6)+HLOOKUP(Sheet2!$CM$7,#REF!,6)+HLOOKUP(Sheet2!$CM$8,#REF!,6)+HLOOKUP(Sheet2!$CM$9,#REF!,6)+HLOOKUP(Sheet2!$CM$10,#REF!,6)+HLOOKUP(Sheet2!$CM$11,#REF!,6)+HLOOKUP(Sheet2!$CM$12,#REF!,6)+HLOOKUP(Sheet2!$CM$13,#REF!,6)+HLOOKUP(Sheet2!$CM$14,#REF!,6)+HLOOKUP(Sheet2!$CM$15,#REF!,6))</f>
        <v>#REF!</v>
      </c>
      <c r="CN26" s="8" t="e">
        <f>SUM(HLOOKUP(Sheet2!$CN$3,#REF!,6)+HLOOKUP(Sheet2!$CN$4,#REF!,6)+HLOOKUP(Sheet2!$CN$5,#REF!,6)+HLOOKUP(Sheet2!$CN$6,#REF!,6)+HLOOKUP(Sheet2!$CN$7,#REF!,6)+HLOOKUP(Sheet2!$CN$8,#REF!,6)+HLOOKUP(Sheet2!$CN$9,#REF!,6)+HLOOKUP(Sheet2!$CN$10,#REF!,6)+HLOOKUP(Sheet2!$CN$11,#REF!,6)+HLOOKUP(Sheet2!$CN$12,#REF!,6)+HLOOKUP(Sheet2!$CN$13,#REF!,6)+HLOOKUP(Sheet2!$CN$14,#REF!,6)+HLOOKUP(Sheet2!$CN$15,#REF!,6)+HLOOKUP(Sheet2!$CN$16,#REF!,6)+HLOOKUP(Sheet2!$CN$17,#REF!,6))</f>
        <v>#REF!</v>
      </c>
      <c r="CO26" s="8" t="e">
        <f>SUM(HLOOKUP(Sheet2!$CO$3,#REF!,6)+HLOOKUP(Sheet2!$CO$4,#REF!,6)+HLOOKUP(Sheet2!$CO$5,#REF!,6)+HLOOKUP(Sheet2!$CO$6,#REF!,6)+HLOOKUP(Sheet2!$CO$7,#REF!,6)+HLOOKUP(Sheet2!$CO$8,#REF!,6)+HLOOKUP(Sheet2!$CO$9,#REF!,6)+HLOOKUP(Sheet2!$CO$10,#REF!,6)+HLOOKUP(Sheet2!$CO$11,#REF!,6)+HLOOKUP(Sheet2!$CO$12,#REF!,6)+HLOOKUP(Sheet2!$CO$13,#REF!,6)+HLOOKUP(Sheet2!$CO$14,#REF!,6)+HLOOKUP(Sheet2!$CO$15,#REF!,6)+HLOOKUP(Sheet2!$CO$16,#REF!,6)+HLOOKUP(Sheet2!$CO$17,#REF!,6))</f>
        <v>#REF!</v>
      </c>
      <c r="CP26" s="8" t="e">
        <f>SUM(HLOOKUP(Sheet2!$CP$3,#REF!,6)+HLOOKUP(Sheet2!$CP$4,#REF!,6)+HLOOKUP(Sheet2!$CP$5,#REF!,6)+HLOOKUP(Sheet2!$CP$6,#REF!,6)+HLOOKUP(Sheet2!$CP$7,#REF!,6)+HLOOKUP(Sheet2!$CP$8,#REF!,6)+HLOOKUP(Sheet2!$CP$9,#REF!,6)+HLOOKUP(Sheet2!$CP$10,#REF!,6)+HLOOKUP(Sheet2!$CP$11,#REF!,6)+HLOOKUP(Sheet2!$CP$12,#REF!,6)+HLOOKUP(Sheet2!$CP$13,#REF!,6)+HLOOKUP(Sheet2!$CP$14,#REF!,6)+HLOOKUP(Sheet2!$CP$15,#REF!,6)+HLOOKUP(Sheet2!$CP$16,#REF!,6)+HLOOKUP(Sheet2!$CP$17,#REF!,6)+HLOOKUP(Sheet2!$CP$18,#REF!,6))</f>
        <v>#REF!</v>
      </c>
      <c r="CQ26" s="8" t="e">
        <f>SUM(HLOOKUP(Sheet2!$CQ$3,#REF!,6)+HLOOKUP(Sheet2!$CQ$4,#REF!,6)+HLOOKUP(Sheet2!$CQ$5,#REF!,6)+HLOOKUP(Sheet2!$CQ$6,#REF!,6)+HLOOKUP(Sheet2!$CQ$7,#REF!,6)+HLOOKUP(Sheet2!$CQ$8,#REF!,6)+HLOOKUP(Sheet2!$CQ$9,#REF!,6)+HLOOKUP(Sheet2!$CQ$10,#REF!,6)+HLOOKUP(Sheet2!$CQ$11,#REF!,6)+HLOOKUP(Sheet2!$CQ$12,#REF!,6)+HLOOKUP(Sheet2!$CQ$13,#REF!,6)+HLOOKUP(Sheet2!$CQ$14,#REF!,6)+HLOOKUP(Sheet2!$CQ$15,#REF!,6)+HLOOKUP(Sheet2!$CQ$16,#REF!,6)+HLOOKUP(Sheet2!$CQ$17,#REF!,6)+HLOOKUP(Sheet2!$CQ$18,#REF!,6))</f>
        <v>#REF!</v>
      </c>
      <c r="CR26" s="8" t="e">
        <f>SUM(HLOOKUP(Sheet2!$CR$3,#REF!,6)+HLOOKUP(Sheet2!$CR$4,#REF!,6)+HLOOKUP(Sheet2!$CR$5,#REF!,6)+HLOOKUP(Sheet2!$CR$6,#REF!,6)+HLOOKUP(Sheet2!$CR$7,#REF!,6)+HLOOKUP(Sheet2!$CR$8,#REF!,6)+HLOOKUP(Sheet2!$CR$9,#REF!,6)+HLOOKUP(Sheet2!$CR$10,#REF!,6)+HLOOKUP(Sheet2!$CR$11,#REF!,6)+HLOOKUP(Sheet2!$CR$12,#REF!,6)+HLOOKUP(Sheet2!$CR$13,#REF!,6)+HLOOKUP(Sheet2!$CR$14,#REF!,6)+HLOOKUP(Sheet2!$CR$15,#REF!,6)+HLOOKUP(Sheet2!$CR$16,#REF!,6)+HLOOKUP(Sheet2!$CR$17,#REF!,6)+HLOOKUP(Sheet2!$CR$18,#REF!,6)+HLOOKUP(Sheet2!$CR$19,#REF!,6)+HLOOKUP(Sheet2!$CR$20,#REF!,6)+HLOOKUP(Sheet2!$CR$21,#REF!,6))</f>
        <v>#REF!</v>
      </c>
      <c r="CS26" s="8" t="e">
        <f>SUM(HLOOKUP(Sheet2!$CS$3,#REF!,6)+HLOOKUP(Sheet2!$CS$4,#REF!,6)+HLOOKUP(Sheet2!$CS$5,#REF!,6)+HLOOKUP(Sheet2!$CS$6,#REF!,6)+HLOOKUP(Sheet2!$CS$7,#REF!,6)+HLOOKUP(Sheet2!$CS$8,#REF!,6)+HLOOKUP(Sheet2!$CS$9,#REF!,6)+HLOOKUP(Sheet2!$CS$10,#REF!,6)+HLOOKUP(Sheet2!$CS$11,#REF!,6)+HLOOKUP(Sheet2!$CS$12,#REF!,6)+HLOOKUP(Sheet2!$CS$13,#REF!,6)+HLOOKUP(Sheet2!$CS$14,#REF!,6)+HLOOKUP(Sheet2!$CS$15,#REF!,6)+HLOOKUP(Sheet2!$CS$16,#REF!,6)+HLOOKUP(Sheet2!$CS$17,#REF!,6)+HLOOKUP(Sheet2!$CS$18,#REF!,6))</f>
        <v>#REF!</v>
      </c>
      <c r="CT26" s="8" t="e">
        <f>SUM(HLOOKUP(Sheet2!$CT$3,#REF!,6)+HLOOKUP(Sheet2!$CT$4,#REF!,6)+HLOOKUP(Sheet2!$CT$5,#REF!,6)+HLOOKUP(Sheet2!$CT$6,#REF!,6)+HLOOKUP(Sheet2!$CT$7,#REF!,6)+HLOOKUP(Sheet2!$CT$8,#REF!,6)+HLOOKUP(Sheet2!$CT$9,#REF!,6)+HLOOKUP(Sheet2!$CT$10,#REF!,6)+HLOOKUP(Sheet2!$CT$11,#REF!,6)+HLOOKUP(Sheet2!$CT$12,#REF!,6)+HLOOKUP(Sheet2!$CT$13,#REF!,6)+HLOOKUP(Sheet2!$CT$14,#REF!,6)+HLOOKUP(Sheet2!$CT$15,#REF!,6)+HLOOKUP(Sheet2!$CT$16,#REF!,6)+HLOOKUP(Sheet2!$CT$17,#REF!,6)+HLOOKUP(Sheet2!$CT$18,#REF!,6)+HLOOKUP(Sheet2!$CT$19,#REF!,6)+HLOOKUP(Sheet2!$CT$20,#REF!,6))</f>
        <v>#REF!</v>
      </c>
      <c r="CU26" s="8" t="e">
        <f>SUM(HLOOKUP(Sheet2!$CU$3,#REF!,6)+HLOOKUP(Sheet2!$CU$4,#REF!,6)+HLOOKUP(Sheet2!$CU$5,#REF!,6)+HLOOKUP(Sheet2!$CU$6,#REF!,6)+HLOOKUP(Sheet2!$CU$7,#REF!,6)+HLOOKUP(Sheet2!$CU$8,#REF!,6)+HLOOKUP(Sheet2!$CU$9,#REF!,6)+HLOOKUP(Sheet2!$CU$10,#REF!,6)+HLOOKUP(Sheet2!$CU$11,#REF!,6)+HLOOKUP(Sheet2!$CU$12,#REF!,6)+HLOOKUP(Sheet2!$CU$13,#REF!,6)+HLOOKUP(Sheet2!$CU$14,#REF!,6)+HLOOKUP(Sheet2!$CU$15,#REF!,6)+HLOOKUP(Sheet2!$CU$16,#REF!,6)+HLOOKUP(Sheet2!$CU$17,#REF!,6))</f>
        <v>#REF!</v>
      </c>
      <c r="CV26" s="8" t="e">
        <f>SUM(HLOOKUP(Sheet2!$CV$3,#REF!,6)+HLOOKUP(Sheet2!$CV$4,#REF!,6)+HLOOKUP(Sheet2!$CV$5,#REF!,6)+HLOOKUP(Sheet2!$CV$6,#REF!,6)+HLOOKUP(Sheet2!$CV$7,#REF!,6)+HLOOKUP(Sheet2!$CV$8,#REF!,6)+HLOOKUP(Sheet2!$CV$9,#REF!,6)+HLOOKUP(Sheet2!$CV$10,#REF!,6)+HLOOKUP(Sheet2!$CV$11,#REF!,6)+HLOOKUP(Sheet2!$CV$12,#REF!,6)+HLOOKUP(Sheet2!$CV$13,#REF!,6)+HLOOKUP(Sheet2!$CV$14,#REF!,6)+HLOOKUP(Sheet2!$CV$15,#REF!,6)+HLOOKUP(Sheet2!$CV$16,#REF!,6)+HLOOKUP(Sheet2!$CV$17,#REF!,6)+HLOOKUP(Sheet2!$CV$18,#REF!,6))</f>
        <v>#REF!</v>
      </c>
      <c r="CW26" s="8" t="e">
        <f>SUM(HLOOKUP(Sheet2!$CW$3,#REF!,6)+HLOOKUP(Sheet2!$CW$4,#REF!,6)+HLOOKUP(Sheet2!$CW$5,#REF!,6)+HLOOKUP(Sheet2!$CW$6,#REF!,6)+HLOOKUP(Sheet2!$CW$7,#REF!,6)+HLOOKUP(Sheet2!$CW$8,#REF!,6)+HLOOKUP(Sheet2!$CW$9,#REF!,6)+HLOOKUP(Sheet2!$CW$10,#REF!,6)+HLOOKUP(Sheet2!$CW$11,#REF!,6)+HLOOKUP(Sheet2!$CW$12,#REF!,6)+HLOOKUP(Sheet2!$CW$13,#REF!,6)+HLOOKUP(Sheet2!$CW$14,#REF!,6)+HLOOKUP(Sheet2!$CW$15,#REF!,6))</f>
        <v>#REF!</v>
      </c>
      <c r="CX26" s="8" t="e">
        <f>SUM(HLOOKUP(Sheet2!$CX$3,#REF!,6)+HLOOKUP(Sheet2!$CX$4,#REF!,6)+HLOOKUP(Sheet2!$CX$5,#REF!,6)+HLOOKUP(Sheet2!$CX$6,#REF!,6)+HLOOKUP(Sheet2!$CX$7,#REF!,6)+HLOOKUP(Sheet2!$CX$8,#REF!,6)+HLOOKUP(Sheet2!$CX$9,#REF!,6)+HLOOKUP(Sheet2!$CX$10,#REF!,6)+HLOOKUP(Sheet2!$CX$11,#REF!,6)+HLOOKUP(Sheet2!$CX$12,#REF!,6)+HLOOKUP(Sheet2!$CX$13,#REF!,6)+HLOOKUP(Sheet2!$CX$14,#REF!,6)+HLOOKUP(Sheet2!$CX$15,#REF!,6)+HLOOKUP(Sheet2!$CX$16,#REF!,6)+HLOOKUP(Sheet2!$CX$17,#REF!,6))</f>
        <v>#REF!</v>
      </c>
      <c r="CY26" s="8" t="e">
        <f>SUM(HLOOKUP(Sheet2!$CY$3,#REF!,6)+HLOOKUP(Sheet2!$CY$4,#REF!,6)+HLOOKUP(Sheet2!$CY$5,#REF!,6)+HLOOKUP(Sheet2!$CY$6,#REF!,6)+HLOOKUP(Sheet2!$CY$7,#REF!,6)+HLOOKUP(Sheet2!$CY$8,#REF!,6)+HLOOKUP(Sheet2!$CY$9,#REF!,6)+HLOOKUP(Sheet2!$CY$10,#REF!,6)+HLOOKUP(Sheet2!$CY$11,#REF!,6)+HLOOKUP(Sheet2!$CY$12,#REF!,6)+HLOOKUP(Sheet2!$CY$13,#REF!,6)+HLOOKUP(Sheet2!$CY$14,#REF!,6)+HLOOKUP(Sheet2!$CY$15,#REF!,6)+HLOOKUP(Sheet2!$CY$16,#REF!,6)+HLOOKUP(Sheet2!$CY$17,#REF!,6))</f>
        <v>#REF!</v>
      </c>
      <c r="CZ26" s="8" t="e">
        <f>SUM(HLOOKUP(Sheet2!$CZ$3,#REF!,6)+HLOOKUP(Sheet2!$CZ$4,#REF!,6)+HLOOKUP(Sheet2!$CZ$5,#REF!,6)+HLOOKUP(Sheet2!$CZ$6,#REF!,6)+HLOOKUP(Sheet2!$CZ$7,#REF!,6)+HLOOKUP(Sheet2!$CZ$8,#REF!,6)+HLOOKUP(Sheet2!$CZ$9,#REF!,6)+HLOOKUP(Sheet2!$CZ$10,#REF!,6)+HLOOKUP(Sheet2!$CZ$11,#REF!,6)+HLOOKUP(Sheet2!$CZ$12,#REF!,6)+HLOOKUP(Sheet2!$CZ$13,#REF!,6)+HLOOKUP(Sheet2!$CZ$14,#REF!,6))</f>
        <v>#REF!</v>
      </c>
      <c r="DA26" s="8" t="e">
        <f>SUM(HLOOKUP(Sheet2!$DA$3,#REF!,6)+HLOOKUP(Sheet2!$DA$4,#REF!,6)+HLOOKUP(Sheet2!$DA$5,#REF!,6)+HLOOKUP(Sheet2!$DA$6,#REF!,6)+HLOOKUP(Sheet2!$DA$7,#REF!,6)+HLOOKUP(Sheet2!$DA$8,#REF!,6)+HLOOKUP(Sheet2!$DA$9,#REF!,6)+HLOOKUP(Sheet2!$DA$10,#REF!,6)+HLOOKUP(Sheet2!$DA$11,#REF!,6)+HLOOKUP(Sheet2!$DA$12,#REF!,6)+HLOOKUP(Sheet2!$DA$13,#REF!,6)+HLOOKUP(Sheet2!$DA$14,#REF!,6)+HLOOKUP(Sheet2!$DA$15,#REF!,6)+HLOOKUP(Sheet2!$DA$16,#REF!,6))</f>
        <v>#REF!</v>
      </c>
      <c r="DB26" s="8" t="e">
        <f>SUM(HLOOKUP(Sheet2!$DB$3,#REF!,6)+HLOOKUP(Sheet2!$DB$4,#REF!,6)+HLOOKUP(Sheet2!$DB$5,#REF!,6)+HLOOKUP(Sheet2!$DB$6,#REF!,6)+HLOOKUP(Sheet2!$DB$7,#REF!,6)+HLOOKUP(Sheet2!$DB$8,#REF!,6)+HLOOKUP(Sheet2!$DB$9,#REF!,6)+HLOOKUP(Sheet2!$DB$10,#REF!,6)+HLOOKUP(Sheet2!$DB$11,#REF!,6)+HLOOKUP(Sheet2!$DB$12,#REF!,6)+HLOOKUP(Sheet2!$DB$13,#REF!,6)+HLOOKUP(Sheet2!$DB$14,#REF!,6)+HLOOKUP(Sheet2!$DB$15,#REF!,6))</f>
        <v>#REF!</v>
      </c>
      <c r="DC26" s="8" t="e">
        <f>SUM(HLOOKUP(Sheet2!$DC$3,#REF!,6)+HLOOKUP(Sheet2!$DC$4,#REF!,6)+HLOOKUP(Sheet2!$DC$5,#REF!,6)+HLOOKUP(Sheet2!$DC$6,#REF!,6)+HLOOKUP(Sheet2!$DC$7,#REF!,6)+HLOOKUP(Sheet2!$DC$8,#REF!,6)+HLOOKUP(Sheet2!$DC$9,#REF!,6)+HLOOKUP(Sheet2!$DC$10,#REF!,6)+HLOOKUP(Sheet2!$DC$11,#REF!,6)+HLOOKUP(Sheet2!$DC$12,#REF!,6)+HLOOKUP(Sheet2!$DC$13,#REF!,6)+HLOOKUP(Sheet2!$DC$14,#REF!,6)+HLOOKUP(Sheet2!$DC$15,#REF!,6)+HLOOKUP(Sheet2!$DC$16,#REF!,6)+HLOOKUP(Sheet2!$DC$17,#REF!,6))</f>
        <v>#REF!</v>
      </c>
      <c r="DD26" s="8" t="e">
        <f>SUM(HLOOKUP(Sheet2!$DD$3,#REF!,6)+HLOOKUP(Sheet2!$DD$4,#REF!,6)+HLOOKUP(Sheet2!$DD$5,#REF!,6)+HLOOKUP(Sheet2!$DD$6,#REF!,6)+HLOOKUP(Sheet2!$DD$7,#REF!,6)+HLOOKUP(Sheet2!$DD$8,#REF!,6)+HLOOKUP(Sheet2!$DD$9,#REF!,6)+HLOOKUP(Sheet2!$DD$10,#REF!,6)+HLOOKUP(Sheet2!$DD$11,#REF!,6)+HLOOKUP(Sheet2!$DD$12,#REF!,6)+HLOOKUP(Sheet2!$DD$13,#REF!,6)+HLOOKUP(Sheet2!$DD$14,#REF!,6)+HLOOKUP(Sheet2!$DD$15,#REF!,6)+HLOOKUP(Sheet2!$DD$16,#REF!,6)+HLOOKUP(Sheet2!$DD$17,#REF!,6)+HLOOKUP(Sheet2!$DD$18,#REF!,6))</f>
        <v>#REF!</v>
      </c>
      <c r="DE26" s="8" t="e">
        <f>SUM(HLOOKUP(Sheet2!$DE$3,#REF!,6)+HLOOKUP(Sheet2!$DE$4,#REF!,6)+HLOOKUP(Sheet2!$DE$5,#REF!,6)+HLOOKUP(Sheet2!$DE$6,#REF!,6)+HLOOKUP(Sheet2!$DE$7,#REF!,6)+HLOOKUP(Sheet2!$DE$8,#REF!,6)+HLOOKUP(Sheet2!$DE$9,#REF!,6)+HLOOKUP(Sheet2!$DE$10,#REF!,6)+HLOOKUP(Sheet2!$DE$11,#REF!,6)+HLOOKUP(Sheet2!$DE$12,#REF!,6)+HLOOKUP(Sheet2!$DE$13,#REF!,6)+HLOOKUP(Sheet2!$DE$14,#REF!,6)+HLOOKUP(Sheet2!$DE$15,#REF!,6)+HLOOKUP(Sheet2!$DE$16,#REF!,6)+HLOOKUP(Sheet2!$DE$17,#REF!,6)+HLOOKUP(Sheet2!$DE$18,#REF!,6))</f>
        <v>#REF!</v>
      </c>
      <c r="DF26" s="8" t="e">
        <f>SUM(HLOOKUP(Sheet2!$DF$3,#REF!,6)+HLOOKUP(Sheet2!$DF$4,#REF!,6)+HLOOKUP(Sheet2!$DF$5,#REF!,6)+HLOOKUP(Sheet2!$DF$6,#REF!,6)+HLOOKUP(Sheet2!$DF$7,#REF!,6)+HLOOKUP(Sheet2!$DF$8,#REF!,6)+HLOOKUP(Sheet2!$DF$9,#REF!,6)+HLOOKUP(Sheet2!$DF$10,#REF!,6)+HLOOKUP(Sheet2!$DF$11,#REF!,6)+HLOOKUP(Sheet2!$DF$12,#REF!,6)+HLOOKUP(Sheet2!$DF$13,#REF!,6)+HLOOKUP(Sheet2!$DF$14,#REF!,6)+HLOOKUP(Sheet2!$DF$15,#REF!,6)+HLOOKUP(Sheet2!$DF$16,#REF!,6)+HLOOKUP(Sheet2!$DF$17,#REF!,6)+HLOOKUP(Sheet2!$DF$18,#REF!,6))</f>
        <v>#REF!</v>
      </c>
      <c r="DG26" s="8" t="e">
        <f>SUM(HLOOKUP(Sheet2!$DG$3,#REF!,6)+HLOOKUP(Sheet2!$DG$4,#REF!,6)+HLOOKUP(Sheet2!$DG$5,#REF!,6)+HLOOKUP(Sheet2!$DG$6,#REF!,6)+HLOOKUP(Sheet2!$DG$7,#REF!,6)+HLOOKUP(Sheet2!$DG$8,#REF!,6)+HLOOKUP(Sheet2!$DG$9,#REF!,6)+HLOOKUP(Sheet2!$DG$10,#REF!,6)+HLOOKUP(Sheet2!$DG$11,#REF!,6)+HLOOKUP(Sheet2!$DG$12,#REF!,6)+HLOOKUP(Sheet2!$DG$13,#REF!,6)+HLOOKUP(Sheet2!$DG$14,#REF!,6)+HLOOKUP(Sheet2!$DG$15,#REF!,6)+HLOOKUP(Sheet2!$DG$16,#REF!,6)+HLOOKUP(Sheet2!$DG$17,#REF!,6))</f>
        <v>#REF!</v>
      </c>
      <c r="DH26" s="8" t="e">
        <f>SUM(HLOOKUP(Sheet2!$DH$3,#REF!,6)+HLOOKUP(Sheet2!$DH$4,#REF!,6)+HLOOKUP(Sheet2!$DH$5,#REF!,6)+HLOOKUP(Sheet2!$DH$6,#REF!,6)+HLOOKUP(Sheet2!$DH$7,#REF!,6)+HLOOKUP(Sheet2!$DH$8,#REF!,6)+HLOOKUP(Sheet2!$DH$9,#REF!,6)+HLOOKUP(Sheet2!$DH$10,#REF!,6)+HLOOKUP(Sheet2!$DH$11,#REF!,6)+HLOOKUP(Sheet2!$DH$12,#REF!,6)+HLOOKUP(Sheet2!$DH$13,#REF!,6)+HLOOKUP(Sheet2!$DH$14,#REF!,6)+HLOOKUP(Sheet2!$DH$15,#REF!,6)+HLOOKUP(Sheet2!$DH$16,#REF!,6)+HLOOKUP(Sheet2!$DH$17,#REF!,6))</f>
        <v>#REF!</v>
      </c>
      <c r="DI26" s="8" t="e">
        <f>SUM(HLOOKUP(Sheet2!$DI$3,#REF!,6)+HLOOKUP(Sheet2!$DI$4,#REF!,6)+HLOOKUP(Sheet2!$DI$5,#REF!,6)+HLOOKUP(Sheet2!$DI$6,#REF!,6)+HLOOKUP(Sheet2!$DI$7,#REF!,6)+HLOOKUP(Sheet2!$DI$8,#REF!,6)+HLOOKUP(Sheet2!$DI$9,#REF!,6)+HLOOKUP(Sheet2!$DI$10,#REF!,6)+HLOOKUP(Sheet2!$DI$11,#REF!,6)+HLOOKUP(Sheet2!$DI$12,#REF!,6)+HLOOKUP(Sheet2!$DI$13,#REF!,6)+HLOOKUP(Sheet2!$DI$14,#REF!,6)+HLOOKUP(Sheet2!$DI$15,#REF!,6)+HLOOKUP(Sheet2!$DI$16,#REF!,6)+HLOOKUP(Sheet2!$DI$17,#REF!,6))</f>
        <v>#REF!</v>
      </c>
      <c r="DJ26" s="8" t="e">
        <f>SUM(HLOOKUP(Sheet2!$DJ$3,#REF!,6)+HLOOKUP(Sheet2!$DJ$4,#REF!,6)+HLOOKUP(Sheet2!$DJ$5,#REF!,6)+HLOOKUP(Sheet2!$DJ$6,#REF!,6)+HLOOKUP(Sheet2!$DJ$7,#REF!,6)+HLOOKUP(Sheet2!$DJ$8,#REF!,6)+HLOOKUP(Sheet2!$DJ$9,#REF!,6)+HLOOKUP(Sheet2!$DJ$10,#REF!,6)+HLOOKUP(Sheet2!$DJ$11,#REF!,6)+HLOOKUP(Sheet2!$DJ$12,#REF!,6)+HLOOKUP(Sheet2!$DJ$13,#REF!,6)+HLOOKUP(Sheet2!$DJ$14,#REF!,6)+HLOOKUP(Sheet2!$DJ$15,#REF!,6))</f>
        <v>#REF!</v>
      </c>
      <c r="DK26" s="8" t="e">
        <f>SUM(HLOOKUP(Sheet2!$DK$3,#REF!,6)+HLOOKUP(Sheet2!$DK$4,#REF!,6)+HLOOKUP(Sheet2!$DK$5,#REF!,6)+HLOOKUP(Sheet2!$DK$6,#REF!,6)+HLOOKUP(Sheet2!$DK$7,#REF!,6)+HLOOKUP(Sheet2!$DK$8,#REF!,6)+HLOOKUP(Sheet2!$DK$9,#REF!,6)+HLOOKUP(Sheet2!$DK$10,#REF!,6)+HLOOKUP(Sheet2!$DK$11,#REF!,6)+HLOOKUP(Sheet2!$DK$12,#REF!,6)+HLOOKUP(Sheet2!$DK$13,#REF!,6)+HLOOKUP(Sheet2!$DK$14,#REF!,6)+HLOOKUP(Sheet2!$DK$15,#REF!,6)+HLOOKUP(Sheet2!$DK$16,#REF!,6)+HLOOKUP(Sheet2!$DK$17,#REF!,6))</f>
        <v>#REF!</v>
      </c>
      <c r="DL26" s="8" t="e">
        <f>SUM(HLOOKUP(Sheet2!$DL$3,#REF!,6)+HLOOKUP(Sheet2!$DL$4,#REF!,6)+HLOOKUP(Sheet2!$DL$5,#REF!,6)+HLOOKUP(Sheet2!$DL$6,#REF!,6)+HLOOKUP(Sheet2!$DL$7,#REF!,6)+HLOOKUP(Sheet2!$DL$8,#REF!,6)+HLOOKUP(Sheet2!$DL$9,#REF!,6)+HLOOKUP(Sheet2!$DL$10,#REF!,6)+HLOOKUP(Sheet2!$DL$11,#REF!,6)+HLOOKUP(Sheet2!$DL$12,#REF!,6)+HLOOKUP(Sheet2!$DL$13,#REF!,6)+HLOOKUP(Sheet2!$DL$14,#REF!,6)+HLOOKUP(Sheet2!$DL$15,#REF!,6)+HLOOKUP(Sheet2!$DL$16,#REF!,6)+HLOOKUP(Sheet2!$DL$17,#REF!,6))</f>
        <v>#REF!</v>
      </c>
      <c r="DM26" s="8" t="e">
        <f>SUM(HLOOKUP(Sheet2!$DM$3,#REF!,6)+HLOOKUP(Sheet2!$DM$4,#REF!,6)+HLOOKUP(Sheet2!$DM$5,#REF!,6)+HLOOKUP(Sheet2!$DM$6,#REF!,6)+HLOOKUP(Sheet2!$DM$7,#REF!,6)+HLOOKUP(Sheet2!$DM$8,#REF!,6)+HLOOKUP(Sheet2!$DM$9,#REF!,6)+HLOOKUP(Sheet2!$DM$10,#REF!,6)+HLOOKUP(Sheet2!$DM$11,#REF!,6)+HLOOKUP(Sheet2!$DM$12,#REF!,6)+HLOOKUP(Sheet2!$DM$13,#REF!,6)+HLOOKUP(Sheet2!$DM$14,#REF!,6)+HLOOKUP(Sheet2!$DM$15,#REF!,6)+HLOOKUP(Sheet2!$DM$16,#REF!,6)+HLOOKUP(Sheet2!$DM$17,#REF!,6)+HLOOKUP(Sheet2!$DM$18,#REF!,6))</f>
        <v>#REF!</v>
      </c>
      <c r="DN26" s="8" t="e">
        <f>SUM(HLOOKUP(Sheet2!$DN$3,#REF!,6)+HLOOKUP(Sheet2!$DN$4,#REF!,6)+HLOOKUP(Sheet2!$DN$5,#REF!,6)+HLOOKUP(Sheet2!$DN$6,#REF!,6)+HLOOKUP(Sheet2!$DN$7,#REF!,6)+HLOOKUP(Sheet2!$DN$8,#REF!,6)+HLOOKUP(Sheet2!$DN$9,#REF!,6)+HLOOKUP(Sheet2!$DN$10,#REF!,6)+HLOOKUP(Sheet2!$DN$11,#REF!,6)+HLOOKUP(Sheet2!$DN$12,#REF!,6)+HLOOKUP(Sheet2!$DN$13,#REF!,6)+HLOOKUP(Sheet2!$DN$14,#REF!,6)+HLOOKUP(Sheet2!$DN$15,#REF!,6)+HLOOKUP(Sheet2!$DN$16,#REF!,6)+HLOOKUP(Sheet2!$DN$17,#REF!,6)+HLOOKUP(Sheet2!$DN$18,#REF!,6))</f>
        <v>#REF!</v>
      </c>
      <c r="DO26" s="8" t="e">
        <f>SUM(HLOOKUP(Sheet2!$DO$3,#REF!,6)+HLOOKUP(Sheet2!$DO$4,#REF!,6)+HLOOKUP(Sheet2!$DO$5,#REF!,6)+HLOOKUP(Sheet2!$DO$6,#REF!,6)+HLOOKUP(Sheet2!$DO$7,#REF!,6)+HLOOKUP(Sheet2!$DO$8,#REF!,6)+HLOOKUP(Sheet2!$DO$9,#REF!,6)+HLOOKUP(Sheet2!$DO$10,#REF!,6)+HLOOKUP(Sheet2!$DO$11,#REF!,6)+HLOOKUP(Sheet2!$DO$12,#REF!,6)+HLOOKUP(Sheet2!$DO$13,#REF!,6)+HLOOKUP(Sheet2!$DO$14,#REF!,6)+HLOOKUP(Sheet2!$DO$15,#REF!,6)+HLOOKUP(Sheet2!$DO$16,#REF!,6)+HLOOKUP(Sheet2!$DO$17,#REF!,6)+HLOOKUP(Sheet2!$DO$18,#REF!,6)+HLOOKUP(Sheet2!$DO$19,#REF!,6)+HLOOKUP(Sheet2!$DO$20,#REF!,6)+HLOOKUP(Sheet2!$DO$21,#REF!,6))</f>
        <v>#REF!</v>
      </c>
      <c r="DP26" s="8" t="e">
        <f>SUM(HLOOKUP(Sheet2!$DP$3,#REF!,6)+HLOOKUP(Sheet2!$DP$4,#REF!,6)+HLOOKUP(Sheet2!$DP$5,#REF!,6)+HLOOKUP(Sheet2!$DP$6,#REF!,6)+HLOOKUP(Sheet2!$DP$7,#REF!,6)+HLOOKUP(Sheet2!$DP$8,#REF!,6)+HLOOKUP(Sheet2!$DP$9,#REF!,6)+HLOOKUP(Sheet2!$DP$10,#REF!,6)+HLOOKUP(Sheet2!$DP$11,#REF!,6)+HLOOKUP(Sheet2!$DP$12,#REF!,6)+HLOOKUP(Sheet2!$DP$13,#REF!,6)+HLOOKUP(Sheet2!$DP$14,#REF!,6)+HLOOKUP(Sheet2!$DP$15,#REF!,6)+HLOOKUP(Sheet2!$DP$16,#REF!,6)+HLOOKUP(Sheet2!$DP$17,#REF!,6)+HLOOKUP(Sheet2!$DP$18,#REF!,6))</f>
        <v>#REF!</v>
      </c>
      <c r="DQ26" s="8" t="e">
        <f>SUM(HLOOKUP(Sheet2!$DQ$3,#REF!,6)+HLOOKUP(Sheet2!$DQ$4,#REF!,6)+HLOOKUP(Sheet2!$DQ$5,#REF!,6)+HLOOKUP(Sheet2!$DQ$6,#REF!,6)+HLOOKUP(Sheet2!$DQ$7,#REF!,6)+HLOOKUP(Sheet2!$DQ$8,#REF!,6)+HLOOKUP(Sheet2!$DQ$9,#REF!,6)+HLOOKUP(Sheet2!$DQ$10,#REF!,6)+HLOOKUP(Sheet2!$DQ$11,#REF!,6)+HLOOKUP(Sheet2!$DQ$12,#REF!,6)+HLOOKUP(Sheet2!$DQ$13,#REF!,6)+HLOOKUP(Sheet2!$DQ$14,#REF!,6)+HLOOKUP(Sheet2!$DQ$15,#REF!,6)+HLOOKUP(Sheet2!$DQ$16,#REF!,6)+HLOOKUP(Sheet2!$DQ$17,#REF!,6)+HLOOKUP(Sheet2!$DQ$18,#REF!,6)+HLOOKUP(Sheet2!$DQ$19,#REF!,6)+HLOOKUP(Sheet2!$DQ$20,#REF!,6))</f>
        <v>#REF!</v>
      </c>
      <c r="DR26" s="8" t="e">
        <f>SUM(HLOOKUP(Sheet2!$DR$3,#REF!,6)+HLOOKUP(Sheet2!$DR$4,#REF!,6)+HLOOKUP(Sheet2!$DR$5,#REF!,6)+HLOOKUP(Sheet2!$DR$6,#REF!,6)+HLOOKUP(Sheet2!$DR$7,#REF!,6)+HLOOKUP(Sheet2!$DR$8,#REF!,6)+HLOOKUP(Sheet2!$DR$9,#REF!,6)+HLOOKUP(Sheet2!$DR$10,#REF!,6)+HLOOKUP(Sheet2!$DR$11,#REF!,6)+HLOOKUP(Sheet2!$DR$12,#REF!,6)+HLOOKUP(Sheet2!$DR$13,#REF!,6)+HLOOKUP(Sheet2!$DR$14,#REF!,6)+HLOOKUP(Sheet2!$DR$15,#REF!,6)+HLOOKUP(Sheet2!$DR$16,#REF!,6))</f>
        <v>#REF!</v>
      </c>
      <c r="DS26" s="8" t="e">
        <f>SUM(HLOOKUP(Sheet2!$DS$3,#REF!,6)+HLOOKUP(Sheet2!$DS$4,#REF!,6)+HLOOKUP(Sheet2!$DS$5,#REF!,6)+HLOOKUP(Sheet2!$DS$6,#REF!,6)+HLOOKUP(Sheet2!$DS$7,#REF!,6)+HLOOKUP(Sheet2!$DS$8,#REF!,6)+HLOOKUP(Sheet2!$DS$9,#REF!,6)+HLOOKUP(Sheet2!$DS$10,#REF!,6)+HLOOKUP(Sheet2!$DS$11,#REF!,6)+HLOOKUP(Sheet2!$DS$12,#REF!,6)+HLOOKUP(Sheet2!$DS$13,#REF!,6)+HLOOKUP(Sheet2!$DS$14,#REF!,6)+HLOOKUP(Sheet2!$DS$15,#REF!,6)+HLOOKUP(Sheet2!$DS$16,#REF!,6)+HLOOKUP(Sheet2!$DS$17,#REF!,6))</f>
        <v>#REF!</v>
      </c>
      <c r="DT26" s="8" t="e">
        <f>SUM(HLOOKUP(Sheet2!$DT$3,#REF!,6)+HLOOKUP(Sheet2!$DT$4,#REF!,6)+HLOOKUP(Sheet2!$DT$5,#REF!,6)+HLOOKUP(Sheet2!$DT$6,#REF!,6)+HLOOKUP(Sheet2!$DT$7,#REF!,6)+HLOOKUP(Sheet2!$DT$8,#REF!,6)+HLOOKUP(Sheet2!$DT$9,#REF!,6)+HLOOKUP(Sheet2!$DT$10,#REF!,6)+HLOOKUP(Sheet2!$DT$11,#REF!,6)+HLOOKUP(Sheet2!$DT$12,#REF!,6)+HLOOKUP(Sheet2!$DT$13,#REF!,6)+HLOOKUP(Sheet2!$DT$14,#REF!,6))</f>
        <v>#REF!</v>
      </c>
      <c r="DU26" s="8" t="e">
        <f>SUM(HLOOKUP(Sheet2!$DU$3,#REF!,6)+HLOOKUP(Sheet2!$DU$4,#REF!,6)+HLOOKUP(Sheet2!$DU$5,#REF!,6)+HLOOKUP(Sheet2!$DU$6,#REF!,6)+HLOOKUP(Sheet2!$DU$7,#REF!,6)+HLOOKUP(Sheet2!$DU$8,#REF!,6)+HLOOKUP(Sheet2!$DU$9,#REF!,6)+HLOOKUP(Sheet2!$DU$10,#REF!,6)+HLOOKUP(Sheet2!$DU$11,#REF!,6)+HLOOKUP(Sheet2!$DU$12,#REF!,6)+HLOOKUP(Sheet2!$DU$13,#REF!,6)+HLOOKUP(Sheet2!$DU$14,#REF!,6)+HLOOKUP(Sheet2!$DU$15,#REF!,6)+HLOOKUP(Sheet2!$DU$16,#REF!,6))</f>
        <v>#REF!</v>
      </c>
      <c r="DV26" s="8" t="e">
        <f>SUM(HLOOKUP(Sheet2!$DV$3,#REF!,6)+HLOOKUP(Sheet2!$DV$4,#REF!,6)+HLOOKUP(Sheet2!$DV$5,#REF!,6)+HLOOKUP(Sheet2!$DV$6,#REF!,6)+HLOOKUP(Sheet2!$DV$7,#REF!,6)+HLOOKUP(Sheet2!$DV$8,#REF!,6)+HLOOKUP(Sheet2!$DV$9,#REF!,6)+HLOOKUP(Sheet2!$DV$10,#REF!,6)+HLOOKUP(Sheet2!$DV$11,#REF!,6)+HLOOKUP(Sheet2!$DV$12,#REF!,6)+HLOOKUP(Sheet2!$DV$13,#REF!,6)+HLOOKUP(Sheet2!$DV$14,#REF!,6)+HLOOKUP(Sheet2!$DV$15,#REF!,6)+HLOOKUP(Sheet2!$DV$16,#REF!,6))</f>
        <v>#REF!</v>
      </c>
      <c r="DW26" s="8" t="e">
        <f>SUM(HLOOKUP(Sheet2!$DW$3,#REF!,6)+HLOOKUP(Sheet2!$DW$4,#REF!,6)+HLOOKUP(Sheet2!$DW$5,#REF!,6)+HLOOKUP(Sheet2!$DW$6,#REF!,6)+HLOOKUP(Sheet2!$DW$7,#REF!,6)+HLOOKUP(Sheet2!$DW$8,#REF!,6)+HLOOKUP(Sheet2!$DW$9,#REF!,6)+HLOOKUP(Sheet2!$DW$10,#REF!,6)+HLOOKUP(Sheet2!$DW$11,#REF!,6)+HLOOKUP(Sheet2!$DW$12,#REF!,6)+HLOOKUP(Sheet2!$DW$13,#REF!,6))</f>
        <v>#REF!</v>
      </c>
      <c r="DX26" s="8" t="e">
        <f>SUM(HLOOKUP(Sheet2!$DX$3,#REF!,6)+HLOOKUP(Sheet2!$DX$4,#REF!,6)+HLOOKUP(Sheet2!$DX$5,#REF!,6)+HLOOKUP(Sheet2!$DX$6,#REF!,6)+HLOOKUP(Sheet2!$DX$7,#REF!,6)+HLOOKUP(Sheet2!$DX$8,#REF!,6)+HLOOKUP(Sheet2!$DX$9,#REF!,6)+HLOOKUP(Sheet2!$DX$10,#REF!,6)+HLOOKUP(Sheet2!$DX$11,#REF!,6)+HLOOKUP(Sheet2!$DX$12,#REF!,6)+HLOOKUP(Sheet2!$DX$13,#REF!,6)+HLOOKUP(Sheet2!$DX$14,#REF!,6)+HLOOKUP(Sheet2!$DX$15,#REF!,6))</f>
        <v>#REF!</v>
      </c>
      <c r="DY26" s="8" t="e">
        <f>SUM(HLOOKUP(Sheet2!$DY$3,#REF!,6)+HLOOKUP(Sheet2!$DY$4,#REF!,6)+HLOOKUP(Sheet2!$DY$5,#REF!,6)+HLOOKUP(Sheet2!$DY$6,#REF!,6)+HLOOKUP(Sheet2!$DY$7,#REF!,6)+HLOOKUP(Sheet2!$DY$8,#REF!,6)+HLOOKUP(Sheet2!$DY$9,#REF!,6)+HLOOKUP(Sheet2!$DY$10,#REF!,6)+HLOOKUP(Sheet2!$DY$11,#REF!,6)+HLOOKUP(Sheet2!$DY$12,#REF!,6)+HLOOKUP(Sheet2!$DY$13,#REF!,6)+HLOOKUP(Sheet2!$DY$14,#REF!,6))</f>
        <v>#REF!</v>
      </c>
      <c r="DZ26" s="8" t="e">
        <f>SUM(HLOOKUP(Sheet2!$DZ$3,#REF!,6)+HLOOKUP(Sheet2!$DZ$4,#REF!,6)+HLOOKUP(Sheet2!$DZ$5,#REF!,6)+HLOOKUP(Sheet2!$DZ$6,#REF!,6)+HLOOKUP(Sheet2!$DZ$7,#REF!,6)+HLOOKUP(Sheet2!$DZ$8,#REF!,6)+HLOOKUP(Sheet2!$DZ$9,#REF!,6)+HLOOKUP(Sheet2!$DZ$10,#REF!,6)+HLOOKUP(Sheet2!$DZ$11,#REF!,6)+HLOOKUP(Sheet2!$DZ$12,#REF!,6)+HLOOKUP(Sheet2!$DZ$13,#REF!,6)+HLOOKUP(Sheet2!$DZ$14,#REF!,6)+HLOOKUP(Sheet2!$DZ$15,#REF!,6)+HLOOKUP(Sheet2!$DZ$16,#REF!,6))</f>
        <v>#REF!</v>
      </c>
      <c r="EA26" s="8" t="e">
        <f>SUM(HLOOKUP(Sheet2!$EA$3,#REF!,6)+HLOOKUP(Sheet2!$EA$4,#REF!,6)+HLOOKUP(Sheet2!$EA$5,#REF!,6)+HLOOKUP(Sheet2!$EA$6,#REF!,6)+HLOOKUP(Sheet2!$EA$7,#REF!,6)+HLOOKUP(Sheet2!$EA$8,#REF!,6)+HLOOKUP(Sheet2!$EA$9,#REF!,6)+HLOOKUP(Sheet2!$EA$10,#REF!,6)+HLOOKUP(Sheet2!$EA$11,#REF!,6)+HLOOKUP(Sheet2!$EA$12,#REF!,6)+HLOOKUP(Sheet2!$EA$13,#REF!,6)+HLOOKUP(Sheet2!$EA$14,#REF!,6)+HLOOKUP(Sheet2!$EA$15,#REF!,6)+HLOOKUP(Sheet2!$EA$16,#REF!,6)+HLOOKUP(Sheet2!$EA$17,#REF!,6))</f>
        <v>#REF!</v>
      </c>
      <c r="EB26" s="8" t="e">
        <f>SUM(HLOOKUP(Sheet2!$EB$3,#REF!,6)+HLOOKUP(Sheet2!$EB$4,#REF!,6)+HLOOKUP(Sheet2!$EB$5,#REF!,6)+HLOOKUP(Sheet2!$EB$6,#REF!,6)+HLOOKUP(Sheet2!$EB$7,#REF!,6)+HLOOKUP(Sheet2!$EB$8,#REF!,6)+HLOOKUP(Sheet2!$EB$9,#REF!,6)+HLOOKUP(Sheet2!$EB$10,#REF!,6)+HLOOKUP(Sheet2!$EB$11,#REF!,6)+HLOOKUP(Sheet2!$EB$12,#REF!,6)+HLOOKUP(Sheet2!$EB$13,#REF!,6)+HLOOKUP(Sheet2!$EB$14,#REF!,6)+HLOOKUP(Sheet2!$EB$15,#REF!,6)+HLOOKUP(Sheet2!$EB$16,#REF!,6)+HLOOKUP(Sheet2!$EB$17,#REF!,6))</f>
        <v>#REF!</v>
      </c>
      <c r="EC26" s="8" t="e">
        <f>SUM(HLOOKUP(Sheet2!$EC$3,#REF!,6)+HLOOKUP(Sheet2!$EC$4,#REF!,6)+HLOOKUP(Sheet2!$EC$5,#REF!,6)+HLOOKUP(Sheet2!$EC$6,#REF!,6)+HLOOKUP(Sheet2!$EC$7,#REF!,6)+HLOOKUP(Sheet2!$EC$8,#REF!,6)+HLOOKUP(Sheet2!$EC$9,#REF!,6)+HLOOKUP(Sheet2!$EC$10,#REF!,6)+HLOOKUP(Sheet2!$EC$11,#REF!,6)+HLOOKUP(Sheet2!$EC$12,#REF!,6)+HLOOKUP(Sheet2!$EC$13,#REF!,6)+HLOOKUP(Sheet2!$EC$14,#REF!,6)+HLOOKUP(Sheet2!$EC$15,#REF!,6)+HLOOKUP(Sheet2!$EC$16,#REF!,6)+HLOOKUP(Sheet2!$EC$17,#REF!,6))</f>
        <v>#REF!</v>
      </c>
      <c r="ED26" s="8" t="e">
        <f>SUM(HLOOKUP(Sheet2!$ED$3,#REF!,6)+HLOOKUP(Sheet2!$ED$4,#REF!,6)+HLOOKUP(Sheet2!$ED$5,#REF!,6)+HLOOKUP(Sheet2!$ED$6,#REF!,6)+HLOOKUP(Sheet2!$ED$7,#REF!,6)+HLOOKUP(Sheet2!$ED$8,#REF!,6)+HLOOKUP(Sheet2!$ED$9,#REF!,6)+HLOOKUP(Sheet2!$ED$10,#REF!,6)+HLOOKUP(Sheet2!$ED$11,#REF!,6)+HLOOKUP(Sheet2!$ED$12,#REF!,6)+HLOOKUP(Sheet2!$ED$13,#REF!,6)+HLOOKUP(Sheet2!$ED$14,#REF!,6)+HLOOKUP(Sheet2!$ED$15,#REF!,6)+HLOOKUP(Sheet2!$ED$16,#REF!,6))</f>
        <v>#REF!</v>
      </c>
      <c r="EE26" s="8" t="e">
        <f>SUM(HLOOKUP(Sheet2!$EE$3,#REF!,6)+HLOOKUP(Sheet2!$EE$4,#REF!,6)+HLOOKUP(Sheet2!$EE$5,#REF!,6)+HLOOKUP(Sheet2!$EE$6,#REF!,6)+HLOOKUP(Sheet2!$EE$7,#REF!,6)+HLOOKUP(Sheet2!$EE$8,#REF!,6)+HLOOKUP(Sheet2!$EE$9,#REF!,6)+HLOOKUP(Sheet2!$EE$10,#REF!,6)+HLOOKUP(Sheet2!$EE$11,#REF!,6)+HLOOKUP(Sheet2!$EE$12,#REF!,6)+HLOOKUP(Sheet2!$EE$13,#REF!,6)+HLOOKUP(Sheet2!$EE$14,#REF!,6)+HLOOKUP(Sheet2!$EE$15,#REF!,6)+HLOOKUP(Sheet2!$EE$16,#REF!,6))</f>
        <v>#REF!</v>
      </c>
      <c r="EF26" s="8" t="e">
        <f>SUM(HLOOKUP(Sheet2!$EF$3,#REF!,6)+HLOOKUP(Sheet2!$EF$4,#REF!,6)+HLOOKUP(Sheet2!$EF$5,#REF!,6)+HLOOKUP(Sheet2!$EF$6,#REF!,6)+HLOOKUP(Sheet2!$EF$7,#REF!,6)+HLOOKUP(Sheet2!$EF$8,#REF!,6)+HLOOKUP(Sheet2!$EF$9,#REF!,6)+HLOOKUP(Sheet2!$EF$10,#REF!,6)+HLOOKUP(Sheet2!$EF$11,#REF!,6)+HLOOKUP(Sheet2!$EF$12,#REF!,6)+HLOOKUP(Sheet2!$EF$13,#REF!,6)+HLOOKUP(Sheet2!$EF$14,#REF!,6)+HLOOKUP(Sheet2!$EF$15,#REF!,6)+HLOOKUP(Sheet2!$EF$16,#REF!,6))</f>
        <v>#REF!</v>
      </c>
      <c r="EG26" s="8" t="e">
        <f>SUM(HLOOKUP(Sheet2!$EG$3,#REF!,6)+HLOOKUP(Sheet2!$EG$4,#REF!,6)+HLOOKUP(Sheet2!$EG$5,#REF!,6)+HLOOKUP(Sheet2!$EG$6,#REF!,6)+HLOOKUP(Sheet2!$EG$7,#REF!,6)+HLOOKUP(Sheet2!$EG$8,#REF!,6)+HLOOKUP(Sheet2!$EG$9,#REF!,6)+HLOOKUP(Sheet2!$EG$10,#REF!,6)+HLOOKUP(Sheet2!$EG$11,#REF!,6)+HLOOKUP(Sheet2!$EG$12,#REF!,6)+HLOOKUP(Sheet2!$EG$13,#REF!,6)+HLOOKUP(Sheet2!$EG$14,#REF!,6))</f>
        <v>#REF!</v>
      </c>
      <c r="EH26" s="8" t="e">
        <f>SUM(HLOOKUP(Sheet2!$EH$3,#REF!,6)+HLOOKUP(Sheet2!$EH$4,#REF!,6)+HLOOKUP(Sheet2!$EH$5,#REF!,6)+HLOOKUP(Sheet2!$EH$6,#REF!,6)+HLOOKUP(Sheet2!$EH$7,#REF!,6)+HLOOKUP(Sheet2!$EH$8,#REF!,6)+HLOOKUP(Sheet2!$EH$9,#REF!,6)+HLOOKUP(Sheet2!$EH$10,#REF!,6)+HLOOKUP(Sheet2!$EH$11,#REF!,6)+HLOOKUP(Sheet2!$EH$12,#REF!,6)+HLOOKUP(Sheet2!$EH$13,#REF!,6)+HLOOKUP(Sheet2!$EH$14,#REF!,6)+HLOOKUP(Sheet2!$EH$15,#REF!,6)+HLOOKUP(Sheet2!$EH$16,#REF!,6))</f>
        <v>#REF!</v>
      </c>
      <c r="EI26" s="8" t="e">
        <f>SUM(HLOOKUP(Sheet2!$EI$3,#REF!,6)+HLOOKUP(Sheet2!$EI$4,#REF!,6)+HLOOKUP(Sheet2!$EI$5,#REF!,6)+HLOOKUP(Sheet2!$EI$6,#REF!,6)+HLOOKUP(Sheet2!$EI$7,#REF!,6)+HLOOKUP(Sheet2!$EI$8,#REF!,6)+HLOOKUP(Sheet2!$EI$9,#REF!,6)+HLOOKUP(Sheet2!$EI$10,#REF!,6)+HLOOKUP(Sheet2!$EI$11,#REF!,6)+HLOOKUP(Sheet2!$EI$12,#REF!,6)+HLOOKUP(Sheet2!$EI$13,#REF!,6)+HLOOKUP(Sheet2!$EI$14,#REF!,6)+HLOOKUP(Sheet2!$EI$15,#REF!,6)+HLOOKUP(Sheet2!$EI$16,#REF!,6))</f>
        <v>#REF!</v>
      </c>
      <c r="EJ26" s="8" t="e">
        <f>SUM(HLOOKUP(Sheet2!$EJ$3,#REF!,6)+HLOOKUP(Sheet2!$EJ$4,#REF!,6)+HLOOKUP(Sheet2!$EJ$5,#REF!,6)+HLOOKUP(Sheet2!$EJ$6,#REF!,6)+HLOOKUP(Sheet2!$EJ$7,#REF!,6)+HLOOKUP(Sheet2!$EJ$8,#REF!,6)+HLOOKUP(Sheet2!$EJ$9,#REF!,6)+HLOOKUP(Sheet2!$EJ$10,#REF!,6)+HLOOKUP(Sheet2!$EJ$11,#REF!,6)+HLOOKUP(Sheet2!$EJ$12,#REF!,6)+HLOOKUP(Sheet2!$EJ$13,#REF!,6)+HLOOKUP(Sheet2!$EJ$14,#REF!,6)+HLOOKUP(Sheet2!$EJ$15,#REF!,6)+HLOOKUP(Sheet2!$EJ$16,#REF!,6)+HLOOKUP(Sheet2!$EJ$17,#REF!,6))</f>
        <v>#REF!</v>
      </c>
      <c r="EK26" s="8" t="e">
        <f>SUM(HLOOKUP(Sheet2!$EK$3,#REF!,6)+HLOOKUP(Sheet2!$EK$4,#REF!,6)+HLOOKUP(Sheet2!$EK$5,#REF!,6)+HLOOKUP(Sheet2!$EK$6,#REF!,6)+HLOOKUP(Sheet2!$EK$7,#REF!,6)+HLOOKUP(Sheet2!$EK$8,#REF!,6)+HLOOKUP(Sheet2!$EK$9,#REF!,6)+HLOOKUP(Sheet2!$EK$10,#REF!,6)+HLOOKUP(Sheet2!$EK$11,#REF!,6)+HLOOKUP(Sheet2!$EK$12,#REF!,6)+HLOOKUP(Sheet2!$EK$13,#REF!,6)+HLOOKUP(Sheet2!$EK$14,#REF!,6)+HLOOKUP(Sheet2!$EK$15,#REF!,6)+HLOOKUP(Sheet2!$EK$16,#REF!,6)+HLOOKUP(Sheet2!$EK$17,#REF!,6))</f>
        <v>#REF!</v>
      </c>
      <c r="EL26" s="8" t="e">
        <f>SUM(HLOOKUP(Sheet2!$EL$3,#REF!,6)+HLOOKUP(Sheet2!$EL$4,#REF!,6)+HLOOKUP(Sheet2!$EL$5,#REF!,6)+HLOOKUP(Sheet2!$EL$6,#REF!,6)+HLOOKUP(Sheet2!$EL$7,#REF!,6)+HLOOKUP(Sheet2!$EL$8,#REF!,6)+HLOOKUP(Sheet2!$EL$9,#REF!,6)+HLOOKUP(Sheet2!$EL$10,#REF!,6)+HLOOKUP(Sheet2!$EL$11,#REF!,6)+HLOOKUP(Sheet2!$EL$12,#REF!,6)+HLOOKUP(Sheet2!$EL$13,#REF!,6)+HLOOKUP(Sheet2!$EL$14,#REF!,6)+HLOOKUP(Sheet2!$EL$15,#REF!,6)+HLOOKUP(Sheet2!$EL$16,#REF!,6)+HLOOKUP(Sheet2!$EL$17,#REF!,6)+HLOOKUP(Sheet2!$EL$18,#REF!,6)+HLOOKUP(Sheet2!$EL$19,#REF!,6)+HLOOKUP(Sheet2!$EL$20,#REF!,6))</f>
        <v>#REF!</v>
      </c>
      <c r="EM26" s="8" t="e">
        <f>SUM(HLOOKUP(Sheet2!$EM$3,#REF!,6)+HLOOKUP(Sheet2!$EM$4,#REF!,6)+HLOOKUP(Sheet2!$EM$5,#REF!,6)+HLOOKUP(Sheet2!$EM$6,#REF!,6)+HLOOKUP(Sheet2!$EM$7,#REF!,6)+HLOOKUP(Sheet2!$EM$8,#REF!,6)+HLOOKUP(Sheet2!$EM$9,#REF!,6)+HLOOKUP(Sheet2!$EM$10,#REF!,6)+HLOOKUP(Sheet2!$EM$11,#REF!,6)+HLOOKUP(Sheet2!$EM$12,#REF!,6)+HLOOKUP(Sheet2!$EM$13,#REF!,6)+HLOOKUP(Sheet2!$EM$14,#REF!,6)+HLOOKUP(Sheet2!$EM$15,#REF!,6)+HLOOKUP(Sheet2!$EM$16,#REF!,6)+HLOOKUP(Sheet2!$EM$17,#REF!,6))</f>
        <v>#REF!</v>
      </c>
      <c r="EN26" s="8" t="e">
        <f>SUM(HLOOKUP(Sheet2!$EN$3,#REF!,6)+HLOOKUP(Sheet2!$EN$4,#REF!,6)+HLOOKUP(Sheet2!$EN$5,#REF!,6)+HLOOKUP(Sheet2!$EN$6,#REF!,6)+HLOOKUP(Sheet2!$EN$7,#REF!,6)+HLOOKUP(Sheet2!$EN$8,#REF!,6)+HLOOKUP(Sheet2!$EN$9,#REF!,6)+HLOOKUP(Sheet2!$EN$10,#REF!,6)+HLOOKUP(Sheet2!$EN$11,#REF!,6)+HLOOKUP(Sheet2!$EN$12,#REF!,6)+HLOOKUP(Sheet2!$EN$13,#REF!,6)+HLOOKUP(Sheet2!$EN$14,#REF!,6)+HLOOKUP(Sheet2!$EN$15,#REF!,6)+HLOOKUP(Sheet2!$EN$16,#REF!,6)+HLOOKUP(Sheet2!$EN$17,#REF!,6)+HLOOKUP(Sheet2!$EN$18,#REF!,6)+HLOOKUP(Sheet2!$EN$19,#REF!,6))</f>
        <v>#REF!</v>
      </c>
      <c r="EO26" s="8" t="e">
        <f>SUM(HLOOKUP(Sheet2!$EO$3,#REF!,6)+HLOOKUP(Sheet2!$EO$4,#REF!,6)+HLOOKUP(Sheet2!$EO$5,#REF!,6)+HLOOKUP(Sheet2!$EO$6,#REF!,6)+HLOOKUP(Sheet2!$EO$7,#REF!,6)+HLOOKUP(Sheet2!$EO$8,#REF!,6)+HLOOKUP(Sheet2!$EO$9,#REF!,6)+HLOOKUP(Sheet2!$EO$10,#REF!,6)+HLOOKUP(Sheet2!$EO$11,#REF!,6)+HLOOKUP(Sheet2!$EO$12,#REF!,6)+HLOOKUP(Sheet2!$EO$13,#REF!,6))</f>
        <v>#REF!</v>
      </c>
      <c r="EP26" s="8" t="e">
        <f>SUM(HLOOKUP(Sheet2!$EP$3,#REF!,6)+HLOOKUP(Sheet2!$EP$4,#REF!,6)+HLOOKUP(Sheet2!$EP$5,#REF!,6)+HLOOKUP(Sheet2!$EP$6,#REF!,6)+HLOOKUP(Sheet2!$EP$7,#REF!,6)+HLOOKUP(Sheet2!$EP$8,#REF!,6)+HLOOKUP(Sheet2!$EP$9,#REF!,6)+HLOOKUP(Sheet2!$EP$10,#REF!,6)+HLOOKUP(Sheet2!$EP$11,#REF!,6)+HLOOKUP(Sheet2!$EP$12,#REF!,6)+HLOOKUP(Sheet2!$EP$13,#REF!,6))</f>
        <v>#REF!</v>
      </c>
      <c r="EQ26" s="8" t="e">
        <f>SUM(HLOOKUP(Sheet2!$EQ$3,#REF!,6)+HLOOKUP(Sheet2!$EQ$4,#REF!,6)+HLOOKUP(Sheet2!$EQ$5,#REF!,6)+HLOOKUP(Sheet2!$EQ$6,#REF!,6)+HLOOKUP(Sheet2!$EQ$7,#REF!,6)+HLOOKUP(Sheet2!$EQ$8,#REF!,6)+HLOOKUP(Sheet2!$EQ$9,#REF!,6)+HLOOKUP(Sheet2!$EQ$10,#REF!,6)+HLOOKUP(Sheet2!$EQ$11,#REF!,6)+HLOOKUP(Sheet2!$EQ$12,#REF!,6)+HLOOKUP(Sheet2!$EQ$13,#REF!,6)+HLOOKUP(Sheet2!$EQ$14,#REF!,6))</f>
        <v>#REF!</v>
      </c>
      <c r="ER26" s="8" t="e">
        <f>SUM(HLOOKUP(Sheet2!$ER$3,#REF!,6)+HLOOKUP(Sheet2!$ER$4,#REF!,6)+HLOOKUP(Sheet2!$ER$5,#REF!,6)+HLOOKUP(Sheet2!$ER$6,#REF!,6)+HLOOKUP(Sheet2!$ER$7,#REF!,6)+HLOOKUP(Sheet2!$ER$8,#REF!,6)+HLOOKUP(Sheet2!$ER$9,#REF!,6)+HLOOKUP(Sheet2!$ER$10,#REF!,6)+HLOOKUP(Sheet2!$ER$11,#REF!,6))</f>
        <v>#REF!</v>
      </c>
      <c r="ES26" s="8" t="e">
        <f>SUM(HLOOKUP(Sheet2!$ES$3,#REF!,6)+HLOOKUP(Sheet2!$ES$4,#REF!,6)+HLOOKUP(Sheet2!$ES$5,#REF!,6)+HLOOKUP(Sheet2!$ES$6,#REF!,6)+HLOOKUP(Sheet2!$ES$7,#REF!,6)+HLOOKUP(Sheet2!$ES$8,#REF!,6)+HLOOKUP(Sheet2!$ES$9,#REF!,6)+HLOOKUP(Sheet2!$ES$10,#REF!,6)+HLOOKUP(Sheet2!$ES$11,#REF!,6)+HLOOKUP(Sheet2!$ES$12,#REF!,6)+HLOOKUP(Sheet2!$ES$13,#REF!,6))</f>
        <v>#REF!</v>
      </c>
      <c r="ET26" s="8" t="e">
        <f>SUM(HLOOKUP(Sheet2!$ET$3,#REF!,6)+HLOOKUP(Sheet2!$ET$4,#REF!,6)+HLOOKUP(Sheet2!$ET$5,#REF!,6)+HLOOKUP(Sheet2!$ET$6,#REF!,6)+HLOOKUP(Sheet2!$ET$7,#REF!,6)+HLOOKUP(Sheet2!$ET$8,#REF!,6)+HLOOKUP(Sheet2!$ET$9,#REF!,6)+HLOOKUP(Sheet2!$ET$10,#REF!,6)+HLOOKUP(Sheet2!$ET$11,#REF!,6))</f>
        <v>#REF!</v>
      </c>
      <c r="EU26" s="8" t="e">
        <f>SUM(HLOOKUP(Sheet2!$EU$3,#REF!,6)+HLOOKUP(Sheet2!$EU$4,#REF!,6)+HLOOKUP(Sheet2!$EU$5,#REF!,6)+HLOOKUP(Sheet2!$EU$6,#REF!,6)+HLOOKUP(Sheet2!$EU$7,#REF!,6)+HLOOKUP(Sheet2!$EU$8,#REF!,6)+HLOOKUP(Sheet2!$EU$9,#REF!,6)+HLOOKUP(Sheet2!$EU$10,#REF!,6)+HLOOKUP(Sheet2!$EU$11,#REF!,6)+HLOOKUP(Sheet2!$EU$12,#REF!,6)+HLOOKUP(Sheet2!$EU$13,#REF!,6))</f>
        <v>#REF!</v>
      </c>
      <c r="EV26" s="8" t="e">
        <f>SUM(HLOOKUP(Sheet2!$EV$3,#REF!,6)+HLOOKUP(Sheet2!$EV$4,#REF!,6)+HLOOKUP(Sheet2!$EV$5,#REF!,6)+HLOOKUP(Sheet2!$EV$6,#REF!,6)+HLOOKUP(Sheet2!$EV$7,#REF!,6)+HLOOKUP(Sheet2!$EV$8,#REF!,6)+HLOOKUP(Sheet2!$EV$9,#REF!,6)+HLOOKUP(Sheet2!$EV$10,#REF!,6)+HLOOKUP(Sheet2!$EV$11,#REF!,6)+HLOOKUP(Sheet2!$EV$12,#REF!,6)+HLOOKUP(Sheet2!$EV$13,#REF!,6)+HLOOKUP(Sheet2!$EV$14,#REF!,6))</f>
        <v>#REF!</v>
      </c>
      <c r="EW26" s="8" t="e">
        <f>SUM(HLOOKUP(Sheet2!$EW$3,#REF!,6)+HLOOKUP(Sheet2!$EW$4,#REF!,6)+HLOOKUP(Sheet2!$EW$5,#REF!,6)+HLOOKUP(Sheet2!$EW$6,#REF!,6)+HLOOKUP(Sheet2!$EW$7,#REF!,6)+HLOOKUP(Sheet2!$EW$8,#REF!,6)+HLOOKUP(Sheet2!$EW$9,#REF!,6)+HLOOKUP(Sheet2!$EW$10,#REF!,6)+HLOOKUP(Sheet2!$EW$11,#REF!,6)+HLOOKUP(Sheet2!$EW$12,#REF!,6)+HLOOKUP(Sheet2!$EW$13,#REF!,6)+HLOOKUP(Sheet2!$EW$14,#REF!,6))</f>
        <v>#REF!</v>
      </c>
      <c r="EX26" s="8" t="e">
        <f>SUM(HLOOKUP(Sheet2!$EX$3,#REF!,6)+HLOOKUP(Sheet2!$EX$4,#REF!,6)+HLOOKUP(Sheet2!$EX$5,#REF!,6)+HLOOKUP(Sheet2!$EX$6,#REF!,6)+HLOOKUP(Sheet2!$EX$7,#REF!,6)+HLOOKUP(Sheet2!$EX$8,#REF!,6)+HLOOKUP(Sheet2!$EX$9,#REF!,6)+HLOOKUP(Sheet2!$EX$10,#REF!,6)+HLOOKUP(Sheet2!$EX$11,#REF!,6)+HLOOKUP(Sheet2!$EX$12,#REF!,6)+HLOOKUP(Sheet2!$EX$13,#REF!,6)+HLOOKUP(Sheet2!$EX$14,#REF!,6)+HLOOKUP(Sheet2!$EX$15,#REF!,6))</f>
        <v>#REF!</v>
      </c>
      <c r="EY26" s="8" t="e">
        <f>SUM(HLOOKUP(Sheet2!$EY$3,#REF!,6)+HLOOKUP(Sheet2!$EY$4,#REF!,6)+HLOOKUP(Sheet2!$EY$5,#REF!,6)+HLOOKUP(Sheet2!$EY$6,#REF!,6)+HLOOKUP(Sheet2!$EY$7,#REF!,6)+HLOOKUP(Sheet2!$EY$8,#REF!,6)+HLOOKUP(Sheet2!$EY$9,#REF!,6)+HLOOKUP(Sheet2!$EY$10,#REF!,6)+HLOOKUP(Sheet2!$EY$11,#REF!,6)+HLOOKUP(Sheet2!$EY$12,#REF!,6))</f>
        <v>#REF!</v>
      </c>
      <c r="EZ26" s="8" t="e">
        <f>SUM(HLOOKUP(Sheet2!$EZ$3,#REF!,6)+HLOOKUP(Sheet2!$EZ$4,#REF!,6)+HLOOKUP(Sheet2!$EZ$5,#REF!,6)+HLOOKUP(Sheet2!$EZ$6,#REF!,6)+HLOOKUP(Sheet2!$EZ$7,#REF!,6)+HLOOKUP(Sheet2!$EZ$8,#REF!,6)+HLOOKUP(Sheet2!$EZ$9,#REF!,6)+HLOOKUP(Sheet2!$EZ$10,#REF!,6)+HLOOKUP(Sheet2!$EZ$11,#REF!,6)+HLOOKUP(Sheet2!$EZ$12,#REF!,6)+HLOOKUP(Sheet2!$EZ$13,#REF!,6)+HLOOKUP(Sheet2!$EZ$14,#REF!,6))</f>
        <v>#REF!</v>
      </c>
      <c r="FA26" s="8" t="e">
        <f>SUM(HLOOKUP(Sheet2!$FA$3,#REF!,6)+HLOOKUP(Sheet2!$FA$4,#REF!,6)+HLOOKUP(Sheet2!$FA$5,#REF!,6)+HLOOKUP(Sheet2!$FA$6,#REF!,6)+HLOOKUP(Sheet2!$FA$7,#REF!,6)+HLOOKUP(Sheet2!$FA$8,#REF!,6)+HLOOKUP(Sheet2!$FA$9,#REF!,6)+HLOOKUP(Sheet2!$FA$10,#REF!,6)+HLOOKUP(Sheet2!$FA$11,#REF!,6)+HLOOKUP(Sheet2!$FA$12,#REF!,6))</f>
        <v>#REF!</v>
      </c>
      <c r="FB26" s="8" t="e">
        <f>SUM(HLOOKUP(Sheet2!$FB$3,#REF!,6)+HLOOKUP(Sheet2!$FB$4,#REF!,6)+HLOOKUP(Sheet2!$FB$5,#REF!,6)+HLOOKUP(Sheet2!$FB$6,#REF!,6)+HLOOKUP(Sheet2!$FB$7,#REF!,6)+HLOOKUP(Sheet2!$FB$8,#REF!,6)+HLOOKUP(Sheet2!$FB$9,#REF!,6)+HLOOKUP(Sheet2!$FB$10,#REF!,6)+HLOOKUP(Sheet2!$FB$11,#REF!,6)+HLOOKUP(Sheet2!$FB$12,#REF!,6)+HLOOKUP(Sheet2!$FB$13,#REF!,6)+HLOOKUP(Sheet2!$FB$14,#REF!,6))</f>
        <v>#REF!</v>
      </c>
    </row>
    <row r="27" spans="1:158" ht="14.4">
      <c r="A27" s="10" t="s">
        <v>3</v>
      </c>
      <c r="B27" s="8" t="e">
        <f>SUM(HLOOKUP(Sheet2!$B$3,#REF!,7)+HLOOKUP(Sheet2!$B$4,#REF!,7)+HLOOKUP(Sheet2!$B$5,#REF!,7)+HLOOKUP(Sheet2!$B$6,#REF!,7)+HLOOKUP(Sheet2!$B$7,#REF!,7)+HLOOKUP(Sheet2!$B$8,#REF!,7)+HLOOKUP(Sheet2!$B$9,#REF!,7)+HLOOKUP(Sheet2!$B$10,#REF!,7)+HLOOKUP(Sheet2!$B$11,#REF!,7))</f>
        <v>#REF!</v>
      </c>
      <c r="C27" s="8" t="e">
        <f>SUM(HLOOKUP(Sheet2!$C$3,#REF!,7)+HLOOKUP(Sheet2!$C$4,#REF!,7)+HLOOKUP(Sheet2!$C$5,#REF!,7)+HLOOKUP(Sheet2!$C$6,#REF!,7)+HLOOKUP(Sheet2!$C$7,#REF!,7)+HLOOKUP(Sheet2!$C$8,#REF!,7)+HLOOKUP(Sheet2!$C$9,#REF!,7)+HLOOKUP(Sheet2!$C$10,#REF!,7)+HLOOKUP(Sheet2!$C$11,#REF!,7)+HLOOKUP(Sheet2!$C$12,#REF!,7))</f>
        <v>#REF!</v>
      </c>
      <c r="D27" s="8" t="e">
        <f>SUM(HLOOKUP(Sheet2!$D$3,#REF!,7)+HLOOKUP(Sheet2!$D$4,#REF!,7)+HLOOKUP(Sheet2!$D$5,#REF!,7)+HLOOKUP(Sheet2!$D$6,#REF!,7)+HLOOKUP(Sheet2!$D$7,#REF!,7)+HLOOKUP(Sheet2!$D$8,#REF!,7)+HLOOKUP(Sheet2!$D$9,#REF!,7)+HLOOKUP(Sheet2!$D$10,#REF!,7)+HLOOKUP(Sheet2!$D$11,#REF!,7)+HLOOKUP(Sheet2!$D$12,#REF!,7))</f>
        <v>#REF!</v>
      </c>
      <c r="E27" s="8" t="e">
        <f>SUM(HLOOKUP($E$3,#REF!,7)+HLOOKUP($E$4,#REF!,7)+HLOOKUP($E$5,#REF!,7)+HLOOKUP($E$6,#REF!,7)+HLOOKUP($E$7,#REF!,7)+HLOOKUP($E$8,#REF!,7)+HLOOKUP($E$9,#REF!,7)+HLOOKUP($E$10,#REF!,7)+HLOOKUP($E$11,#REF!,7)+HLOOKUP($E$12,#REF!,7)+HLOOKUP($E$13,#REF!,7)+HLOOKUP($E$14,#REF!,7)+HLOOKUP($E$15,#REF!,7))</f>
        <v>#REF!</v>
      </c>
      <c r="F27" s="8" t="e">
        <f>SUM(HLOOKUP(Sheet2!$F$3,#REF!,7)+HLOOKUP(Sheet2!$F$4,#REF!,7)+HLOOKUP(Sheet2!$F$5,#REF!,7)+HLOOKUP(Sheet2!$F$6,#REF!,7)+HLOOKUP(Sheet2!$F$7,#REF!,7)+HLOOKUP(Sheet2!$F$8,#REF!,7)+HLOOKUP(Sheet2!$F$9,#REF!,7)+HLOOKUP(Sheet2!$F$10,#REF!,7)+HLOOKUP(Sheet2!$F$11,#REF!,7)+HLOOKUP(Sheet2!$F$12,#REF!,7))</f>
        <v>#REF!</v>
      </c>
      <c r="G27" s="8" t="e">
        <f>SUM(HLOOKUP(Sheet2!$G$3,#REF!,7)+HLOOKUP(Sheet2!$G$4,#REF!,7)+HLOOKUP(Sheet2!$G$5,#REF!,7)+HLOOKUP(Sheet2!$G$6,#REF!,7)+HLOOKUP(Sheet2!$G$7,#REF!,7)+HLOOKUP(Sheet2!$G$8,#REF!,7)+HLOOKUP(Sheet2!$G$9,#REF!,7)+HLOOKUP(Sheet2!$G$10,#REF!,7)+HLOOKUP(Sheet2!$G$11,#REF!,7)+HLOOKUP(Sheet2!$G$12,#REF!,7)+HLOOKUP(Sheet2!$G$13,#REF!,7)+HLOOKUP(Sheet2!$G$14,#REF!,7))</f>
        <v>#REF!</v>
      </c>
      <c r="H27" s="8" t="e">
        <f>SUM(HLOOKUP(Sheet2!$H$3,#REF!,7)+HLOOKUP(Sheet2!$H$4,#REF!,7)+HLOOKUP(Sheet2!$H$5,#REF!,7)+HLOOKUP(Sheet2!$H$6,#REF!,7)+HLOOKUP(Sheet2!$H$7,#REF!,7)+HLOOKUP(Sheet2!$H$8,#REF!,7)+HLOOKUP(Sheet2!$H$9,#REF!,7)+HLOOKUP(Sheet2!$H$10,#REF!,7)+HLOOKUP(Sheet2!$H$11,#REF!,7))</f>
        <v>#REF!</v>
      </c>
      <c r="I27" s="8" t="e">
        <f>SUM(HLOOKUP(Sheet2!$I$3,#REF!,7)+HLOOKUP(Sheet2!$I$4,#REF!,7)+HLOOKUP(Sheet2!$I$5,#REF!,7)+HLOOKUP(Sheet2!$I$6,#REF!,7)+HLOOKUP(Sheet2!$I$7,#REF!,7)+HLOOKUP(Sheet2!$I$8,#REF!,7)+HLOOKUP(Sheet2!$I$9,#REF!,7)+HLOOKUP(Sheet2!$I$10,#REF!,7)+HLOOKUP(Sheet2!$I$11,#REF!,7)+HLOOKUP(Sheet2!$I$12,#REF!,7)+HLOOKUP(Sheet2!$I$13,#REF!,7))</f>
        <v>#REF!</v>
      </c>
      <c r="J27" s="8" t="e">
        <f>SUM(HLOOKUP(Sheet2!$J$3,#REF!,7)+HLOOKUP(Sheet2!$J$4,#REF!,7)+HLOOKUP(Sheet2!$J$5,#REF!,7)+HLOOKUP(Sheet2!$J$6,#REF!,7)+HLOOKUP(Sheet2!$J$7,#REF!,7)+HLOOKUP(Sheet2!$J$8,#REF!,7)+HLOOKUP(Sheet2!$J$9,#REF!,7)+HLOOKUP(Sheet2!$J$10,#REF!,7)+HLOOKUP(Sheet2!$J$11,#REF!,7)+HLOOKUP(Sheet2!$J$12,#REF!,7)+HLOOKUP(Sheet2!$J$13,#REF!,7)+HLOOKUP(Sheet2!$J$14,#REF!,7))</f>
        <v>#REF!</v>
      </c>
      <c r="K27" s="8" t="e">
        <f>SUM(HLOOKUP(Sheet2!$K$3,#REF!,7)+HLOOKUP(Sheet2!$K$4,#REF!,7)+HLOOKUP(Sheet2!$K$5,#REF!,7)+HLOOKUP(Sheet2!$K$6,#REF!,7)+HLOOKUP(Sheet2!$K$7,#REF!,7)+HLOOKUP(Sheet2!$K$8,#REF!,7)+HLOOKUP(Sheet2!$K$9,#REF!,7)+HLOOKUP(Sheet2!$K$10,#REF!,7)+HLOOKUP(Sheet2!$K$11,#REF!,7)+HLOOKUP(Sheet2!$K$12,#REF!,7)+HLOOKUP(Sheet2!$K$13,#REF!,7)+HLOOKUP(Sheet2!$K$14,#REF!,7))</f>
        <v>#REF!</v>
      </c>
      <c r="L27" s="8" t="e">
        <f>SUM(HLOOKUP(Sheet2!$L$3,#REF!,7)+HLOOKUP(Sheet2!$L$4,#REF!,7)+HLOOKUP(Sheet2!$L$5,#REF!,7)+HLOOKUP(Sheet2!$L$6,#REF!,7)+HLOOKUP(Sheet2!$L$7,#REF!,7)+HLOOKUP(Sheet2!$L$8,#REF!,7)+HLOOKUP(Sheet2!$L$9,#REF!,7)+HLOOKUP(Sheet2!$L$10,#REF!,7)+HLOOKUP(Sheet2!$L$11,#REF!,7)+HLOOKUP(Sheet2!$L$12,#REF!,7)+HLOOKUP(Sheet2!$L$13,#REF!,7)+HLOOKUP(Sheet2!$L$14,#REF!,7))</f>
        <v>#REF!</v>
      </c>
      <c r="M27" s="8" t="e">
        <f>SUM(HLOOKUP($M$3,#REF!,7)+HLOOKUP($M$4,#REF!,7)+HLOOKUP($M$5,#REF!,7)+HLOOKUP($M$6,#REF!,7)+HLOOKUP($M$7,#REF!,7)+HLOOKUP($M$8,#REF!,7)+HLOOKUP($M$9,#REF!,7)+HLOOKUP($M$10,#REF!,7)+HLOOKUP($M$11,#REF!,7)+HLOOKUP($M$12,#REF!,7)+HLOOKUP($M$13,#REF!,7)+HLOOKUP($M$14,#REF!,7)+HLOOKUP($M$15,#REF!,7))</f>
        <v>#REF!</v>
      </c>
      <c r="N27" s="8" t="e">
        <f>SUM(HLOOKUP(Sheet2!$N$3,#REF!,7)+HLOOKUP(Sheet2!$N$4,#REF!,7)+HLOOKUP(Sheet2!$N$5,#REF!,7)+HLOOKUP(Sheet2!$N$6,#REF!,7)+HLOOKUP(Sheet2!$N$7,#REF!,7)+HLOOKUP(Sheet2!$N$8,#REF!,7)+HLOOKUP(Sheet2!$N$9,#REF!,7)+HLOOKUP(Sheet2!$N$10,#REF!,7)+HLOOKUP(Sheet2!$N$11,#REF!,7)+HLOOKUP(Sheet2!$N$12,#REF!,7))</f>
        <v>#REF!</v>
      </c>
      <c r="O27" s="8" t="e">
        <f>SUM(HLOOKUP(Sheet2!$O$3,#REF!,7)+HLOOKUP(Sheet2!$O$4,#REF!,7)+HLOOKUP(Sheet2!$O$5,#REF!,7)+HLOOKUP(Sheet2!$O$6,#REF!,7)+HLOOKUP(Sheet2!$O$7,#REF!,7)+HLOOKUP(Sheet2!$O$8,#REF!,7)+HLOOKUP(Sheet2!$O$9,#REF!,7)+HLOOKUP(Sheet2!$O$10,#REF!,7)+HLOOKUP(Sheet2!$O$11,#REF!,7)+HLOOKUP(Sheet2!$O$12,#REF!,7)+HLOOKUP(Sheet2!$O$13,#REF!,7)+HLOOKUP(Sheet2!$O$14,#REF!,7))</f>
        <v>#REF!</v>
      </c>
      <c r="P27" s="8" t="e">
        <f>SUM(HLOOKUP(Sheet2!$P$3,#REF!,7)+HLOOKUP(Sheet2!$P$4,#REF!,7)+HLOOKUP(Sheet2!$P$5,#REF!,7)+HLOOKUP(Sheet2!$P$6,#REF!,7)+HLOOKUP(Sheet2!$P$7,#REF!,7)+HLOOKUP(Sheet2!$P$8,#REF!,7)+HLOOKUP(Sheet2!$P$9,#REF!,7)+HLOOKUP(Sheet2!$P$10,#REF!,7)+HLOOKUP(Sheet2!$P$11,#REF!,7)+HLOOKUP(Sheet2!$P$12,#REF!,7)+HLOOKUP(Sheet2!$P$13,#REF!,7)+HLOOKUP(Sheet2!$P$14,#REF!,7))</f>
        <v>#REF!</v>
      </c>
      <c r="Q27" s="8" t="e">
        <f>SUM(HLOOKUP(Sheet2!$Q$3,#REF!,7)+HLOOKUP(Sheet2!$Q$4,#REF!,7)+HLOOKUP(Sheet2!$Q$5,#REF!,7)+HLOOKUP(Sheet2!$Q$6,#REF!,7)+HLOOKUP(Sheet2!$Q$7,#REF!,7)+HLOOKUP(Sheet2!$Q$8,#REF!,7)+HLOOKUP(Sheet2!$Q$9,#REF!,7)+HLOOKUP(Sheet2!$Q$10,#REF!,7)+HLOOKUP(Sheet2!$Q$11,#REF!,7)+HLOOKUP(Sheet2!$Q$12,#REF!,7)+HLOOKUP(Sheet2!$Q$13,#REF!,7)+HLOOKUP(Sheet2!$Q$14,#REF!,7))</f>
        <v>#REF!</v>
      </c>
      <c r="R27" s="8" t="e">
        <f>SUM(HLOOKUP(Sheet2!$R$3,#REF!,7)+HLOOKUP(Sheet2!$R$4,#REF!,7)+HLOOKUP(Sheet2!$R$5,#REF!,7)+HLOOKUP(Sheet2!$R$6,#REF!,7)+HLOOKUP(Sheet2!$R$7,#REF!,7)+HLOOKUP(Sheet2!$R$8,#REF!,7)+HLOOKUP(Sheet2!$R$9,#REF!,7)+HLOOKUP(Sheet2!$R$10,#REF!,7)+HLOOKUP(Sheet2!$R$11,#REF!,7))</f>
        <v>#REF!</v>
      </c>
      <c r="S27" s="8" t="e">
        <f>SUM(HLOOKUP(Sheet2!$S$3,#REF!,7)+HLOOKUP(Sheet2!$S$4,#REF!,7)+HLOOKUP(Sheet2!$S$5,#REF!,7)+HLOOKUP(Sheet2!$S$6,#REF!,7)+HLOOKUP(Sheet2!$S$7,#REF!,7)+HLOOKUP(Sheet2!$S$8,#REF!,7)+HLOOKUP(Sheet2!$S$9,#REF!,7)+HLOOKUP(Sheet2!$S$10,#REF!,7)+HLOOKUP(Sheet2!$S$11,#REF!,7)+HLOOKUP(Sheet2!$S$12,#REF!,7)+HLOOKUP(Sheet2!$S$13,#REF!,7))</f>
        <v>#REF!</v>
      </c>
      <c r="T27" s="8" t="e">
        <f>SUM(HLOOKUP(Sheet2!$T$3,#REF!,7)+HLOOKUP(Sheet2!$T$4,#REF!,7)+HLOOKUP(Sheet2!$T$5,#REF!,7)+HLOOKUP(Sheet2!$T$6,#REF!,7)+HLOOKUP(Sheet2!$T$7,#REF!,7)+HLOOKUP(Sheet2!$T$8,#REF!,7)+HLOOKUP(Sheet2!$T$9,#REF!,7)+HLOOKUP(Sheet2!$T$10,#REF!,7)+HLOOKUP(Sheet2!$T$11,#REF!,7)+HLOOKUP(Sheet2!$T$12,#REF!,7))</f>
        <v>#REF!</v>
      </c>
      <c r="U27" s="8" t="e">
        <f>SUM(HLOOKUP(Sheet2!$U$3,#REF!,7)+HLOOKUP(Sheet2!$U$4,#REF!,7)+HLOOKUP(Sheet2!$U$5,#REF!,7)+HLOOKUP(Sheet2!$U$6,#REF!,7)+HLOOKUP(Sheet2!$U$7,#REF!,7)+HLOOKUP(Sheet2!$U$8,#REF!,7)+HLOOKUP(Sheet2!$U$9,#REF!,7)+HLOOKUP(Sheet2!$U$10,#REF!,7)+HLOOKUP(Sheet2!$U$11,#REF!,7)+HLOOKUP(Sheet2!$U$12,#REF!,7)+HLOOKUP(Sheet2!$U$13,#REF!,7)+HLOOKUP(Sheet2!$U$14,#REF!,7)+HLOOKUP(Sheet2!$U$15,#REF!,7))</f>
        <v>#REF!</v>
      </c>
      <c r="V27" s="8" t="e">
        <f>SUM(HLOOKUP(Sheet2!$V$3,#REF!,7)+HLOOKUP(Sheet2!$V$4,#REF!,7)+HLOOKUP(Sheet2!$V$5,#REF!,7)+HLOOKUP(Sheet2!$V$6,#REF!,7)+HLOOKUP(Sheet2!$V$7,#REF!,7)+HLOOKUP(Sheet2!$V$8,#REF!,7)+HLOOKUP(Sheet2!$V$9,#REF!,7)+HLOOKUP(Sheet2!$V$10,#REF!,7)+HLOOKUP(Sheet2!$V$11,#REF!,7)+HLOOKUP(Sheet2!$V$12,#REF!,7)+HLOOKUP(Sheet2!$V$13,#REF!,7)+HLOOKUP(Sheet2!$V$14,#REF!,7)+HLOOKUP(Sheet2!$V$15,#REF!,7))</f>
        <v>#REF!</v>
      </c>
      <c r="W27" s="8" t="e">
        <f>SUM(HLOOKUP(Sheet2!$W$3,#REF!,7)+HLOOKUP(Sheet2!$W$4,#REF!,7)+HLOOKUP(Sheet2!$W$5,#REF!,7)+HLOOKUP(Sheet2!$W$6,#REF!,7)+HLOOKUP(Sheet2!$W$7,#REF!,7)+HLOOKUP(Sheet2!$W$8,#REF!,7)+HLOOKUP(Sheet2!$W$9,#REF!,7)+HLOOKUP(Sheet2!$W$10,#REF!,7)+HLOOKUP(Sheet2!$W$11,#REF!,7)+HLOOKUP(Sheet2!$W$12,#REF!,7)+HLOOKUP(Sheet2!$W$13,#REF!,7)+HLOOKUP(Sheet2!$W$14,#REF!,7)+HLOOKUP(Sheet2!$W$15,#REF!,7))</f>
        <v>#REF!</v>
      </c>
      <c r="X27" s="8" t="e">
        <f>SUM(HLOOKUP(Sheet2!$X$3,#REF!,7)+HLOOKUP(Sheet2!$X$4,#REF!,7)+HLOOKUP(Sheet2!$X$5,#REF!,7)+HLOOKUP(Sheet2!$X$6,#REF!,7)+HLOOKUP(Sheet2!$X$7,#REF!,7)+HLOOKUP(Sheet2!$X$8,#REF!,7)+HLOOKUP(Sheet2!$X$9,#REF!,7)+HLOOKUP(Sheet2!$X$10,#REF!,7)+HLOOKUP(Sheet2!$X$11,#REF!,7)+HLOOKUP(Sheet2!$X$12,#REF!,7)+HLOOKUP(Sheet2!$X$13,#REF!,7)+HLOOKUP(Sheet2!$X$14,#REF!,7)+HLOOKUP(Sheet2!$X$15,#REF!,7))</f>
        <v>#REF!</v>
      </c>
      <c r="Y27" s="8" t="e">
        <f>SUM(HLOOKUP(Sheet2!$Y$3,#REF!,7)+HLOOKUP(Sheet2!$Y$4,#REF!,7)+HLOOKUP(Sheet2!$Y$5,#REF!,7)+HLOOKUP(Sheet2!$Y$6,#REF!,7)+HLOOKUP(Sheet2!$Y$7,#REF!,7)+HLOOKUP(Sheet2!$Y$8,#REF!,7)+HLOOKUP(Sheet2!$Y$9,#REF!,7)+HLOOKUP(Sheet2!$Y$10,#REF!,7)+HLOOKUP(Sheet2!$Y$11,#REF!,7)+HLOOKUP(Sheet2!$Y$12,#REF!,7)+HLOOKUP(Sheet2!$Y$13,#REF!,7)+HLOOKUP(Sheet2!$Y$14,#REF!,7))</f>
        <v>#REF!</v>
      </c>
      <c r="Z27" s="8" t="e">
        <f>SUM(HLOOKUP(Sheet2!$Z$3,#REF!,7)+HLOOKUP(Sheet2!$Z$4,#REF!,7)+HLOOKUP(Sheet2!$Z$5,#REF!,7)+HLOOKUP(Sheet2!$Z$6,#REF!,7)+HLOOKUP(Sheet2!$Z$7,#REF!,7)+HLOOKUP(Sheet2!$Z$8,#REF!,7)+HLOOKUP(Sheet2!$Z$9,#REF!,7)+HLOOKUP(Sheet2!$Z$10,#REF!,7)+HLOOKUP(Sheet2!$Z$11,#REF!,7)+HLOOKUP(Sheet2!$Z$12,#REF!,7)+HLOOKUP(Sheet2!$Z$13,#REF!,7)+HLOOKUP(Sheet2!$Z$14,#REF!,7))</f>
        <v>#REF!</v>
      </c>
      <c r="AA27" s="8" t="e">
        <f>SUM(HLOOKUP(Sheet2!$AA$3,#REF!,7)+HLOOKUP(Sheet2!$AA$4,#REF!,7)+HLOOKUP(Sheet2!$AA$5,#REF!,7)+HLOOKUP(Sheet2!$AA$6,#REF!,7)+HLOOKUP(Sheet2!$AA$7,#REF!,7)+HLOOKUP(Sheet2!$AA$8,#REF!,7)+HLOOKUP(Sheet2!$AA$9,#REF!,7)+HLOOKUP(Sheet2!$AA$10,#REF!,7)+HLOOKUP(Sheet2!$AA$11,#REF!,7)+HLOOKUP(Sheet2!$AA$12,#REF!,7)+HLOOKUP(Sheet2!$AA$13,#REF!,7)+HLOOKUP(Sheet2!$AA$14,#REF!,7))</f>
        <v>#REF!</v>
      </c>
      <c r="AB27" s="8" t="e">
        <f>SUM(HLOOKUP(Sheet2!$AB$3,#REF!,7)+HLOOKUP(Sheet2!$AB$4,#REF!,7)+HLOOKUP(Sheet2!$AB$5,#REF!,7)+HLOOKUP(Sheet2!$AB$6,#REF!,7)+HLOOKUP(Sheet2!$AB$7,#REF!,7)+HLOOKUP(Sheet2!$AB$8,#REF!,7)+HLOOKUP(Sheet2!$AB$9,#REF!,7)+HLOOKUP(Sheet2!$AB$10,#REF!,7)+HLOOKUP(Sheet2!$AB$11,#REF!,7)+HLOOKUP(Sheet2!$AB$12,#REF!,7))</f>
        <v>#REF!</v>
      </c>
      <c r="AC27" s="8" t="e">
        <f>SUM(HLOOKUP(Sheet2!$AC$3,#REF!,7)+HLOOKUP(Sheet2!$AC$4,#REF!,7)+HLOOKUP(Sheet2!$AC$5,#REF!,7)+HLOOKUP(Sheet2!$AC$6,#REF!,7)+HLOOKUP(Sheet2!$AC$7,#REF!,7)+HLOOKUP(Sheet2!$AC$8,#REF!,7)+HLOOKUP(Sheet2!$AC$9,#REF!,7)+HLOOKUP(Sheet2!$AC$10,#REF!,7)+HLOOKUP(Sheet2!$AC$11,#REF!,7)+HLOOKUP(Sheet2!$AC$12,#REF!,7)+HLOOKUP(Sheet2!$AC$13,#REF!,7)+HLOOKUP(Sheet2!$AC$14,#REF!,7))</f>
        <v>#REF!</v>
      </c>
      <c r="AD27" s="8" t="e">
        <f>SUM(HLOOKUP(Sheet2!$AD$3,#REF!,7)+HLOOKUP(Sheet2!$AD$4,#REF!,7)+HLOOKUP(Sheet2!$AD$5,#REF!,7)+HLOOKUP(Sheet2!$AD$6,#REF!,7)+HLOOKUP(Sheet2!$AD$7,#REF!,7)+HLOOKUP(Sheet2!$AD$8,#REF!,7)+HLOOKUP(Sheet2!$AD$9,#REF!,7)+HLOOKUP(Sheet2!$AD$10,#REF!,7)+HLOOKUP(Sheet2!$AD$11,#REF!,7)+HLOOKUP(Sheet2!$AD$12,#REF!,7)+HLOOKUP(Sheet2!$AD$13,#REF!,7)+HLOOKUP(Sheet2!$AD$14,#REF!,7)+HLOOKUP(Sheet2!$AD$15,#REF!,7)+HLOOKUP(Sheet2!$AD$16,#REF!,7))</f>
        <v>#REF!</v>
      </c>
      <c r="AE27" s="8" t="e">
        <f>SUM(HLOOKUP(Sheet2!$AE$3,#REF!,7)+HLOOKUP(Sheet2!$AE$4,#REF!,7)+HLOOKUP(Sheet2!$AE$5,#REF!,7)+HLOOKUP(Sheet2!$AE$6,#REF!,7)+HLOOKUP(Sheet2!$AE$7,#REF!,7)+HLOOKUP(Sheet2!$AE$8,#REF!,7)+HLOOKUP(Sheet2!$AE$9,#REF!,7)+HLOOKUP(Sheet2!$AE$10,#REF!,7)+HLOOKUP(Sheet2!$AE$11,#REF!,7)+HLOOKUP(Sheet2!$AE$12,#REF!,7)+HLOOKUP(Sheet2!$AE$13,#REF!,7)+HLOOKUP(Sheet2!$AE$14,#REF!,7)+HLOOKUP(Sheet2!$AE$15,#REF!,7)+HLOOKUP(Sheet2!$AE$16,#REF!,7)+HLOOKUP(Sheet2!$AE$17,#REF!,7))</f>
        <v>#REF!</v>
      </c>
      <c r="AF27" s="8" t="e">
        <f>SUM(HLOOKUP(Sheet2!$AF$3,#REF!,7)+HLOOKUP(Sheet2!$AF$4,#REF!,7)+HLOOKUP(Sheet2!$AF$5,#REF!,7)+HLOOKUP(Sheet2!$AF$6,#REF!,7)+HLOOKUP(Sheet2!$AF$7,#REF!,7)+HLOOKUP(Sheet2!$AF$8,#REF!,7)+HLOOKUP(Sheet2!$AF$9,#REF!,7)+HLOOKUP(Sheet2!$AF$10,#REF!,7)+HLOOKUP(Sheet2!$AF$11,#REF!,7)+HLOOKUP(Sheet2!$AF$12,#REF!,7)+HLOOKUP(Sheet2!$AF$13,#REF!,7)+HLOOKUP(Sheet2!$AF$14,#REF!,7))</f>
        <v>#REF!</v>
      </c>
      <c r="AG27" s="8" t="e">
        <f>SUM(HLOOKUP(Sheet2!$AG$3,#REF!,7)+HLOOKUP(Sheet2!$AG$4,#REF!,7)+HLOOKUP(Sheet2!$AG$5,#REF!,7)+HLOOKUP(Sheet2!$AG$6,#REF!,7)+HLOOKUP(Sheet2!$AG$7,#REF!,7)+HLOOKUP(Sheet2!$AG$8,#REF!,7)+HLOOKUP(Sheet2!$AG$9,#REF!,7)+HLOOKUP(Sheet2!$AG$10,#REF!,7)+HLOOKUP(Sheet2!$AG$11,#REF!,7)+HLOOKUP(Sheet2!$AG$12,#REF!,7)+HLOOKUP(Sheet2!$AG$13,#REF!,7)+HLOOKUP(Sheet2!$AG$14,#REF!,7)+HLOOKUP(Sheet2!$AG$15,#REF!,7)+HLOOKUP(Sheet2!$AG$16,#REF!,7))</f>
        <v>#REF!</v>
      </c>
      <c r="AH27" s="8" t="e">
        <f>SUM(HLOOKUP(Sheet2!$AH$3,#REF!,7)+HLOOKUP(Sheet2!$AH$4,#REF!,7)+HLOOKUP(Sheet2!$AH$5,#REF!,7)+HLOOKUP(Sheet2!$AH$6,#REF!,7)+HLOOKUP(Sheet2!$AH$7,#REF!,7)+HLOOKUP(Sheet2!$AH$8,#REF!,7)+HLOOKUP(Sheet2!$AH$9,#REF!,7)+HLOOKUP(Sheet2!$AH$10,#REF!,7)+HLOOKUP(Sheet2!$AH$11,#REF!,7)+HLOOKUP(Sheet2!$AH$12,#REF!,7)+HLOOKUP(Sheet2!$AH$13,#REF!,7)+HLOOKUP(Sheet2!$AH$14,#REF!,7)+HLOOKUP(Sheet2!$AH$15,#REF!,7)+HLOOKUP(Sheet2!$AH$16,#REF!,7))</f>
        <v>#REF!</v>
      </c>
      <c r="AI27" s="8" t="e">
        <f>SUM(HLOOKUP(Sheet2!$AI$3,#REF!,7)+HLOOKUP(Sheet2!$AI$4,#REF!,7)+HLOOKUP(Sheet2!$AI$5,#REF!,7)+HLOOKUP(Sheet2!$AI$6,#REF!,7)+HLOOKUP(Sheet2!$AI$7,#REF!,7)+HLOOKUP(Sheet2!$AI$8,#REF!,7)+HLOOKUP(Sheet2!$AI$9,#REF!,7)+HLOOKUP(Sheet2!$AI$10,#REF!,7)+HLOOKUP(Sheet2!$AI$11,#REF!,7)+HLOOKUP(Sheet2!$AI$12,#REF!,7)+HLOOKUP(Sheet2!$AI$13,#REF!,7))</f>
        <v>#REF!</v>
      </c>
      <c r="AJ27" s="8" t="e">
        <f>SUM(HLOOKUP(Sheet2!$AJ$3,#REF!,7)+HLOOKUP(Sheet2!$AJ$4,#REF!,7)+HLOOKUP(Sheet2!$AJ$5,#REF!,7)+HLOOKUP(Sheet2!$AJ$6,#REF!,7)+HLOOKUP(Sheet2!$AJ$7,#REF!,7)+HLOOKUP(Sheet2!$AJ$8,#REF!,7)+HLOOKUP(Sheet2!$AJ$9,#REF!,7)+HLOOKUP(Sheet2!$AJ$10,#REF!,7)+HLOOKUP(Sheet2!$AJ$11,#REF!,7)+HLOOKUP(Sheet2!$AJ$12,#REF!,7)+HLOOKUP(Sheet2!$AJ$13,#REF!,7)+HLOOKUP(Sheet2!$AJ$14,#REF!,7)+HLOOKUP(Sheet2!$AJ$15,#REF!,7))</f>
        <v>#REF!</v>
      </c>
      <c r="AK27" s="8" t="e">
        <f>SUM(HLOOKUP(Sheet2!$AK$3,#REF!,7)+HLOOKUP(Sheet2!$AK$4,#REF!,7)+HLOOKUP(Sheet2!$AK$5,#REF!,7)+HLOOKUP(Sheet2!$AK$6,#REF!,7)+HLOOKUP(Sheet2!$AK$7,#REF!,7)+HLOOKUP(Sheet2!$AK$8,#REF!,7)+HLOOKUP(Sheet2!$AK$9,#REF!,7)+HLOOKUP(Sheet2!$AK$10,#REF!,7)+HLOOKUP(Sheet2!$AK$11,#REF!,7)+HLOOKUP(Sheet2!$AK$12,#REF!,7)+HLOOKUP(Sheet2!$AK$13,#REF!,7)+HLOOKUP(Sheet2!$AK$14,#REF!,7))</f>
        <v>#REF!</v>
      </c>
      <c r="AL27" s="8" t="e">
        <f>SUM(HLOOKUP(Sheet2!$AL$3,#REF!,7)+HLOOKUP(Sheet2!$AL$4,#REF!,7)+HLOOKUP(Sheet2!$AL$5,#REF!,7)+HLOOKUP(Sheet2!$AL$6,#REF!,7)+HLOOKUP(Sheet2!$AL$7,#REF!,7)+HLOOKUP(Sheet2!$AL$8,#REF!,7)+HLOOKUP(Sheet2!$AL$9,#REF!,7)+HLOOKUP(Sheet2!$AL$10,#REF!,7)+HLOOKUP(Sheet2!$AL$11,#REF!,7)+HLOOKUP(Sheet2!$AL$12,#REF!,7)+HLOOKUP(Sheet2!$AL$13,#REF!,7)+HLOOKUP(Sheet2!$AL$14,#REF!,7)+HLOOKUP(Sheet2!$AL$15,#REF!,7)+HLOOKUP(Sheet2!$AL$16,#REF!,7))</f>
        <v>#REF!</v>
      </c>
      <c r="AM27" s="8" t="e">
        <f>SUM(HLOOKUP(Sheet2!$AM$3,#REF!,7)+HLOOKUP(Sheet2!$AM$4,#REF!,7)+HLOOKUP(Sheet2!$AM$5,#REF!,7)+HLOOKUP(Sheet2!$AM$6,#REF!,7)+HLOOKUP(Sheet2!$AM$7,#REF!,7)+HLOOKUP(Sheet2!$AM$8,#REF!,7)+HLOOKUP(Sheet2!$AM$9,#REF!,7)+HLOOKUP(Sheet2!$AM$10,#REF!,7)+HLOOKUP(Sheet2!$AM$11,#REF!,7)+HLOOKUP(Sheet2!$AM$12,#REF!,7)+HLOOKUP(Sheet2!$AM$13,#REF!,7)+HLOOKUP(Sheet2!$AM$14,#REF!,7)+HLOOKUP(Sheet2!$AM$15,#REF!,7)+HLOOKUP(Sheet2!$AM$16,#REF!,7)+HLOOKUP(Sheet2!$AM$17,#REF!,7))</f>
        <v>#REF!</v>
      </c>
      <c r="AN27" s="8" t="e">
        <f>SUM(HLOOKUP(Sheet2!$AN$3,#REF!,7)+HLOOKUP(Sheet2!$AN$4,#REF!,7)+HLOOKUP(Sheet2!$AN$5,#REF!,7)+HLOOKUP(Sheet2!$AN$6,#REF!,7)+HLOOKUP(Sheet2!$AN$7,#REF!,7)+HLOOKUP(Sheet2!$AN$8,#REF!,7)+HLOOKUP(Sheet2!$AN$9,#REF!,7)+HLOOKUP(Sheet2!$AN$10,#REF!,7)+HLOOKUP(Sheet2!$AN$11,#REF!,7)+HLOOKUP(Sheet2!$AN$12,#REF!,7)+HLOOKUP(Sheet2!$AN$13,#REF!,7)+HLOOKUP(Sheet2!$AN$14,#REF!,7)+HLOOKUP(Sheet2!$AN$15,#REF!,7)+HLOOKUP(Sheet2!$AN$16,#REF!,7)+HLOOKUP(Sheet2!$AN$17,#REF!,7))</f>
        <v>#REF!</v>
      </c>
      <c r="AO27" s="8" t="e">
        <f>SUM(HLOOKUP(Sheet2!$AO$3,#REF!,7)+HLOOKUP(Sheet2!$AO$4,#REF!,7)+HLOOKUP(Sheet2!$AO$5,#REF!,7)+HLOOKUP(Sheet2!$AO$6,#REF!,7)+HLOOKUP(Sheet2!$AO$7,#REF!,7)+HLOOKUP(Sheet2!$AO$8,#REF!,7)+HLOOKUP(Sheet2!$AO$9,#REF!,7)+HLOOKUP(Sheet2!$AO$10,#REF!,7)+HLOOKUP(Sheet2!$AO$11,#REF!,7)+HLOOKUP(Sheet2!$AO$12,#REF!,7)+HLOOKUP(Sheet2!$AO$13,#REF!,7)+HLOOKUP(Sheet2!$AO$14,#REF!,7)+HLOOKUP(Sheet2!$AO$15,#REF!,7)+HLOOKUP(Sheet2!$AO$16,#REF!,7)+HLOOKUP(Sheet2!$AO$17,#REF!,7))</f>
        <v>#REF!</v>
      </c>
      <c r="AP27" s="8" t="e">
        <f>SUM(HLOOKUP(Sheet2!$AP$3,#REF!,7)+HLOOKUP(Sheet2!$AP$4,#REF!,7)+HLOOKUP(Sheet2!$AP$5,#REF!,7)+HLOOKUP(Sheet2!$AP$6,#REF!,7)+HLOOKUP(Sheet2!$AP$7,#REF!,7)+HLOOKUP(Sheet2!$AP$8,#REF!,7)+HLOOKUP(Sheet2!$AP$9,#REF!,7)+HLOOKUP(Sheet2!$AP$10,#REF!,7)+HLOOKUP(Sheet2!$AP$11,#REF!,7)+HLOOKUP(Sheet2!$AP$12,#REF!,7)+HLOOKUP(Sheet2!$AP$13,#REF!,7)+HLOOKUP(Sheet2!$AP$14,#REF!,7)+HLOOKUP(Sheet2!$AP$15,#REF!,7)+HLOOKUP(Sheet2!$AP$16,#REF!,7))</f>
        <v>#REF!</v>
      </c>
      <c r="AQ27" s="8" t="e">
        <f>SUM(HLOOKUP(Sheet2!$AQ$3,#REF!,7)+HLOOKUP(Sheet2!$AQ$4,#REF!,7)+HLOOKUP(Sheet2!$AQ$5,#REF!,7)+HLOOKUP(Sheet2!$AQ$6,#REF!,7)+HLOOKUP(Sheet2!$AQ$7,#REF!,7)+HLOOKUP(Sheet2!$AQ$8,#REF!,7)+HLOOKUP(Sheet2!$AQ$9,#REF!,7)+HLOOKUP(Sheet2!$AQ$10,#REF!,7)+HLOOKUP(Sheet2!$AQ$11,#REF!,7)+HLOOKUP(Sheet2!$AQ$12,#REF!,7)+HLOOKUP(Sheet2!$AQ$13,#REF!,7)+HLOOKUP(Sheet2!$AQ$14,#REF!,7)+HLOOKUP(Sheet2!$AQ$15,#REF!,7)+HLOOKUP(Sheet2!$AQ$16,#REF!,7))</f>
        <v>#REF!</v>
      </c>
      <c r="AR27" s="8" t="e">
        <f>SUM(HLOOKUP(Sheet2!$AR$3,#REF!,7)+HLOOKUP(Sheet2!$AR$4,#REF!,7)+HLOOKUP(Sheet2!$AR$5,#REF!,7)+HLOOKUP(Sheet2!$AR$6,#REF!,7)+HLOOKUP(Sheet2!$AR$7,#REF!,7)+HLOOKUP(Sheet2!$AR$8,#REF!,7)+HLOOKUP(Sheet2!$AR$9,#REF!,7)+HLOOKUP(Sheet2!$AR$10,#REF!,7)+HLOOKUP(Sheet2!$AR$11,#REF!,7)+HLOOKUP(Sheet2!$AR$12,#REF!,7)+HLOOKUP(Sheet2!$AR$13,#REF!,7)+HLOOKUP(Sheet2!$AR$14,#REF!,7)+HLOOKUP(Sheet2!$AR$15,#REF!,7)+HLOOKUP(Sheet2!$AR$16,#REF!,7))</f>
        <v>#REF!</v>
      </c>
      <c r="AS27" s="8" t="e">
        <f>SUM(HLOOKUP(Sheet2!$AS$3,#REF!,7)+HLOOKUP(Sheet2!$AS$4,#REF!,7)+HLOOKUP(Sheet2!$AS$5,#REF!,7)+HLOOKUP(Sheet2!$AS$6,#REF!,7)+HLOOKUP(Sheet2!$AS$7,#REF!,7)+HLOOKUP(Sheet2!$AS$8,#REF!,7)+HLOOKUP(Sheet2!$AS$9,#REF!,7)+HLOOKUP(Sheet2!$AS$10,#REF!,7)+HLOOKUP(Sheet2!$AS$11,#REF!,7)+HLOOKUP(Sheet2!$AS$12,#REF!,7)+HLOOKUP(Sheet2!$AS$13,#REF!,7)+HLOOKUP(Sheet2!$AS$14,#REF!,7))</f>
        <v>#REF!</v>
      </c>
      <c r="AT27" s="8" t="e">
        <f>SUM(HLOOKUP(Sheet2!$AT$3,#REF!,7)+HLOOKUP(Sheet2!$AT$4,#REF!,7)+HLOOKUP(Sheet2!$AT$5,#REF!,7)+HLOOKUP(Sheet2!$AT$6,#REF!,7)+HLOOKUP(Sheet2!$AT$7,#REF!,7)+HLOOKUP(Sheet2!$AT$8,#REF!,7)+HLOOKUP(Sheet2!$AT$9,#REF!,7)+HLOOKUP(Sheet2!$AT$10,#REF!,7)+HLOOKUP(Sheet2!$AT$11,#REF!,7)+HLOOKUP(Sheet2!$AT$12,#REF!,7)+HLOOKUP(Sheet2!$AT$13,#REF!,7)+HLOOKUP(Sheet2!$AT$14,#REF!,7)+HLOOKUP(Sheet2!$AT$15,#REF!,7)+HLOOKUP(Sheet2!$AT$16,#REF!,7))</f>
        <v>#REF!</v>
      </c>
      <c r="AU27" s="8" t="e">
        <f>SUM(HLOOKUP(Sheet2!$AU$3,#REF!,7)+HLOOKUP(Sheet2!$AU$4,#REF!,7)+HLOOKUP(Sheet2!$AU$5,#REF!,7)+HLOOKUP(Sheet2!$AU$6,#REF!,7)+HLOOKUP(Sheet2!$AU$7,#REF!,7)+HLOOKUP(Sheet2!$AU$8,#REF!,7)+HLOOKUP(Sheet2!$AU$9,#REF!,7)+HLOOKUP(Sheet2!$AU$10,#REF!,7)+HLOOKUP(Sheet2!$AU$11,#REF!,7)+HLOOKUP(Sheet2!$AU$12,#REF!,7)+HLOOKUP(Sheet2!$AU$13,#REF!,7)+HLOOKUP(Sheet2!$AU$14,#REF!,7)+HLOOKUP(Sheet2!$AU$15,#REF!,7)+HLOOKUP(Sheet2!$AU$16,#REF!,7))</f>
        <v>#REF!</v>
      </c>
      <c r="AV27" s="8" t="e">
        <f>SUM(HLOOKUP(Sheet2!$AV$3,#REF!,7)+HLOOKUP(Sheet2!$AV$4,#REF!,7)+HLOOKUP(Sheet2!$AV$5,#REF!,7)+HLOOKUP(Sheet2!$AV$6,#REF!,7)+HLOOKUP(Sheet2!$AV$7,#REF!,7)+HLOOKUP(Sheet2!$AV$8,#REF!,7)+HLOOKUP(Sheet2!$AV$9,#REF!,7)+HLOOKUP(Sheet2!$AV$10,#REF!,7)+HLOOKUP(Sheet2!$AV$11,#REF!,7)+HLOOKUP(Sheet2!$AV$12,#REF!,7)+HLOOKUP(Sheet2!$AV$13,#REF!,7)+HLOOKUP(Sheet2!$AV$14,#REF!,7)+HLOOKUP(Sheet2!$AV$15,#REF!,7)+HLOOKUP(Sheet2!$AV$16,#REF!,7)+HLOOKUP(Sheet2!$AV$17,#REF!,7))</f>
        <v>#REF!</v>
      </c>
      <c r="AW27" s="8" t="e">
        <f>SUM(HLOOKUP(Sheet2!$AW$3,#REF!,7)+HLOOKUP(Sheet2!$AW$4,#REF!,7)+HLOOKUP(Sheet2!$AW$5,#REF!,7)+HLOOKUP(Sheet2!$AW$6,#REF!,7)+HLOOKUP(Sheet2!$AW$7,#REF!,7)+HLOOKUP(Sheet2!$AW$8,#REF!,7)+HLOOKUP(Sheet2!$AW$9,#REF!,7)+HLOOKUP(Sheet2!$AW$10,#REF!,7)+HLOOKUP(Sheet2!$AW$11,#REF!,7)+HLOOKUP(Sheet2!$AW$12,#REF!,7)+HLOOKUP(Sheet2!$AW$13,#REF!,7)+HLOOKUP(Sheet2!$AW$14,#REF!,7)+HLOOKUP(Sheet2!$AW$15,#REF!,7)+HLOOKUP(Sheet2!$AW$16,#REF!,7)+HLOOKUP(Sheet2!$AW$17,#REF!,7))</f>
        <v>#REF!</v>
      </c>
      <c r="AX27" s="8" t="e">
        <f>SUM(HLOOKUP(Sheet2!$AX$3,#REF!,7)+HLOOKUP(Sheet2!$AX$4,#REF!,7)+HLOOKUP(Sheet2!$AX$5,#REF!,7)+HLOOKUP(Sheet2!$AX$6,#REF!,7)+HLOOKUP(Sheet2!$AX$7,#REF!,7)+HLOOKUP(Sheet2!$AX$8,#REF!,7)+HLOOKUP(Sheet2!$AX$9,#REF!,7)+HLOOKUP(Sheet2!$AX$10,#REF!,7)+HLOOKUP(Sheet2!$AX$11,#REF!,7)+HLOOKUP(Sheet2!$AX$12,#REF!,7)+HLOOKUP(Sheet2!$AX$13,#REF!,7)+HLOOKUP(Sheet2!$AX$14,#REF!,7)+HLOOKUP(Sheet2!$AX$15,#REF!,7)+HLOOKUP(Sheet2!$AX$16,#REF!,7)+HLOOKUP(Sheet2!$AX$17,#REF!,7)+HLOOKUP(Sheet2!$AX$18,#REF!,7)+HLOOKUP(Sheet2!$AX$19,#REF!,7)+HLOOKUP(Sheet2!$AX$20,#REF!,7))</f>
        <v>#REF!</v>
      </c>
      <c r="AY27" s="8" t="e">
        <f>SUM(HLOOKUP(Sheet2!$AY$3,#REF!,7)+HLOOKUP(Sheet2!$AY$4,#REF!,7)+HLOOKUP(Sheet2!$AY$5,#REF!,7)+HLOOKUP(Sheet2!$AY$6,#REF!,7)+HLOOKUP(Sheet2!$AY$7,#REF!,7)+HLOOKUP(Sheet2!$AY$8,#REF!,7)+HLOOKUP(Sheet2!$AY$9,#REF!,7)+HLOOKUP(Sheet2!$AY$10,#REF!,7)+HLOOKUP(Sheet2!$AY$11,#REF!,7)+HLOOKUP(Sheet2!$AY$12,#REF!,7)+HLOOKUP(Sheet2!$AY$13,#REF!,7)+HLOOKUP(Sheet2!$AY$14,#REF!,7)+HLOOKUP(Sheet2!$AY$15,#REF!,7)+HLOOKUP(Sheet2!$AY$16,#REF!,7)+HLOOKUP(Sheet2!$AY$17,#REF!,7))</f>
        <v>#REF!</v>
      </c>
      <c r="AZ27" s="8" t="e">
        <f>SUM(HLOOKUP(Sheet2!$AZ$3,#REF!,7)+HLOOKUP(Sheet2!$AZ$4,#REF!,7)+HLOOKUP(Sheet2!$AZ$5,#REF!,7)+HLOOKUP(Sheet2!$AZ$6,#REF!,7)+HLOOKUP(Sheet2!$AZ$7,#REF!,7)+HLOOKUP(Sheet2!$AZ$8,#REF!,7)+HLOOKUP(Sheet2!$AZ$9,#REF!,7)+HLOOKUP(Sheet2!$AZ$10,#REF!,7)+HLOOKUP(Sheet2!$AZ$11,#REF!,7)+HLOOKUP(Sheet2!$AZ$12,#REF!,7)+HLOOKUP(Sheet2!$AZ$13,#REF!,7)+HLOOKUP(Sheet2!$AZ$14,#REF!,7)+HLOOKUP(Sheet2!$AZ$15,#REF!,7)+HLOOKUP(Sheet2!$AZ$16,#REF!,7)+HLOOKUP(Sheet2!$AZ$17,#REF!,7)+HLOOKUP(Sheet2!$AZ$18,#REF!,7)+HLOOKUP(Sheet2!$AZ$19,#REF!,7))</f>
        <v>#REF!</v>
      </c>
      <c r="BA27" s="8" t="e">
        <f>SUM(HLOOKUP(Sheet2!$BA$3,#REF!,7)+HLOOKUP(Sheet2!$BA$4,#REF!,7)+HLOOKUP(Sheet2!$BA$5,#REF!,7)+HLOOKUP(Sheet2!$BA$6,#REF!,7)+HLOOKUP(Sheet2!$BA$7,#REF!,7)+HLOOKUP(Sheet2!$BA$8,#REF!,7)+HLOOKUP(Sheet2!$BA$9,#REF!,7)+HLOOKUP(Sheet2!$BA$10,#REF!,7)+HLOOKUP(Sheet2!$BA$11,#REF!,7)+HLOOKUP(Sheet2!$BA$12,#REF!,7)+HLOOKUP(Sheet2!$BA$13,#REF!,7)+HLOOKUP(Sheet2!$BA$14,#REF!,7)+HLOOKUP(Sheet2!$BA$15,#REF!,7)+HLOOKUP(Sheet2!$BA$16,#REF!,7))</f>
        <v>#REF!</v>
      </c>
      <c r="BB27" s="8" t="e">
        <f>SUM(HLOOKUP(Sheet2!$BB$3,#REF!,7)+HLOOKUP(Sheet2!$BB$4,#REF!,7)+HLOOKUP(Sheet2!$BB$5,#REF!,7)+HLOOKUP(Sheet2!$BB$6,#REF!,7)+HLOOKUP(Sheet2!$BB$7,#REF!,7)+HLOOKUP(Sheet2!$BB$8,#REF!,7)+HLOOKUP(Sheet2!$BB$9,#REF!,7)+HLOOKUP(Sheet2!$BB$10,#REF!,7)+HLOOKUP(Sheet2!$BB$11,#REF!,7)+HLOOKUP(Sheet2!$BB$12,#REF!,7)+HLOOKUP(Sheet2!$BB$13,#REF!,7)+HLOOKUP(Sheet2!$BB$14,#REF!,7)+HLOOKUP(Sheet2!$BB$15,#REF!,7)+HLOOKUP(Sheet2!$BB$16,#REF!,7)+HLOOKUP(Sheet2!$BB$17,#REF!,7))</f>
        <v>#REF!</v>
      </c>
      <c r="BC27" s="8" t="e">
        <f>SUM(HLOOKUP(Sheet2!$BC$3,#REF!,7)+HLOOKUP(Sheet2!$BC$4,#REF!,7)+HLOOKUP(Sheet2!$BC$5,#REF!,7)+HLOOKUP(Sheet2!$BC$6,#REF!,7)+HLOOKUP(Sheet2!$BC$7,#REF!,7)+HLOOKUP(Sheet2!$BC$8,#REF!,7)+HLOOKUP(Sheet2!$BC$9,#REF!,7)+HLOOKUP(Sheet2!$BC$10,#REF!,7)+HLOOKUP(Sheet2!$BC$11,#REF!,7)+HLOOKUP(Sheet2!$BC$12,#REF!,7)+HLOOKUP(Sheet2!$BC$13,#REF!,7)+HLOOKUP(Sheet2!$BC$14,#REF!,7))</f>
        <v>#REF!</v>
      </c>
      <c r="BD27" s="8" t="e">
        <f>SUM(HLOOKUP(Sheet2!$BD$3,#REF!,7)+HLOOKUP(Sheet2!$BD$4,#REF!,7)+HLOOKUP(Sheet2!$BD$5,#REF!,7)+HLOOKUP(Sheet2!$BD$6,#REF!,7)+HLOOKUP(Sheet2!$BD$7,#REF!,7)+HLOOKUP(Sheet2!$BD$8,#REF!,7)+HLOOKUP(Sheet2!$BD$9,#REF!,7)+HLOOKUP(Sheet2!$BD$10,#REF!,7)+HLOOKUP(Sheet2!$BD$11,#REF!,7)+HLOOKUP(Sheet2!$BD$12,#REF!,7)+HLOOKUP(Sheet2!$BD$13,#REF!,7)+HLOOKUP(Sheet2!$BD$14,#REF!,7)+HLOOKUP(Sheet2!$BD$15,#REF!,7)+HLOOKUP(Sheet2!$BD$16,#REF!,7))</f>
        <v>#REF!</v>
      </c>
      <c r="BE27" s="8" t="e">
        <f>SUM(HLOOKUP(Sheet2!$BE$3,#REF!,7)+HLOOKUP(Sheet2!$BE$4,#REF!,7)+HLOOKUP(Sheet2!$BE$5,#REF!,7)+HLOOKUP(Sheet2!$BE$6,#REF!,7)+HLOOKUP(Sheet2!$BE$7,#REF!,7)+HLOOKUP(Sheet2!$BE$8,#REF!,7)+HLOOKUP(Sheet2!$BE$9,#REF!,7)+HLOOKUP(Sheet2!$BE$10,#REF!,7)+HLOOKUP(Sheet2!$BE$11,#REF!,7)+HLOOKUP(Sheet2!$BE$12,#REF!,7)+HLOOKUP(Sheet2!$BE$13,#REF!,7)+HLOOKUP(Sheet2!$BE$14,#REF!,7)+HLOOKUP(Sheet2!$BE$15,#REF!,7)+HLOOKUP(Sheet2!$BE$16,#REF!,7))</f>
        <v>#REF!</v>
      </c>
      <c r="BF27" s="8" t="e">
        <f>SUM(HLOOKUP(Sheet2!$BF$3,#REF!,7)+HLOOKUP(Sheet2!$BF$4,#REF!,7)+HLOOKUP(Sheet2!$BF$5,#REF!,7)+HLOOKUP(Sheet2!$BF$6,#REF!,7)+HLOOKUP(Sheet2!$BF$7,#REF!,7)+HLOOKUP(Sheet2!$BF$8,#REF!,7)+HLOOKUP(Sheet2!$BF$9,#REF!,7)+HLOOKUP(Sheet2!$BF$10,#REF!,7)+HLOOKUP(Sheet2!$BF$11,#REF!,7)+HLOOKUP(Sheet2!$BF$12,#REF!,7)+HLOOKUP(Sheet2!$BF$13,#REF!,7))</f>
        <v>#REF!</v>
      </c>
      <c r="BG27" s="8" t="e">
        <f>SUM(HLOOKUP(Sheet2!$BG$3,#REF!,7)+HLOOKUP(Sheet2!$BG$4,#REF!,7)+HLOOKUP(Sheet2!$BG$5,#REF!,7)+HLOOKUP(Sheet2!$BG$6,#REF!,7)+HLOOKUP(Sheet2!$BG$7,#REF!,7)+HLOOKUP(Sheet2!$BG$8,#REF!,7)+HLOOKUP(Sheet2!$BG$9,#REF!,7)+HLOOKUP(Sheet2!$BG$10,#REF!,7)+HLOOKUP(Sheet2!$BG$11,#REF!,7)+HLOOKUP(Sheet2!$BG$12,#REF!,7)+HLOOKUP(Sheet2!$BG$13,#REF!,7)+HLOOKUP(Sheet2!$BG$14,#REF!,7)+HLOOKUP(Sheet2!$BG$15,#REF!,7))</f>
        <v>#REF!</v>
      </c>
      <c r="BH27" s="8" t="e">
        <f>SUM(HLOOKUP(Sheet2!$BH$3,#REF!,7)+HLOOKUP(Sheet2!$BH$4,#REF!,7)+HLOOKUP(Sheet2!$BH$5,#REF!,7)+HLOOKUP(Sheet2!$BH$6,#REF!,7)+HLOOKUP(Sheet2!$BH$7,#REF!,7)+HLOOKUP(Sheet2!$BH$8,#REF!,7)+HLOOKUP(Sheet2!$BH$9,#REF!,7)+HLOOKUP(Sheet2!$BH$10,#REF!,7)+HLOOKUP(Sheet2!$BH$11,#REF!,7)+HLOOKUP(Sheet2!$BH$12,#REF!,7)+HLOOKUP(Sheet2!$BH$13,#REF!,7)+HLOOKUP(Sheet2!$BH$14,#REF!,7))</f>
        <v>#REF!</v>
      </c>
      <c r="BI27" s="8" t="e">
        <f>SUM(HLOOKUP(Sheet2!$BI$3,#REF!,7)+HLOOKUP(Sheet2!$BI$4,#REF!,7)+HLOOKUP(Sheet2!$BI$5,#REF!,7)+HLOOKUP(Sheet2!$BI$6,#REF!,7)+HLOOKUP(Sheet2!$BI$7,#REF!,7)+HLOOKUP(Sheet2!$BI$8,#REF!,7)+HLOOKUP(Sheet2!$BI$9,#REF!,7)+HLOOKUP(Sheet2!$BI$10,#REF!,7)+HLOOKUP(Sheet2!$BI$11,#REF!,7)+HLOOKUP(Sheet2!$BI$12,#REF!,7)+HLOOKUP(Sheet2!$BI$13,#REF!,7)+HLOOKUP(Sheet2!$BI$14,#REF!,7)+HLOOKUP(Sheet2!$BI$15,#REF!,7)+HLOOKUP(Sheet2!$BI$16,#REF!,7))</f>
        <v>#REF!</v>
      </c>
      <c r="BJ27" s="8" t="e">
        <f>SUM(HLOOKUP(Sheet2!$BJ$3,#REF!,7)+HLOOKUP(Sheet2!$BJ$4,#REF!,7)+HLOOKUP(Sheet2!$BJ$5,#REF!,7)+HLOOKUP(Sheet2!$BJ$6,#REF!,7)+HLOOKUP(Sheet2!$BJ$7,#REF!,7)+HLOOKUP(Sheet2!$BJ$8,#REF!,7)+HLOOKUP(Sheet2!$BJ$9,#REF!,7)+HLOOKUP(Sheet2!$BJ$10,#REF!,7)+HLOOKUP(Sheet2!$BJ$11,#REF!,7)+HLOOKUP(Sheet2!$BJ$12,#REF!,7)+HLOOKUP(Sheet2!$BJ$13,#REF!,7)+HLOOKUP(Sheet2!$BJ$14,#REF!,7)+HLOOKUP(Sheet2!$BJ$15,#REF!,7)+HLOOKUP(Sheet2!$BJ$16,#REF!,7)+HLOOKUP(Sheet2!$BJ$17,#REF!,7))</f>
        <v>#REF!</v>
      </c>
      <c r="BK27" s="8" t="e">
        <f>SUM(HLOOKUP(Sheet2!$BK$3,#REF!,7)+HLOOKUP(Sheet2!$BK$4,#REF!,7)+HLOOKUP(Sheet2!$BK$5,#REF!,7)+HLOOKUP(Sheet2!$BK$6,#REF!,7)+HLOOKUP(Sheet2!$BK$7,#REF!,7)+HLOOKUP(Sheet2!$BK$8,#REF!,7)+HLOOKUP(Sheet2!$BK$9,#REF!,7)+HLOOKUP(Sheet2!$BK$10,#REF!,7)+HLOOKUP(Sheet2!$BK$11,#REF!,7)+HLOOKUP(Sheet2!$BK$12,#REF!,7)+HLOOKUP(Sheet2!$BK$13,#REF!,7)+HLOOKUP(Sheet2!$BK$14,#REF!,7)+HLOOKUP(Sheet2!$BK$15,#REF!,7)+HLOOKUP(Sheet2!$BK$16,#REF!,7)+HLOOKUP(Sheet2!$BK$17,#REF!,7))</f>
        <v>#REF!</v>
      </c>
      <c r="BL27" s="8" t="e">
        <f>SUM(HLOOKUP(Sheet2!$BL$3,#REF!,7)+HLOOKUP(Sheet2!$BL$4,#REF!,7)+HLOOKUP(Sheet2!$BL$5,#REF!,7)+HLOOKUP(Sheet2!$BL$6,#REF!,7)+HLOOKUP(Sheet2!$BL$7,#REF!,7)+HLOOKUP(Sheet2!$BL$8,#REF!,7)+HLOOKUP(Sheet2!$BL$9,#REF!,7)+HLOOKUP(Sheet2!$BL$10,#REF!,7)+HLOOKUP(Sheet2!$BL$11,#REF!,7)+HLOOKUP(Sheet2!$BL$12,#REF!,7)+HLOOKUP(Sheet2!$BL$13,#REF!,7)+HLOOKUP(Sheet2!$BL$14,#REF!,7)+HLOOKUP(Sheet2!$BL$15,#REF!,7)+HLOOKUP(Sheet2!$BL$16,#REF!,7)+HLOOKUP(Sheet2!$BL$17,#REF!,7))</f>
        <v>#REF!</v>
      </c>
      <c r="BM27" s="8" t="e">
        <f>SUM(HLOOKUP(Sheet2!$BM$3,#REF!,7)+HLOOKUP(Sheet2!$BM$4,#REF!,7)+HLOOKUP(Sheet2!$BM$5,#REF!,7)+HLOOKUP(Sheet2!$BM$6,#REF!,7)+HLOOKUP(Sheet2!$BM$7,#REF!,7)+HLOOKUP(Sheet2!$BM$8,#REF!,7)+HLOOKUP(Sheet2!$BM$9,#REF!,7)+HLOOKUP(Sheet2!$BM$10,#REF!,7)+HLOOKUP(Sheet2!$BM$11,#REF!,7)+HLOOKUP(Sheet2!$BM$12,#REF!,7)+HLOOKUP(Sheet2!$BM$13,#REF!,7)+HLOOKUP(Sheet2!$BM$14,#REF!,7)+HLOOKUP(Sheet2!$BM$15,#REF!,7)+HLOOKUP(Sheet2!$BM$16,#REF!,7))</f>
        <v>#REF!</v>
      </c>
      <c r="BN27" s="8" t="e">
        <f>SUM(HLOOKUP(Sheet2!$BN$3,#REF!,7)+HLOOKUP(Sheet2!$BN$4,#REF!,7)+HLOOKUP(Sheet2!$BN$5,#REF!,7)+HLOOKUP(Sheet2!$BN$6,#REF!,7)+HLOOKUP(Sheet2!$BN$7,#REF!,7)+HLOOKUP(Sheet2!$BN$8,#REF!,7)+HLOOKUP(Sheet2!$BN$9,#REF!,7)+HLOOKUP(Sheet2!$BN$10,#REF!,7)+HLOOKUP(Sheet2!$BN$11,#REF!,7)+HLOOKUP(Sheet2!$BN$12,#REF!,7)+HLOOKUP(Sheet2!$BN$13,#REF!,7)+HLOOKUP(Sheet2!$BN$14,#REF!,7)+HLOOKUP(Sheet2!$BN$15,#REF!,7)+HLOOKUP(Sheet2!$BN$16,#REF!,7))</f>
        <v>#REF!</v>
      </c>
      <c r="BO27" s="8" t="e">
        <f>SUM(HLOOKUP(Sheet2!$BO$3,#REF!,7)+HLOOKUP(Sheet2!$BO$4,#REF!,7)+HLOOKUP(Sheet2!$BO$5,#REF!,7)+HLOOKUP(Sheet2!$BO$6,#REF!,7)+HLOOKUP(Sheet2!$BO$7,#REF!,7)+HLOOKUP(Sheet2!$BO$8,#REF!,7)+HLOOKUP(Sheet2!$BO$9,#REF!,7)+HLOOKUP(Sheet2!$BO$10,#REF!,7)+HLOOKUP(Sheet2!$BO$11,#REF!,7)+HLOOKUP(Sheet2!$BO$12,#REF!,7)+HLOOKUP(Sheet2!$BO$13,#REF!,7)+HLOOKUP(Sheet2!$BO$14,#REF!,7)+HLOOKUP(Sheet2!$BO$15,#REF!,7)+HLOOKUP(Sheet2!$BO$16,#REF!,7))</f>
        <v>#REF!</v>
      </c>
      <c r="BP27" s="8" t="e">
        <f>SUM(HLOOKUP(Sheet2!$BP$3,#REF!,7)+HLOOKUP(Sheet2!$BP$4,#REF!,7)+HLOOKUP(Sheet2!$BP$5,#REF!,7)+HLOOKUP(Sheet2!$BP$6,#REF!,7)+HLOOKUP(Sheet2!$BP$7,#REF!,7)+HLOOKUP(Sheet2!$BP$8,#REF!,7)+HLOOKUP(Sheet2!$BP$9,#REF!,7)+HLOOKUP(Sheet2!$BP$10,#REF!,7)+HLOOKUP(Sheet2!$BP$11,#REF!,7)+HLOOKUP(Sheet2!$BP$12,#REF!,7)+HLOOKUP(Sheet2!$BP$13,#REF!,7)+HLOOKUP(Sheet2!$BP$14,#REF!,7))</f>
        <v>#REF!</v>
      </c>
      <c r="BQ27" s="8" t="e">
        <f>SUM(HLOOKUP(Sheet2!$BQ$3,#REF!,7)+HLOOKUP(Sheet2!$BQ$4,#REF!,7)+HLOOKUP(Sheet2!$BQ$5,#REF!,7)+HLOOKUP(Sheet2!$BQ$6,#REF!,7)+HLOOKUP(Sheet2!$BQ$7,#REF!,7)+HLOOKUP(Sheet2!$BQ$8,#REF!,7)+HLOOKUP(Sheet2!$BQ$9,#REF!,7)+HLOOKUP(Sheet2!$BQ$10,#REF!,7)+HLOOKUP(Sheet2!$BQ$11,#REF!,7)+HLOOKUP(Sheet2!$BQ$12,#REF!,7)+HLOOKUP(Sheet2!$BQ$13,#REF!,7)+HLOOKUP(Sheet2!$BQ$14,#REF!,7)+HLOOKUP(Sheet2!$BQ$15,#REF!,7)+HLOOKUP(Sheet2!$BQ$16,#REF!,7))</f>
        <v>#REF!</v>
      </c>
      <c r="BR27" s="8" t="e">
        <f>SUM(HLOOKUP(Sheet2!$BR$3,#REF!,7)+HLOOKUP(Sheet2!$BR$4,#REF!,7)+HLOOKUP(Sheet2!$BR$5,#REF!,7)+HLOOKUP(Sheet2!$BR$6,#REF!,7)+HLOOKUP(Sheet2!$BR$7,#REF!,7)+HLOOKUP(Sheet2!$BR$8,#REF!,7)+HLOOKUP(Sheet2!$BR$9,#REF!,7)+HLOOKUP(Sheet2!$BR$10,#REF!,7)+HLOOKUP(Sheet2!$BR$11,#REF!,7)+HLOOKUP(Sheet2!$BR$12,#REF!,7)+HLOOKUP(Sheet2!$BR$13,#REF!,7)+HLOOKUP(Sheet2!$BR$14,#REF!,7)+HLOOKUP(Sheet2!$BR$15,#REF!,7)+HLOOKUP(Sheet2!$BR$16,#REF!,7))</f>
        <v>#REF!</v>
      </c>
      <c r="BS27" s="8" t="e">
        <f>SUM(HLOOKUP(Sheet2!$BS$3,#REF!,7)+HLOOKUP(Sheet2!$BS$4,#REF!,7)+HLOOKUP(Sheet2!$BS$5,#REF!,7)+HLOOKUP(Sheet2!$BS$6,#REF!,7)+HLOOKUP(Sheet2!$BS$7,#REF!,7)+HLOOKUP(Sheet2!$BS$8,#REF!,7)+HLOOKUP(Sheet2!$BS$9,#REF!,7)+HLOOKUP(Sheet2!$BS$10,#REF!,7)+HLOOKUP(Sheet2!$BS$11,#REF!,7)+HLOOKUP(Sheet2!$BS$12,#REF!,7)+HLOOKUP(Sheet2!$BS$13,#REF!,7)+HLOOKUP(Sheet2!$BS$14,#REF!,7)+HLOOKUP(Sheet2!$BS$15,#REF!,7)+HLOOKUP(Sheet2!$BS$16,#REF!,7)+HLOOKUP(Sheet2!$BS$17,#REF!,7))</f>
        <v>#REF!</v>
      </c>
      <c r="BT27" s="8" t="e">
        <f>SUM(HLOOKUP(Sheet2!$BT$3,#REF!,7)+HLOOKUP(Sheet2!$BT$4,#REF!,7)+HLOOKUP(Sheet2!$BT$5,#REF!,7)+HLOOKUP(Sheet2!$BT$6,#REF!,7)+HLOOKUP(Sheet2!$BT$7,#REF!,7)+HLOOKUP(Sheet2!$BT$8,#REF!,7)+HLOOKUP(Sheet2!$BT$9,#REF!,7)+HLOOKUP(Sheet2!$BT$10,#REF!,7)+HLOOKUP(Sheet2!$BT$11,#REF!,7)+HLOOKUP(Sheet2!$BT$12,#REF!,7)+HLOOKUP(Sheet2!$BT$13,#REF!,7)+HLOOKUP(Sheet2!$BT$14,#REF!,7)+HLOOKUP(Sheet2!$BT$15,#REF!,7)+HLOOKUP(Sheet2!$BT$16,#REF!,7)+HLOOKUP(Sheet2!$BT$17,#REF!,7))</f>
        <v>#REF!</v>
      </c>
      <c r="BU27" s="8" t="e">
        <f>SUM(HLOOKUP(Sheet2!$BU$3,#REF!,7)+HLOOKUP(Sheet2!$BU$4,#REF!,7)+HLOOKUP(Sheet2!$BU$5,#REF!,7)+HLOOKUP(Sheet2!$BU$6,#REF!,7)+HLOOKUP(Sheet2!$BU$7,#REF!,7)+HLOOKUP(Sheet2!$BU$8,#REF!,7)+HLOOKUP(Sheet2!$BU$9,#REF!,7)+HLOOKUP(Sheet2!$BU$10,#REF!,7)+HLOOKUP(Sheet2!$BU$11,#REF!,7)+HLOOKUP(Sheet2!$BU$12,#REF!,7)+HLOOKUP(Sheet2!$BU$13,#REF!,7)+HLOOKUP(Sheet2!$BU$14,#REF!,7)+HLOOKUP(Sheet2!$BU$15,#REF!,7)+HLOOKUP(Sheet2!$BU$16,#REF!,7)+HLOOKUP(Sheet2!$BU$17,#REF!,7)+HLOOKUP(Sheet2!$BU$18,#REF!,7)+HLOOKUP(Sheet2!$BU$19,#REF!,7)+HLOOKUP(Sheet2!$BU$20,#REF!,7))</f>
        <v>#REF!</v>
      </c>
      <c r="BV27" s="8" t="e">
        <f>SUM(HLOOKUP(Sheet2!$BV$3,#REF!,7)+HLOOKUP(Sheet2!$BV$4,#REF!,7)+HLOOKUP(Sheet2!$BV$5,#REF!,7)+HLOOKUP(Sheet2!$BV$6,#REF!,7)+HLOOKUP(Sheet2!$BV$7,#REF!,7)+HLOOKUP(Sheet2!$BV$8,#REF!,7)+HLOOKUP(Sheet2!$BV$9,#REF!,7)+HLOOKUP(Sheet2!$BV$10,#REF!,7)+HLOOKUP(Sheet2!$BV$11,#REF!,7)+HLOOKUP(Sheet2!$BV$12,#REF!,7)+HLOOKUP(Sheet2!$BV$13,#REF!,7)+HLOOKUP(Sheet2!$BV$14,#REF!,7)+HLOOKUP(Sheet2!$BV$15,#REF!,7)+HLOOKUP(Sheet2!$BV$16,#REF!,7)+HLOOKUP(Sheet2!$BV$17,#REF!,7))</f>
        <v>#REF!</v>
      </c>
      <c r="BW27" s="8" t="e">
        <f>SUM(HLOOKUP(Sheet2!$BW$3,#REF!,7)+HLOOKUP(Sheet2!$BW$4,#REF!,7)+HLOOKUP(Sheet2!$BW$5,#REF!,7)+HLOOKUP(Sheet2!$BW$6,#REF!,7)+HLOOKUP(Sheet2!$BW$7,#REF!,7)+HLOOKUP(Sheet2!$BW$8,#REF!,7)+HLOOKUP(Sheet2!$BW$9,#REF!,7)+HLOOKUP(Sheet2!$BW$10,#REF!,7)+HLOOKUP(Sheet2!$BW$11,#REF!,7)+HLOOKUP(Sheet2!$BW$12,#REF!,7)+HLOOKUP(Sheet2!$BW$13,#REF!,7)+HLOOKUP(Sheet2!$BW$14,#REF!,7)+HLOOKUP(Sheet2!$BW$15,#REF!,7)+HLOOKUP(Sheet2!$BW$16,#REF!,7)+HLOOKUP(Sheet2!$BW$17,#REF!,7)+HLOOKUP(Sheet2!$BW$18,#REF!,7)+HLOOKUP(Sheet2!$BW$19,#REF!,7))</f>
        <v>#REF!</v>
      </c>
      <c r="BX27" s="8" t="e">
        <f>SUM(HLOOKUP(Sheet2!$BX$3,#REF!,7)+HLOOKUP(Sheet2!$BX$4,#REF!,7)+HLOOKUP(Sheet2!$BX$5,#REF!,7)+HLOOKUP(Sheet2!$BX$6,#REF!,7)+HLOOKUP(Sheet2!$BX$7,#REF!,7)+HLOOKUP(Sheet2!$BX$8,#REF!,7)+HLOOKUP(Sheet2!$BX$9,#REF!,7)+HLOOKUP(Sheet2!$BX$10,#REF!,7)+HLOOKUP(Sheet2!$BX$11,#REF!,7)+HLOOKUP(Sheet2!$BX$12,#REF!,7)+HLOOKUP(Sheet2!$BX$13,#REF!,7)+HLOOKUP(Sheet2!$BX$14,#REF!,7)+HLOOKUP(Sheet2!$BX$15,#REF!,7)+HLOOKUP(Sheet2!$BX$16,#REF!,7)+HLOOKUP(Sheet2!$BX$17,#REF!,7))</f>
        <v>#REF!</v>
      </c>
      <c r="BY27" s="8" t="e">
        <f>SUM(HLOOKUP(Sheet2!$BY$3,#REF!,7)+HLOOKUP(Sheet2!$BY$4,#REF!,7)+HLOOKUP(Sheet2!$BY$5,#REF!,7)+HLOOKUP(Sheet2!$BY$6,#REF!,7)+HLOOKUP(Sheet2!$BY$7,#REF!,7)+HLOOKUP(Sheet2!$BY$8,#REF!,7)+HLOOKUP(Sheet2!$BY$9,#REF!,7)+HLOOKUP(Sheet2!$BY$10,#REF!,7)+HLOOKUP(Sheet2!$BY$11,#REF!,7)+HLOOKUP(Sheet2!$BY$12,#REF!,7)+HLOOKUP(Sheet2!$BY$13,#REF!,7)+HLOOKUP(Sheet2!$BY$14,#REF!,7)+HLOOKUP(Sheet2!$BY$15,#REF!,7)+HLOOKUP(Sheet2!$BY$16,#REF!,7)+HLOOKUP(Sheet2!$BY$17,#REF!,7)+HLOOKUP(Sheet2!$BY$18,#REF!,7))</f>
        <v>#REF!</v>
      </c>
      <c r="BZ27" s="8" t="e">
        <f>SUM(HLOOKUP(Sheet2!$BZ$3,#REF!,7)+HLOOKUP(Sheet2!$BZ$4,#REF!,7)+HLOOKUP(Sheet2!$BZ$5,#REF!,7)+HLOOKUP(Sheet2!$BZ$6,#REF!,7)+HLOOKUP(Sheet2!$BZ$7,#REF!,7)+HLOOKUP(Sheet2!$BZ$8,#REF!,7)+HLOOKUP(Sheet2!$BZ$9,#REF!,7)+HLOOKUP(Sheet2!$BZ$10,#REF!,7)+HLOOKUP(Sheet2!$BZ$11,#REF!,7)+HLOOKUP(Sheet2!$BZ$12,#REF!,7)+HLOOKUP(Sheet2!$BZ$13,#REF!,7)+HLOOKUP(Sheet2!$BZ$14,#REF!,7)+HLOOKUP(Sheet2!$BZ$15,#REF!,7))</f>
        <v>#REF!</v>
      </c>
      <c r="CA27" s="8" t="e">
        <f>SUM(HLOOKUP(Sheet2!$CA$3,#REF!,7)+HLOOKUP(Sheet2!$CA$4,#REF!,7)+HLOOKUP(Sheet2!$CA$5,#REF!,7)+HLOOKUP(Sheet2!$CA$6,#REF!,7)+HLOOKUP(Sheet2!$CA$7,#REF!,7)+HLOOKUP(Sheet2!$CA$8,#REF!,7)+HLOOKUP(Sheet2!$CA$9,#REF!,7)+HLOOKUP(Sheet2!$CA$10,#REF!,7)+HLOOKUP(Sheet2!$CA$11,#REF!,7)+HLOOKUP(Sheet2!$CA$12,#REF!,7)+HLOOKUP(Sheet2!$CA$13,#REF!,7)+HLOOKUP(Sheet2!$CA$14,#REF!,7)+HLOOKUP(Sheet2!$CA$15,#REF!,7)+HLOOKUP(Sheet2!$CA$16,#REF!,7)+HLOOKUP(Sheet2!$CA$17,#REF!,7))</f>
        <v>#REF!</v>
      </c>
      <c r="CB27" s="8" t="e">
        <f>SUM(HLOOKUP(Sheet2!$CB$3,#REF!,7)+HLOOKUP(Sheet2!$CB$4,#REF!,7)+HLOOKUP(Sheet2!$CB$5,#REF!,7)+HLOOKUP(Sheet2!$CB$6,#REF!,7)+HLOOKUP(Sheet2!$CB$7,#REF!,7)+HLOOKUP(Sheet2!$CB$8,#REF!,7)+HLOOKUP(Sheet2!$CB$9,#REF!,7)+HLOOKUP(Sheet2!$CB$10,#REF!,7)+HLOOKUP(Sheet2!$CB$11,#REF!,7)+HLOOKUP(Sheet2!$CB$12,#REF!,7)+HLOOKUP(Sheet2!$CB$13,#REF!,7)+HLOOKUP(Sheet2!$CB$14,#REF!,7)+HLOOKUP(Sheet2!$CB$15,#REF!,7)+HLOOKUP(Sheet2!$CB$16,#REF!,7)+HLOOKUP(Sheet2!$CB$17,#REF!,7))</f>
        <v>#REF!</v>
      </c>
      <c r="CC27" s="8" t="e">
        <f>SUM(HLOOKUP(Sheet2!$CC$3,#REF!,7)+HLOOKUP(Sheet2!$CC$4,#REF!,7)+HLOOKUP(Sheet2!$CC$5,#REF!,7)+HLOOKUP(Sheet2!$CC$6,#REF!,7)+HLOOKUP(Sheet2!$CC$7,#REF!,7)+HLOOKUP(Sheet2!$CC$8,#REF!,7)+HLOOKUP(Sheet2!$CC$9,#REF!,7)+HLOOKUP(Sheet2!$CC$10,#REF!,7)+HLOOKUP(Sheet2!$CC$11,#REF!,7)+HLOOKUP(Sheet2!$CC$12,#REF!,7)+HLOOKUP(Sheet2!$CC$13,#REF!,7)+HLOOKUP(Sheet2!$CC$14,#REF!,7))</f>
        <v>#REF!</v>
      </c>
      <c r="CD27" s="8" t="e">
        <f>SUM(HLOOKUP(Sheet2!$CD$3,#REF!,7)+HLOOKUP(Sheet2!$CD$4,#REF!,7)+HLOOKUP(Sheet2!$CD$5,#REF!,7)+HLOOKUP(Sheet2!$CD$6,#REF!,7)+HLOOKUP(Sheet2!$CD$7,#REF!,7)+HLOOKUP(Sheet2!$CD$8,#REF!,7)+HLOOKUP(Sheet2!$CD$9,#REF!,7)+HLOOKUP(Sheet2!$CD$10,#REF!,7)+HLOOKUP(Sheet2!$CD$11,#REF!,7)+HLOOKUP(Sheet2!$CD$12,#REF!,7)+HLOOKUP(Sheet2!$CD$13,#REF!,7)+HLOOKUP(Sheet2!$CD$14,#REF!,7)+HLOOKUP(Sheet2!$CD$15,#REF!,7)+HLOOKUP(Sheet2!$CD$16,#REF!,7))</f>
        <v>#REF!</v>
      </c>
      <c r="CE27" s="8" t="e">
        <f>SUM(HLOOKUP(Sheet2!$CE$3,#REF!,7)+HLOOKUP(Sheet2!$CE$4,#REF!,7)+HLOOKUP(Sheet2!$CE$5,#REF!,7)+HLOOKUP(Sheet2!$CE$6,#REF!,7)+HLOOKUP(Sheet2!$CE$7,#REF!,7)+HLOOKUP(Sheet2!$CE$8,#REF!,7)+HLOOKUP(Sheet2!$CE$9,#REF!,7)+HLOOKUP(Sheet2!$CE$10,#REF!,7)+HLOOKUP(Sheet2!$CE$11,#REF!,7)+HLOOKUP(Sheet2!$CE$12,#REF!,7)+HLOOKUP(Sheet2!$CE$13,#REF!,7)+HLOOKUP(Sheet2!$CE$14,#REF!,7)+HLOOKUP(Sheet2!$CE$15,#REF!,7))</f>
        <v>#REF!</v>
      </c>
      <c r="CF27" s="8" t="e">
        <f>SUM(HLOOKUP(Sheet2!$CF$3,#REF!,7)+HLOOKUP(Sheet2!$CF$4,#REF!,7)+HLOOKUP(Sheet2!$CF$5,#REF!,7)+HLOOKUP(Sheet2!$CF$6,#REF!,7)+HLOOKUP(Sheet2!$CF$7,#REF!,7)+HLOOKUP(Sheet2!$CF$8,#REF!,7)+HLOOKUP(Sheet2!$CF$9,#REF!,7)+HLOOKUP(Sheet2!$CF$10,#REF!,7)+HLOOKUP(Sheet2!$CF$11,#REF!,7)+HLOOKUP(Sheet2!$CF$12,#REF!,7)+HLOOKUP(Sheet2!$CF$13,#REF!,7)+HLOOKUP(Sheet2!$CF$14,#REF!,7)+HLOOKUP(Sheet2!$CF$15,#REF!,7)+HLOOKUP(Sheet2!$CF$16,#REF!,7)+HLOOKUP(Sheet2!$CF$17,#REF!,7))</f>
        <v>#REF!</v>
      </c>
      <c r="CG27" s="8" t="e">
        <f>SUM(HLOOKUP(Sheet2!$CG$3,#REF!,7)+HLOOKUP(Sheet2!$CG$4,#REF!,7)+HLOOKUP(Sheet2!$CG$5,#REF!,7)+HLOOKUP(Sheet2!$CG$6,#REF!,7)+HLOOKUP(Sheet2!$CG$7,#REF!,7)+HLOOKUP(Sheet2!$CG$8,#REF!,7)+HLOOKUP(Sheet2!$CG$9,#REF!,7)+HLOOKUP(Sheet2!$CG$10,#REF!,7)+HLOOKUP(Sheet2!$CG$11,#REF!,7)+HLOOKUP(Sheet2!$CG$12,#REF!,7)+HLOOKUP(Sheet2!$CG$13,#REF!,7)+HLOOKUP(Sheet2!$CG$14,#REF!,7)+HLOOKUP(Sheet2!$CG$15,#REF!,7)+HLOOKUP(Sheet2!$CG$16,#REF!,7)+HLOOKUP(Sheet2!$CG$17,#REF!,7)+HLOOKUP(Sheet2!$CG$18,#REF!,7))</f>
        <v>#REF!</v>
      </c>
      <c r="CH27" s="8" t="e">
        <f>SUM(HLOOKUP(Sheet2!$CH$3,#REF!,7)+HLOOKUP(Sheet2!$CH$4,#REF!,7)+HLOOKUP(Sheet2!$CH$5,#REF!,7)+HLOOKUP(Sheet2!$CH$6,#REF!,7)+HLOOKUP(Sheet2!$CH$7,#REF!,7)+HLOOKUP(Sheet2!$CH$8,#REF!,7)+HLOOKUP(Sheet2!$CH$9,#REF!,7)+HLOOKUP(Sheet2!$CH$10,#REF!,7)+HLOOKUP(Sheet2!$CH$11,#REF!,7)+HLOOKUP(Sheet2!$CH$12,#REF!,7)+HLOOKUP(Sheet2!$CH$13,#REF!,7)+HLOOKUP(Sheet2!$CH$14,#REF!,7)+HLOOKUP(Sheet2!$CH$15,#REF!,7)+HLOOKUP(Sheet2!$CH$16,#REF!,7)+HLOOKUP(Sheet2!$CH$17,#REF!,7)+HLOOKUP(Sheet2!$CH$18,#REF!,7))</f>
        <v>#REF!</v>
      </c>
      <c r="CI27" s="8" t="e">
        <f>SUM(HLOOKUP(Sheet2!$CI$3,#REF!,7)+HLOOKUP(Sheet2!$CI$4,#REF!,7)+HLOOKUP(Sheet2!$CI$5,#REF!,7)+HLOOKUP(Sheet2!$CI$6,#REF!,7)+HLOOKUP(Sheet2!$CI$7,#REF!,7)+HLOOKUP(Sheet2!$CI$8,#REF!,7)+HLOOKUP(Sheet2!$CI$9,#REF!,7)+HLOOKUP(Sheet2!$CI$10,#REF!,7)+HLOOKUP(Sheet2!$CI$11,#REF!,7)+HLOOKUP(Sheet2!$CI$12,#REF!,7)+HLOOKUP(Sheet2!$CI$13,#REF!,7)+HLOOKUP(Sheet2!$CI$14,#REF!,7)+HLOOKUP(Sheet2!$CI$15,#REF!,7)+HLOOKUP(Sheet2!$CI$16,#REF!,7)+HLOOKUP(Sheet2!$CI$17,#REF!,7)+HLOOKUP(Sheet2!$CI$18,#REF!,7))</f>
        <v>#REF!</v>
      </c>
      <c r="CJ27" s="8" t="e">
        <f>SUM(HLOOKUP(Sheet2!$CJ$3,#REF!,7)+HLOOKUP(Sheet2!$CJ$4,#REF!,7)+HLOOKUP(Sheet2!$CJ$5,#REF!,7)+HLOOKUP(Sheet2!$CJ$6,#REF!,7)+HLOOKUP(Sheet2!$CJ$7,#REF!,7)+HLOOKUP(Sheet2!$CJ$8,#REF!,7)+HLOOKUP(Sheet2!$CJ$9,#REF!,7)+HLOOKUP(Sheet2!$CJ$10,#REF!,7)+HLOOKUP(Sheet2!$CJ$11,#REF!,7)+HLOOKUP(Sheet2!$CJ$12,#REF!,7)+HLOOKUP(Sheet2!$CJ$13,#REF!,7)+HLOOKUP(Sheet2!$CJ$14,#REF!,7)+HLOOKUP(Sheet2!$CJ$15,#REF!,7)+HLOOKUP(Sheet2!$CJ$16,#REF!,7)+HLOOKUP(Sheet2!$CJ$17,#REF!,7))</f>
        <v>#REF!</v>
      </c>
      <c r="CK27" s="8" t="e">
        <f>SUM(HLOOKUP(Sheet2!$CK$3,#REF!,7)+HLOOKUP(Sheet2!$CK$4,#REF!,7)+HLOOKUP(Sheet2!$CK$5,#REF!,7)+HLOOKUP(Sheet2!$CK$6,#REF!,7)+HLOOKUP(Sheet2!$CK$7,#REF!,7)+HLOOKUP(Sheet2!$CK$8,#REF!,7)+HLOOKUP(Sheet2!$CK$9,#REF!,7)+HLOOKUP(Sheet2!$CK$10,#REF!,7)+HLOOKUP(Sheet2!$CK$11,#REF!,7)+HLOOKUP(Sheet2!$CK$12,#REF!,7)+HLOOKUP(Sheet2!$CK$13,#REF!,7)+HLOOKUP(Sheet2!$CK$14,#REF!,7)+HLOOKUP(Sheet2!$CK$15,#REF!,7)+HLOOKUP(Sheet2!$CK$16,#REF!,7)+HLOOKUP(Sheet2!$CK$17,#REF!,7))</f>
        <v>#REF!</v>
      </c>
      <c r="CL27" s="8" t="e">
        <f>SUM(HLOOKUP(Sheet2!$CL$3,#REF!,7)+HLOOKUP(Sheet2!$CL$4,#REF!,7)+HLOOKUP(Sheet2!$CL$5,#REF!,7)+HLOOKUP(Sheet2!$CL$6,#REF!,7)+HLOOKUP(Sheet2!$CL$7,#REF!,7)+HLOOKUP(Sheet2!$CL$8,#REF!,7)+HLOOKUP(Sheet2!$CL$9,#REF!,7)+HLOOKUP(Sheet2!$CL$10,#REF!,7)+HLOOKUP(Sheet2!$CL$11,#REF!,7)+HLOOKUP(Sheet2!$CL$12,#REF!,7)+HLOOKUP(Sheet2!$CL$13,#REF!,7)+HLOOKUP(Sheet2!$CL$14,#REF!,7)+HLOOKUP(Sheet2!$CL$15,#REF!,7)+HLOOKUP(Sheet2!$CL$16,#REF!,7)+HLOOKUP(Sheet2!$CL$17,#REF!,7))</f>
        <v>#REF!</v>
      </c>
      <c r="CM27" s="8" t="e">
        <f>SUM(HLOOKUP(Sheet2!$CM$3,#REF!,7)+HLOOKUP(Sheet2!$CM$4,#REF!,7)+HLOOKUP(Sheet2!$CM$5,#REF!,7)+HLOOKUP(Sheet2!$CM$6,#REF!,7)+HLOOKUP(Sheet2!$CM$7,#REF!,7)+HLOOKUP(Sheet2!$CM$8,#REF!,7)+HLOOKUP(Sheet2!$CM$9,#REF!,7)+HLOOKUP(Sheet2!$CM$10,#REF!,7)+HLOOKUP(Sheet2!$CM$11,#REF!,7)+HLOOKUP(Sheet2!$CM$12,#REF!,7)+HLOOKUP(Sheet2!$CM$13,#REF!,7)+HLOOKUP(Sheet2!$CM$14,#REF!,7)+HLOOKUP(Sheet2!$CM$15,#REF!,7))</f>
        <v>#REF!</v>
      </c>
      <c r="CN27" s="8" t="e">
        <f>SUM(HLOOKUP(Sheet2!$CN$3,#REF!,7)+HLOOKUP(Sheet2!$CN$4,#REF!,7)+HLOOKUP(Sheet2!$CN$5,#REF!,7)+HLOOKUP(Sheet2!$CN$6,#REF!,7)+HLOOKUP(Sheet2!$CN$7,#REF!,7)+HLOOKUP(Sheet2!$CN$8,#REF!,7)+HLOOKUP(Sheet2!$CN$9,#REF!,7)+HLOOKUP(Sheet2!$CN$10,#REF!,7)+HLOOKUP(Sheet2!$CN$11,#REF!,7)+HLOOKUP(Sheet2!$CN$12,#REF!,7)+HLOOKUP(Sheet2!$CN$13,#REF!,7)+HLOOKUP(Sheet2!$CN$14,#REF!,7)+HLOOKUP(Sheet2!$CN$15,#REF!,7)+HLOOKUP(Sheet2!$CN$16,#REF!,7)+HLOOKUP(Sheet2!$CN$17,#REF!,7))</f>
        <v>#REF!</v>
      </c>
      <c r="CO27" s="8" t="e">
        <f>SUM(HLOOKUP(Sheet2!$CO$3,#REF!,7)+HLOOKUP(Sheet2!$CO$4,#REF!,7)+HLOOKUP(Sheet2!$CO$5,#REF!,7)+HLOOKUP(Sheet2!$CO$6,#REF!,7)+HLOOKUP(Sheet2!$CO$7,#REF!,7)+HLOOKUP(Sheet2!$CO$8,#REF!,7)+HLOOKUP(Sheet2!$CO$9,#REF!,7)+HLOOKUP(Sheet2!$CO$10,#REF!,7)+HLOOKUP(Sheet2!$CO$11,#REF!,7)+HLOOKUP(Sheet2!$CO$12,#REF!,7)+HLOOKUP(Sheet2!$CO$13,#REF!,7)+HLOOKUP(Sheet2!$CO$14,#REF!,7)+HLOOKUP(Sheet2!$CO$15,#REF!,7)+HLOOKUP(Sheet2!$CO$16,#REF!,7)+HLOOKUP(Sheet2!$CO$17,#REF!,7))</f>
        <v>#REF!</v>
      </c>
      <c r="CP27" s="8" t="e">
        <f>SUM(HLOOKUP(Sheet2!$CP$3,#REF!,7)+HLOOKUP(Sheet2!$CP$4,#REF!,7)+HLOOKUP(Sheet2!$CP$5,#REF!,7)+HLOOKUP(Sheet2!$CP$6,#REF!,7)+HLOOKUP(Sheet2!$CP$7,#REF!,7)+HLOOKUP(Sheet2!$CP$8,#REF!,7)+HLOOKUP(Sheet2!$CP$9,#REF!,7)+HLOOKUP(Sheet2!$CP$10,#REF!,7)+HLOOKUP(Sheet2!$CP$11,#REF!,7)+HLOOKUP(Sheet2!$CP$12,#REF!,7)+HLOOKUP(Sheet2!$CP$13,#REF!,7)+HLOOKUP(Sheet2!$CP$14,#REF!,7)+HLOOKUP(Sheet2!$CP$15,#REF!,7)+HLOOKUP(Sheet2!$CP$16,#REF!,7)+HLOOKUP(Sheet2!$CP$17,#REF!,7)+HLOOKUP(Sheet2!$CP$18,#REF!,7))</f>
        <v>#REF!</v>
      </c>
      <c r="CQ27" s="8" t="e">
        <f>SUM(HLOOKUP(Sheet2!$CQ$3,#REF!,7)+HLOOKUP(Sheet2!$CQ$4,#REF!,7)+HLOOKUP(Sheet2!$CQ$5,#REF!,7)+HLOOKUP(Sheet2!$CQ$6,#REF!,7)+HLOOKUP(Sheet2!$CQ$7,#REF!,7)+HLOOKUP(Sheet2!$CQ$8,#REF!,7)+HLOOKUP(Sheet2!$CQ$9,#REF!,7)+HLOOKUP(Sheet2!$CQ$10,#REF!,7)+HLOOKUP(Sheet2!$CQ$11,#REF!,7)+HLOOKUP(Sheet2!$CQ$12,#REF!,7)+HLOOKUP(Sheet2!$CQ$13,#REF!,7)+HLOOKUP(Sheet2!$CQ$14,#REF!,7)+HLOOKUP(Sheet2!$CQ$15,#REF!,7)+HLOOKUP(Sheet2!$CQ$16,#REF!,7)+HLOOKUP(Sheet2!$CQ$17,#REF!,7)+HLOOKUP(Sheet2!$CQ$18,#REF!,7))</f>
        <v>#REF!</v>
      </c>
      <c r="CR27" s="8" t="e">
        <f>SUM(HLOOKUP(Sheet2!$CR$3,#REF!,7)+HLOOKUP(Sheet2!$CR$4,#REF!,7)+HLOOKUP(Sheet2!$CR$5,#REF!,7)+HLOOKUP(Sheet2!$CR$6,#REF!,7)+HLOOKUP(Sheet2!$CR$7,#REF!,7)+HLOOKUP(Sheet2!$CR$8,#REF!,7)+HLOOKUP(Sheet2!$CR$9,#REF!,7)+HLOOKUP(Sheet2!$CR$10,#REF!,7)+HLOOKUP(Sheet2!$CR$11,#REF!,7)+HLOOKUP(Sheet2!$CR$12,#REF!,7)+HLOOKUP(Sheet2!$CR$13,#REF!,7)+HLOOKUP(Sheet2!$CR$14,#REF!,7)+HLOOKUP(Sheet2!$CR$15,#REF!,7)+HLOOKUP(Sheet2!$CR$16,#REF!,7)+HLOOKUP(Sheet2!$CR$17,#REF!,7)+HLOOKUP(Sheet2!$CR$18,#REF!,7)+HLOOKUP(Sheet2!$CR$19,#REF!,7)+HLOOKUP(Sheet2!$CR$20,#REF!,7)+HLOOKUP(Sheet2!$CR$21,#REF!,7))</f>
        <v>#REF!</v>
      </c>
      <c r="CS27" s="8" t="e">
        <f>SUM(HLOOKUP(Sheet2!$CS$3,#REF!,7)+HLOOKUP(Sheet2!$CS$4,#REF!,7)+HLOOKUP(Sheet2!$CS$5,#REF!,7)+HLOOKUP(Sheet2!$CS$6,#REF!,7)+HLOOKUP(Sheet2!$CS$7,#REF!,7)+HLOOKUP(Sheet2!$CS$8,#REF!,7)+HLOOKUP(Sheet2!$CS$9,#REF!,7)+HLOOKUP(Sheet2!$CS$10,#REF!,7)+HLOOKUP(Sheet2!$CS$11,#REF!,7)+HLOOKUP(Sheet2!$CS$12,#REF!,7)+HLOOKUP(Sheet2!$CS$13,#REF!,7)+HLOOKUP(Sheet2!$CS$14,#REF!,7)+HLOOKUP(Sheet2!$CS$15,#REF!,7)+HLOOKUP(Sheet2!$CS$16,#REF!,7)+HLOOKUP(Sheet2!$CS$17,#REF!,7)+HLOOKUP(Sheet2!$CS$18,#REF!,7))</f>
        <v>#REF!</v>
      </c>
      <c r="CT27" s="8" t="e">
        <f>SUM(HLOOKUP(Sheet2!$CT$3,#REF!,7)+HLOOKUP(Sheet2!$CT$4,#REF!,7)+HLOOKUP(Sheet2!$CT$5,#REF!,7)+HLOOKUP(Sheet2!$CT$6,#REF!,7)+HLOOKUP(Sheet2!$CT$7,#REF!,7)+HLOOKUP(Sheet2!$CT$8,#REF!,7)+HLOOKUP(Sheet2!$CT$9,#REF!,7)+HLOOKUP(Sheet2!$CT$10,#REF!,7)+HLOOKUP(Sheet2!$CT$11,#REF!,7)+HLOOKUP(Sheet2!$CT$12,#REF!,7)+HLOOKUP(Sheet2!$CT$13,#REF!,7)+HLOOKUP(Sheet2!$CT$14,#REF!,7)+HLOOKUP(Sheet2!$CT$15,#REF!,7)+HLOOKUP(Sheet2!$CT$16,#REF!,7)+HLOOKUP(Sheet2!$CT$17,#REF!,7)+HLOOKUP(Sheet2!$CT$18,#REF!,7)+HLOOKUP(Sheet2!$CT$19,#REF!,7)+HLOOKUP(Sheet2!$CT$20,#REF!,7))</f>
        <v>#REF!</v>
      </c>
      <c r="CU27" s="8" t="e">
        <f>SUM(HLOOKUP(Sheet2!$CU$3,#REF!,7)+HLOOKUP(Sheet2!$CU$4,#REF!,7)+HLOOKUP(Sheet2!$CU$5,#REF!,7)+HLOOKUP(Sheet2!$CU$6,#REF!,7)+HLOOKUP(Sheet2!$CU$7,#REF!,7)+HLOOKUP(Sheet2!$CU$8,#REF!,7)+HLOOKUP(Sheet2!$CU$9,#REF!,7)+HLOOKUP(Sheet2!$CU$10,#REF!,7)+HLOOKUP(Sheet2!$CU$11,#REF!,7)+HLOOKUP(Sheet2!$CU$12,#REF!,7)+HLOOKUP(Sheet2!$CU$13,#REF!,7)+HLOOKUP(Sheet2!$CU$14,#REF!,7)+HLOOKUP(Sheet2!$CU$15,#REF!,7)+HLOOKUP(Sheet2!$CU$16,#REF!,7)+HLOOKUP(Sheet2!$CU$17,#REF!,7))</f>
        <v>#REF!</v>
      </c>
      <c r="CV27" s="8" t="e">
        <f>SUM(HLOOKUP(Sheet2!$CV$3,#REF!,7)+HLOOKUP(Sheet2!$CV$4,#REF!,7)+HLOOKUP(Sheet2!$CV$5,#REF!,7)+HLOOKUP(Sheet2!$CV$6,#REF!,7)+HLOOKUP(Sheet2!$CV$7,#REF!,7)+HLOOKUP(Sheet2!$CV$8,#REF!,7)+HLOOKUP(Sheet2!$CV$9,#REF!,7)+HLOOKUP(Sheet2!$CV$10,#REF!,7)+HLOOKUP(Sheet2!$CV$11,#REF!,7)+HLOOKUP(Sheet2!$CV$12,#REF!,7)+HLOOKUP(Sheet2!$CV$13,#REF!,7)+HLOOKUP(Sheet2!$CV$14,#REF!,7)+HLOOKUP(Sheet2!$CV$15,#REF!,7)+HLOOKUP(Sheet2!$CV$16,#REF!,7)+HLOOKUP(Sheet2!$CV$17,#REF!,7)+HLOOKUP(Sheet2!$CV$18,#REF!,7))</f>
        <v>#REF!</v>
      </c>
      <c r="CW27" s="8" t="e">
        <f>SUM(HLOOKUP(Sheet2!$CW$3,#REF!,7)+HLOOKUP(Sheet2!$CW$4,#REF!,7)+HLOOKUP(Sheet2!$CW$5,#REF!,7)+HLOOKUP(Sheet2!$CW$6,#REF!,7)+HLOOKUP(Sheet2!$CW$7,#REF!,7)+HLOOKUP(Sheet2!$CW$8,#REF!,7)+HLOOKUP(Sheet2!$CW$9,#REF!,7)+HLOOKUP(Sheet2!$CW$10,#REF!,7)+HLOOKUP(Sheet2!$CW$11,#REF!,7)+HLOOKUP(Sheet2!$CW$12,#REF!,7)+HLOOKUP(Sheet2!$CW$13,#REF!,7)+HLOOKUP(Sheet2!$CW$14,#REF!,7)+HLOOKUP(Sheet2!$CW$15,#REF!,7))</f>
        <v>#REF!</v>
      </c>
      <c r="CX27" s="8" t="e">
        <f>SUM(HLOOKUP(Sheet2!$CX$3,#REF!,7)+HLOOKUP(Sheet2!$CX$4,#REF!,7)+HLOOKUP(Sheet2!$CX$5,#REF!,7)+HLOOKUP(Sheet2!$CX$6,#REF!,7)+HLOOKUP(Sheet2!$CX$7,#REF!,7)+HLOOKUP(Sheet2!$CX$8,#REF!,7)+HLOOKUP(Sheet2!$CX$9,#REF!,7)+HLOOKUP(Sheet2!$CX$10,#REF!,7)+HLOOKUP(Sheet2!$CX$11,#REF!,7)+HLOOKUP(Sheet2!$CX$12,#REF!,7)+HLOOKUP(Sheet2!$CX$13,#REF!,7)+HLOOKUP(Sheet2!$CX$14,#REF!,7)+HLOOKUP(Sheet2!$CX$15,#REF!,7)+HLOOKUP(Sheet2!$CX$16,#REF!,7)+HLOOKUP(Sheet2!$CX$17,#REF!,7))</f>
        <v>#REF!</v>
      </c>
      <c r="CY27" s="8" t="e">
        <f>SUM(HLOOKUP(Sheet2!$CY$3,#REF!,7)+HLOOKUP(Sheet2!$CY$4,#REF!,7)+HLOOKUP(Sheet2!$CY$5,#REF!,7)+HLOOKUP(Sheet2!$CY$6,#REF!,7)+HLOOKUP(Sheet2!$CY$7,#REF!,7)+HLOOKUP(Sheet2!$CY$8,#REF!,7)+HLOOKUP(Sheet2!$CY$9,#REF!,7)+HLOOKUP(Sheet2!$CY$10,#REF!,7)+HLOOKUP(Sheet2!$CY$11,#REF!,7)+HLOOKUP(Sheet2!$CY$12,#REF!,7)+HLOOKUP(Sheet2!$CY$13,#REF!,7)+HLOOKUP(Sheet2!$CY$14,#REF!,7)+HLOOKUP(Sheet2!$CY$15,#REF!,7)+HLOOKUP(Sheet2!$CY$16,#REF!,7)+HLOOKUP(Sheet2!$CY$17,#REF!,7))</f>
        <v>#REF!</v>
      </c>
      <c r="CZ27" s="8" t="e">
        <f>SUM(HLOOKUP(Sheet2!$CZ$3,#REF!,7)+HLOOKUP(Sheet2!$CZ$4,#REF!,7)+HLOOKUP(Sheet2!$CZ$5,#REF!,7)+HLOOKUP(Sheet2!$CZ$6,#REF!,7)+HLOOKUP(Sheet2!$CZ$7,#REF!,7)+HLOOKUP(Sheet2!$CZ$8,#REF!,7)+HLOOKUP(Sheet2!$CZ$9,#REF!,7)+HLOOKUP(Sheet2!$CZ$10,#REF!,7)+HLOOKUP(Sheet2!$CZ$11,#REF!,7)+HLOOKUP(Sheet2!$CZ$12,#REF!,7)+HLOOKUP(Sheet2!$CZ$13,#REF!,7)+HLOOKUP(Sheet2!$CZ$14,#REF!,7))</f>
        <v>#REF!</v>
      </c>
      <c r="DA27" s="8" t="e">
        <f>SUM(HLOOKUP(Sheet2!$DA$3,#REF!,7)+HLOOKUP(Sheet2!$DA$4,#REF!,7)+HLOOKUP(Sheet2!$DA$5,#REF!,7)+HLOOKUP(Sheet2!$DA$6,#REF!,7)+HLOOKUP(Sheet2!$DA$7,#REF!,7)+HLOOKUP(Sheet2!$DA$8,#REF!,7)+HLOOKUP(Sheet2!$DA$9,#REF!,7)+HLOOKUP(Sheet2!$DA$10,#REF!,7)+HLOOKUP(Sheet2!$DA$11,#REF!,7)+HLOOKUP(Sheet2!$DA$12,#REF!,7)+HLOOKUP(Sheet2!$DA$13,#REF!,7)+HLOOKUP(Sheet2!$DA$14,#REF!,7)+HLOOKUP(Sheet2!$DA$15,#REF!,7)+HLOOKUP(Sheet2!$DA$16,#REF!,7))</f>
        <v>#REF!</v>
      </c>
      <c r="DB27" s="8" t="e">
        <f>SUM(HLOOKUP(Sheet2!$DB$3,#REF!,7)+HLOOKUP(Sheet2!$DB$4,#REF!,7)+HLOOKUP(Sheet2!$DB$5,#REF!,7)+HLOOKUP(Sheet2!$DB$6,#REF!,7)+HLOOKUP(Sheet2!$DB$7,#REF!,7)+HLOOKUP(Sheet2!$DB$8,#REF!,7)+HLOOKUP(Sheet2!$DB$9,#REF!,7)+HLOOKUP(Sheet2!$DB$10,#REF!,7)+HLOOKUP(Sheet2!$DB$11,#REF!,7)+HLOOKUP(Sheet2!$DB$12,#REF!,7)+HLOOKUP(Sheet2!$DB$13,#REF!,7)+HLOOKUP(Sheet2!$DB$14,#REF!,7)+HLOOKUP(Sheet2!$DB$15,#REF!,7))</f>
        <v>#REF!</v>
      </c>
      <c r="DC27" s="8" t="e">
        <f>SUM(HLOOKUP(Sheet2!$DC$3,#REF!,7)+HLOOKUP(Sheet2!$DC$4,#REF!,7)+HLOOKUP(Sheet2!$DC$5,#REF!,7)+HLOOKUP(Sheet2!$DC$6,#REF!,7)+HLOOKUP(Sheet2!$DC$7,#REF!,7)+HLOOKUP(Sheet2!$DC$8,#REF!,7)+HLOOKUP(Sheet2!$DC$9,#REF!,7)+HLOOKUP(Sheet2!$DC$10,#REF!,7)+HLOOKUP(Sheet2!$DC$11,#REF!,7)+HLOOKUP(Sheet2!$DC$12,#REF!,7)+HLOOKUP(Sheet2!$DC$13,#REF!,7)+HLOOKUP(Sheet2!$DC$14,#REF!,7)+HLOOKUP(Sheet2!$DC$15,#REF!,7)+HLOOKUP(Sheet2!$DC$16,#REF!,7)+HLOOKUP(Sheet2!$DC$17,#REF!,7))</f>
        <v>#REF!</v>
      </c>
      <c r="DD27" s="8" t="e">
        <f>SUM(HLOOKUP(Sheet2!$DD$3,#REF!,7)+HLOOKUP(Sheet2!$DD$4,#REF!,7)+HLOOKUP(Sheet2!$DD$5,#REF!,7)+HLOOKUP(Sheet2!$DD$6,#REF!,7)+HLOOKUP(Sheet2!$DD$7,#REF!,7)+HLOOKUP(Sheet2!$DD$8,#REF!,7)+HLOOKUP(Sheet2!$DD$9,#REF!,7)+HLOOKUP(Sheet2!$DD$10,#REF!,7)+HLOOKUP(Sheet2!$DD$11,#REF!,7)+HLOOKUP(Sheet2!$DD$12,#REF!,7)+HLOOKUP(Sheet2!$DD$13,#REF!,7)+HLOOKUP(Sheet2!$DD$14,#REF!,7)+HLOOKUP(Sheet2!$DD$15,#REF!,7)+HLOOKUP(Sheet2!$DD$16,#REF!,7)+HLOOKUP(Sheet2!$DD$17,#REF!,7)+HLOOKUP(Sheet2!$DD$18,#REF!,7))</f>
        <v>#REF!</v>
      </c>
      <c r="DE27" s="8" t="e">
        <f>SUM(HLOOKUP(Sheet2!$DE$3,#REF!,7)+HLOOKUP(Sheet2!$DE$4,#REF!,7)+HLOOKUP(Sheet2!$DE$5,#REF!,7)+HLOOKUP(Sheet2!$DE$6,#REF!,7)+HLOOKUP(Sheet2!$DE$7,#REF!,7)+HLOOKUP(Sheet2!$DE$8,#REF!,7)+HLOOKUP(Sheet2!$DE$9,#REF!,7)+HLOOKUP(Sheet2!$DE$10,#REF!,7)+HLOOKUP(Sheet2!$DE$11,#REF!,7)+HLOOKUP(Sheet2!$DE$12,#REF!,7)+HLOOKUP(Sheet2!$DE$13,#REF!,7)+HLOOKUP(Sheet2!$DE$14,#REF!,7)+HLOOKUP(Sheet2!$DE$15,#REF!,7)+HLOOKUP(Sheet2!$DE$16,#REF!,7)+HLOOKUP(Sheet2!$DE$17,#REF!,7)+HLOOKUP(Sheet2!$DE$18,#REF!,7))</f>
        <v>#REF!</v>
      </c>
      <c r="DF27" s="8" t="e">
        <f>SUM(HLOOKUP(Sheet2!$DF$3,#REF!,7)+HLOOKUP(Sheet2!$DF$4,#REF!,7)+HLOOKUP(Sheet2!$DF$5,#REF!,7)+HLOOKUP(Sheet2!$DF$6,#REF!,7)+HLOOKUP(Sheet2!$DF$7,#REF!,7)+HLOOKUP(Sheet2!$DF$8,#REF!,7)+HLOOKUP(Sheet2!$DF$9,#REF!,7)+HLOOKUP(Sheet2!$DF$10,#REF!,7)+HLOOKUP(Sheet2!$DF$11,#REF!,7)+HLOOKUP(Sheet2!$DF$12,#REF!,7)+HLOOKUP(Sheet2!$DF$13,#REF!,7)+HLOOKUP(Sheet2!$DF$14,#REF!,7)+HLOOKUP(Sheet2!$DF$15,#REF!,7)+HLOOKUP(Sheet2!$DF$16,#REF!,7)+HLOOKUP(Sheet2!$DF$17,#REF!,7)+HLOOKUP(Sheet2!$DF$18,#REF!,7))</f>
        <v>#REF!</v>
      </c>
      <c r="DG27" s="8" t="e">
        <f>SUM(HLOOKUP(Sheet2!$DG$3,#REF!,7)+HLOOKUP(Sheet2!$DG$4,#REF!,7)+HLOOKUP(Sheet2!$DG$5,#REF!,7)+HLOOKUP(Sheet2!$DG$6,#REF!,7)+HLOOKUP(Sheet2!$DG$7,#REF!,7)+HLOOKUP(Sheet2!$DG$8,#REF!,7)+HLOOKUP(Sheet2!$DG$9,#REF!,7)+HLOOKUP(Sheet2!$DG$10,#REF!,7)+HLOOKUP(Sheet2!$DG$11,#REF!,7)+HLOOKUP(Sheet2!$DG$12,#REF!,7)+HLOOKUP(Sheet2!$DG$13,#REF!,7)+HLOOKUP(Sheet2!$DG$14,#REF!,7)+HLOOKUP(Sheet2!$DG$15,#REF!,7)+HLOOKUP(Sheet2!$DG$16,#REF!,7)+HLOOKUP(Sheet2!$DG$17,#REF!,7))</f>
        <v>#REF!</v>
      </c>
      <c r="DH27" s="8" t="e">
        <f>SUM(HLOOKUP(Sheet2!$DH$3,#REF!,7)+HLOOKUP(Sheet2!$DH$4,#REF!,7)+HLOOKUP(Sheet2!$DH$5,#REF!,7)+HLOOKUP(Sheet2!$DH$6,#REF!,7)+HLOOKUP(Sheet2!$DH$7,#REF!,7)+HLOOKUP(Sheet2!$DH$8,#REF!,7)+HLOOKUP(Sheet2!$DH$9,#REF!,7)+HLOOKUP(Sheet2!$DH$10,#REF!,7)+HLOOKUP(Sheet2!$DH$11,#REF!,7)+HLOOKUP(Sheet2!$DH$12,#REF!,7)+HLOOKUP(Sheet2!$DH$13,#REF!,7)+HLOOKUP(Sheet2!$DH$14,#REF!,7)+HLOOKUP(Sheet2!$DH$15,#REF!,7)+HLOOKUP(Sheet2!$DH$16,#REF!,7)+HLOOKUP(Sheet2!$DH$17,#REF!,7))</f>
        <v>#REF!</v>
      </c>
      <c r="DI27" s="8" t="e">
        <f>SUM(HLOOKUP(Sheet2!$DI$3,#REF!,7)+HLOOKUP(Sheet2!$DI$4,#REF!,7)+HLOOKUP(Sheet2!$DI$5,#REF!,7)+HLOOKUP(Sheet2!$DI$6,#REF!,7)+HLOOKUP(Sheet2!$DI$7,#REF!,7)+HLOOKUP(Sheet2!$DI$8,#REF!,7)+HLOOKUP(Sheet2!$DI$9,#REF!,7)+HLOOKUP(Sheet2!$DI$10,#REF!,7)+HLOOKUP(Sheet2!$DI$11,#REF!,7)+HLOOKUP(Sheet2!$DI$12,#REF!,7)+HLOOKUP(Sheet2!$DI$13,#REF!,7)+HLOOKUP(Sheet2!$DI$14,#REF!,7)+HLOOKUP(Sheet2!$DI$15,#REF!,7)+HLOOKUP(Sheet2!$DI$16,#REF!,7)+HLOOKUP(Sheet2!$DI$17,#REF!,7))</f>
        <v>#REF!</v>
      </c>
      <c r="DJ27" s="8" t="e">
        <f>SUM(HLOOKUP(Sheet2!$DJ$3,#REF!,7)+HLOOKUP(Sheet2!$DJ$4,#REF!,7)+HLOOKUP(Sheet2!$DJ$5,#REF!,7)+HLOOKUP(Sheet2!$DJ$6,#REF!,7)+HLOOKUP(Sheet2!$DJ$7,#REF!,7)+HLOOKUP(Sheet2!$DJ$8,#REF!,7)+HLOOKUP(Sheet2!$DJ$9,#REF!,7)+HLOOKUP(Sheet2!$DJ$10,#REF!,7)+HLOOKUP(Sheet2!$DJ$11,#REF!,7)+HLOOKUP(Sheet2!$DJ$12,#REF!,7)+HLOOKUP(Sheet2!$DJ$13,#REF!,7)+HLOOKUP(Sheet2!$DJ$14,#REF!,7)+HLOOKUP(Sheet2!$DJ$15,#REF!,7))</f>
        <v>#REF!</v>
      </c>
      <c r="DK27" s="8" t="e">
        <f>SUM(HLOOKUP(Sheet2!$DK$3,#REF!,7)+HLOOKUP(Sheet2!$DK$4,#REF!,7)+HLOOKUP(Sheet2!$DK$5,#REF!,7)+HLOOKUP(Sheet2!$DK$6,#REF!,7)+HLOOKUP(Sheet2!$DK$7,#REF!,7)+HLOOKUP(Sheet2!$DK$8,#REF!,7)+HLOOKUP(Sheet2!$DK$9,#REF!,7)+HLOOKUP(Sheet2!$DK$10,#REF!,7)+HLOOKUP(Sheet2!$DK$11,#REF!,7)+HLOOKUP(Sheet2!$DK$12,#REF!,7)+HLOOKUP(Sheet2!$DK$13,#REF!,7)+HLOOKUP(Sheet2!$DK$14,#REF!,7)+HLOOKUP(Sheet2!$DK$15,#REF!,7)+HLOOKUP(Sheet2!$DK$16,#REF!,7)+HLOOKUP(Sheet2!$DK$17,#REF!,7))</f>
        <v>#REF!</v>
      </c>
      <c r="DL27" s="8" t="e">
        <f>SUM(HLOOKUP(Sheet2!$DL$3,#REF!,7)+HLOOKUP(Sheet2!$DL$4,#REF!,7)+HLOOKUP(Sheet2!$DL$5,#REF!,7)+HLOOKUP(Sheet2!$DL$6,#REF!,7)+HLOOKUP(Sheet2!$DL$7,#REF!,7)+HLOOKUP(Sheet2!$DL$8,#REF!,7)+HLOOKUP(Sheet2!$DL$9,#REF!,7)+HLOOKUP(Sheet2!$DL$10,#REF!,7)+HLOOKUP(Sheet2!$DL$11,#REF!,7)+HLOOKUP(Sheet2!$DL$12,#REF!,7)+HLOOKUP(Sheet2!$DL$13,#REF!,7)+HLOOKUP(Sheet2!$DL$14,#REF!,7)+HLOOKUP(Sheet2!$DL$15,#REF!,7)+HLOOKUP(Sheet2!$DL$16,#REF!,7)+HLOOKUP(Sheet2!$DL$17,#REF!,7))</f>
        <v>#REF!</v>
      </c>
      <c r="DM27" s="8" t="e">
        <f>SUM(HLOOKUP(Sheet2!$DM$3,#REF!,7)+HLOOKUP(Sheet2!$DM$4,#REF!,7)+HLOOKUP(Sheet2!$DM$5,#REF!,7)+HLOOKUP(Sheet2!$DM$6,#REF!,7)+HLOOKUP(Sheet2!$DM$7,#REF!,7)+HLOOKUP(Sheet2!$DM$8,#REF!,7)+HLOOKUP(Sheet2!$DM$9,#REF!,7)+HLOOKUP(Sheet2!$DM$10,#REF!,7)+HLOOKUP(Sheet2!$DM$11,#REF!,7)+HLOOKUP(Sheet2!$DM$12,#REF!,7)+HLOOKUP(Sheet2!$DM$13,#REF!,7)+HLOOKUP(Sheet2!$DM$14,#REF!,7)+HLOOKUP(Sheet2!$DM$15,#REF!,7)+HLOOKUP(Sheet2!$DM$16,#REF!,7)+HLOOKUP(Sheet2!$DM$17,#REF!,7)+HLOOKUP(Sheet2!$DM$18,#REF!,7))</f>
        <v>#REF!</v>
      </c>
      <c r="DN27" s="8" t="e">
        <f>SUM(HLOOKUP(Sheet2!$DN$3,#REF!,7)+HLOOKUP(Sheet2!$DN$4,#REF!,7)+HLOOKUP(Sheet2!$DN$5,#REF!,7)+HLOOKUP(Sheet2!$DN$6,#REF!,7)+HLOOKUP(Sheet2!$DN$7,#REF!,7)+HLOOKUP(Sheet2!$DN$8,#REF!,7)+HLOOKUP(Sheet2!$DN$9,#REF!,7)+HLOOKUP(Sheet2!$DN$10,#REF!,7)+HLOOKUP(Sheet2!$DN$11,#REF!,7)+HLOOKUP(Sheet2!$DN$12,#REF!,7)+HLOOKUP(Sheet2!$DN$13,#REF!,7)+HLOOKUP(Sheet2!$DN$14,#REF!,7)+HLOOKUP(Sheet2!$DN$15,#REF!,7)+HLOOKUP(Sheet2!$DN$16,#REF!,7)+HLOOKUP(Sheet2!$DN$17,#REF!,7)+HLOOKUP(Sheet2!$DN$18,#REF!,7))</f>
        <v>#REF!</v>
      </c>
      <c r="DO27" s="8" t="e">
        <f>SUM(HLOOKUP(Sheet2!$DO$3,#REF!,7)+HLOOKUP(Sheet2!$DO$4,#REF!,7)+HLOOKUP(Sheet2!$DO$5,#REF!,7)+HLOOKUP(Sheet2!$DO$6,#REF!,7)+HLOOKUP(Sheet2!$DO$7,#REF!,7)+HLOOKUP(Sheet2!$DO$8,#REF!,7)+HLOOKUP(Sheet2!$DO$9,#REF!,7)+HLOOKUP(Sheet2!$DO$10,#REF!,7)+HLOOKUP(Sheet2!$DO$11,#REF!,7)+HLOOKUP(Sheet2!$DO$12,#REF!,7)+HLOOKUP(Sheet2!$DO$13,#REF!,7)+HLOOKUP(Sheet2!$DO$14,#REF!,7)+HLOOKUP(Sheet2!$DO$15,#REF!,7)+HLOOKUP(Sheet2!$DO$16,#REF!,7)+HLOOKUP(Sheet2!$DO$17,#REF!,7)+HLOOKUP(Sheet2!$DO$18,#REF!,7)+HLOOKUP(Sheet2!$DO$19,#REF!,7)+HLOOKUP(Sheet2!$DO$20,#REF!,7)+HLOOKUP(Sheet2!$DO$21,#REF!,7))</f>
        <v>#REF!</v>
      </c>
      <c r="DP27" s="8" t="e">
        <f>SUM(HLOOKUP(Sheet2!$DP$3,#REF!,7)+HLOOKUP(Sheet2!$DP$4,#REF!,7)+HLOOKUP(Sheet2!$DP$5,#REF!,7)+HLOOKUP(Sheet2!$DP$6,#REF!,7)+HLOOKUP(Sheet2!$DP$7,#REF!,7)+HLOOKUP(Sheet2!$DP$8,#REF!,7)+HLOOKUP(Sheet2!$DP$9,#REF!,7)+HLOOKUP(Sheet2!$DP$10,#REF!,7)+HLOOKUP(Sheet2!$DP$11,#REF!,7)+HLOOKUP(Sheet2!$DP$12,#REF!,7)+HLOOKUP(Sheet2!$DP$13,#REF!,7)+HLOOKUP(Sheet2!$DP$14,#REF!,7)+HLOOKUP(Sheet2!$DP$15,#REF!,7)+HLOOKUP(Sheet2!$DP$16,#REF!,7)+HLOOKUP(Sheet2!$DP$17,#REF!,7)+HLOOKUP(Sheet2!$DP$18,#REF!,7))</f>
        <v>#REF!</v>
      </c>
      <c r="DQ27" s="8" t="e">
        <f>SUM(HLOOKUP(Sheet2!$DQ$3,#REF!,7)+HLOOKUP(Sheet2!$DQ$4,#REF!,7)+HLOOKUP(Sheet2!$DQ$5,#REF!,7)+HLOOKUP(Sheet2!$DQ$6,#REF!,7)+HLOOKUP(Sheet2!$DQ$7,#REF!,7)+HLOOKUP(Sheet2!$DQ$8,#REF!,7)+HLOOKUP(Sheet2!$DQ$9,#REF!,7)+HLOOKUP(Sheet2!$DQ$10,#REF!,7)+HLOOKUP(Sheet2!$DQ$11,#REF!,7)+HLOOKUP(Sheet2!$DQ$12,#REF!,7)+HLOOKUP(Sheet2!$DQ$13,#REF!,7)+HLOOKUP(Sheet2!$DQ$14,#REF!,7)+HLOOKUP(Sheet2!$DQ$15,#REF!,7)+HLOOKUP(Sheet2!$DQ$16,#REF!,7)+HLOOKUP(Sheet2!$DQ$17,#REF!,7)+HLOOKUP(Sheet2!$DQ$18,#REF!,7)+HLOOKUP(Sheet2!$DQ$19,#REF!,7)+HLOOKUP(Sheet2!$DQ$20,#REF!,7))</f>
        <v>#REF!</v>
      </c>
      <c r="DR27" s="8" t="e">
        <f>SUM(HLOOKUP(Sheet2!$DR$3,#REF!,7)+HLOOKUP(Sheet2!$DR$4,#REF!,7)+HLOOKUP(Sheet2!$DR$5,#REF!,7)+HLOOKUP(Sheet2!$DR$6,#REF!,7)+HLOOKUP(Sheet2!$DR$7,#REF!,7)+HLOOKUP(Sheet2!$DR$8,#REF!,7)+HLOOKUP(Sheet2!$DR$9,#REF!,7)+HLOOKUP(Sheet2!$DR$10,#REF!,7)+HLOOKUP(Sheet2!$DR$11,#REF!,7)+HLOOKUP(Sheet2!$DR$12,#REF!,7)+HLOOKUP(Sheet2!$DR$13,#REF!,7)+HLOOKUP(Sheet2!$DR$14,#REF!,7)+HLOOKUP(Sheet2!$DR$15,#REF!,7)+HLOOKUP(Sheet2!$DR$16,#REF!,7))</f>
        <v>#REF!</v>
      </c>
      <c r="DS27" s="8" t="e">
        <f>SUM(HLOOKUP(Sheet2!$DS$3,#REF!,7)+HLOOKUP(Sheet2!$DS$4,#REF!,7)+HLOOKUP(Sheet2!$DS$5,#REF!,7)+HLOOKUP(Sheet2!$DS$6,#REF!,7)+HLOOKUP(Sheet2!$DS$7,#REF!,7)+HLOOKUP(Sheet2!$DS$8,#REF!,7)+HLOOKUP(Sheet2!$DS$9,#REF!,7)+HLOOKUP(Sheet2!$DS$10,#REF!,7)+HLOOKUP(Sheet2!$DS$11,#REF!,7)+HLOOKUP(Sheet2!$DS$12,#REF!,7)+HLOOKUP(Sheet2!$DS$13,#REF!,7)+HLOOKUP(Sheet2!$DS$14,#REF!,7)+HLOOKUP(Sheet2!$DS$15,#REF!,7)+HLOOKUP(Sheet2!$DS$16,#REF!,7)+HLOOKUP(Sheet2!$DS$17,#REF!,7))</f>
        <v>#REF!</v>
      </c>
      <c r="DT27" s="8" t="e">
        <f>SUM(HLOOKUP(Sheet2!$DT$3,#REF!,7)+HLOOKUP(Sheet2!$DT$4,#REF!,7)+HLOOKUP(Sheet2!$DT$5,#REF!,7)+HLOOKUP(Sheet2!$DT$6,#REF!,7)+HLOOKUP(Sheet2!$DT$7,#REF!,7)+HLOOKUP(Sheet2!$DT$8,#REF!,7)+HLOOKUP(Sheet2!$DT$9,#REF!,7)+HLOOKUP(Sheet2!$DT$10,#REF!,7)+HLOOKUP(Sheet2!$DT$11,#REF!,7)+HLOOKUP(Sheet2!$DT$12,#REF!,7)+HLOOKUP(Sheet2!$DT$13,#REF!,7)+HLOOKUP(Sheet2!$DT$14,#REF!,7))</f>
        <v>#REF!</v>
      </c>
      <c r="DU27" s="8" t="e">
        <f>SUM(HLOOKUP(Sheet2!$DU$3,#REF!,7)+HLOOKUP(Sheet2!$DU$4,#REF!,7)+HLOOKUP(Sheet2!$DU$5,#REF!,7)+HLOOKUP(Sheet2!$DU$6,#REF!,7)+HLOOKUP(Sheet2!$DU$7,#REF!,7)+HLOOKUP(Sheet2!$DU$8,#REF!,7)+HLOOKUP(Sheet2!$DU$9,#REF!,7)+HLOOKUP(Sheet2!$DU$10,#REF!,7)+HLOOKUP(Sheet2!$DU$11,#REF!,7)+HLOOKUP(Sheet2!$DU$12,#REF!,7)+HLOOKUP(Sheet2!$DU$13,#REF!,7)+HLOOKUP(Sheet2!$DU$14,#REF!,7)+HLOOKUP(Sheet2!$DU$15,#REF!,7)+HLOOKUP(Sheet2!$DU$16,#REF!,7))</f>
        <v>#REF!</v>
      </c>
      <c r="DV27" s="8" t="e">
        <f>SUM(HLOOKUP(Sheet2!$DV$3,#REF!,7)+HLOOKUP(Sheet2!$DV$4,#REF!,7)+HLOOKUP(Sheet2!$DV$5,#REF!,7)+HLOOKUP(Sheet2!$DV$6,#REF!,7)+HLOOKUP(Sheet2!$DV$7,#REF!,7)+HLOOKUP(Sheet2!$DV$8,#REF!,7)+HLOOKUP(Sheet2!$DV$9,#REF!,7)+HLOOKUP(Sheet2!$DV$10,#REF!,7)+HLOOKUP(Sheet2!$DV$11,#REF!,7)+HLOOKUP(Sheet2!$DV$12,#REF!,7)+HLOOKUP(Sheet2!$DV$13,#REF!,7)+HLOOKUP(Sheet2!$DV$14,#REF!,7)+HLOOKUP(Sheet2!$DV$15,#REF!,7)+HLOOKUP(Sheet2!$DV$16,#REF!,7))</f>
        <v>#REF!</v>
      </c>
      <c r="DW27" s="8" t="e">
        <f>SUM(HLOOKUP(Sheet2!$DW$3,#REF!,7)+HLOOKUP(Sheet2!$DW$4,#REF!,7)+HLOOKUP(Sheet2!$DW$5,#REF!,7)+HLOOKUP(Sheet2!$DW$6,#REF!,7)+HLOOKUP(Sheet2!$DW$7,#REF!,7)+HLOOKUP(Sheet2!$DW$8,#REF!,7)+HLOOKUP(Sheet2!$DW$9,#REF!,7)+HLOOKUP(Sheet2!$DW$10,#REF!,7)+HLOOKUP(Sheet2!$DW$11,#REF!,7)+HLOOKUP(Sheet2!$DW$12,#REF!,7)+HLOOKUP(Sheet2!$DW$13,#REF!,7))</f>
        <v>#REF!</v>
      </c>
      <c r="DX27" s="8" t="e">
        <f>SUM(HLOOKUP(Sheet2!$DX$3,#REF!,7)+HLOOKUP(Sheet2!$DX$4,#REF!,7)+HLOOKUP(Sheet2!$DX$5,#REF!,7)+HLOOKUP(Sheet2!$DX$6,#REF!,7)+HLOOKUP(Sheet2!$DX$7,#REF!,7)+HLOOKUP(Sheet2!$DX$8,#REF!,7)+HLOOKUP(Sheet2!$DX$9,#REF!,7)+HLOOKUP(Sheet2!$DX$10,#REF!,7)+HLOOKUP(Sheet2!$DX$11,#REF!,7)+HLOOKUP(Sheet2!$DX$12,#REF!,7)+HLOOKUP(Sheet2!$DX$13,#REF!,7)+HLOOKUP(Sheet2!$DX$14,#REF!,7)+HLOOKUP(Sheet2!$DX$15,#REF!,7))</f>
        <v>#REF!</v>
      </c>
      <c r="DY27" s="8" t="e">
        <f>SUM(HLOOKUP(Sheet2!$DY$3,#REF!,7)+HLOOKUP(Sheet2!$DY$4,#REF!,7)+HLOOKUP(Sheet2!$DY$5,#REF!,7)+HLOOKUP(Sheet2!$DY$6,#REF!,7)+HLOOKUP(Sheet2!$DY$7,#REF!,7)+HLOOKUP(Sheet2!$DY$8,#REF!,7)+HLOOKUP(Sheet2!$DY$9,#REF!,7)+HLOOKUP(Sheet2!$DY$10,#REF!,7)+HLOOKUP(Sheet2!$DY$11,#REF!,7)+HLOOKUP(Sheet2!$DY$12,#REF!,7)+HLOOKUP(Sheet2!$DY$13,#REF!,7)+HLOOKUP(Sheet2!$DY$14,#REF!,7))</f>
        <v>#REF!</v>
      </c>
      <c r="DZ27" s="8" t="e">
        <f>SUM(HLOOKUP(Sheet2!$DZ$3,#REF!,7)+HLOOKUP(Sheet2!$DZ$4,#REF!,7)+HLOOKUP(Sheet2!$DZ$5,#REF!,7)+HLOOKUP(Sheet2!$DZ$6,#REF!,7)+HLOOKUP(Sheet2!$DZ$7,#REF!,7)+HLOOKUP(Sheet2!$DZ$8,#REF!,7)+HLOOKUP(Sheet2!$DZ$9,#REF!,7)+HLOOKUP(Sheet2!$DZ$10,#REF!,7)+HLOOKUP(Sheet2!$DZ$11,#REF!,7)+HLOOKUP(Sheet2!$DZ$12,#REF!,7)+HLOOKUP(Sheet2!$DZ$13,#REF!,7)+HLOOKUP(Sheet2!$DZ$14,#REF!,7)+HLOOKUP(Sheet2!$DZ$15,#REF!,7)+HLOOKUP(Sheet2!$DZ$16,#REF!,7))</f>
        <v>#REF!</v>
      </c>
      <c r="EA27" s="8" t="e">
        <f>SUM(HLOOKUP(Sheet2!$EA$3,#REF!,7)+HLOOKUP(Sheet2!$EA$4,#REF!,7)+HLOOKUP(Sheet2!$EA$5,#REF!,7)+HLOOKUP(Sheet2!$EA$6,#REF!,7)+HLOOKUP(Sheet2!$EA$7,#REF!,7)+HLOOKUP(Sheet2!$EA$8,#REF!,7)+HLOOKUP(Sheet2!$EA$9,#REF!,7)+HLOOKUP(Sheet2!$EA$10,#REF!,7)+HLOOKUP(Sheet2!$EA$11,#REF!,7)+HLOOKUP(Sheet2!$EA$12,#REF!,7)+HLOOKUP(Sheet2!$EA$13,#REF!,7)+HLOOKUP(Sheet2!$EA$14,#REF!,7)+HLOOKUP(Sheet2!$EA$15,#REF!,7)+HLOOKUP(Sheet2!$EA$16,#REF!,7)+HLOOKUP(Sheet2!$EA$17,#REF!,7))</f>
        <v>#REF!</v>
      </c>
      <c r="EB27" s="8" t="e">
        <f>SUM(HLOOKUP(Sheet2!$EB$3,#REF!,7)+HLOOKUP(Sheet2!$EB$4,#REF!,7)+HLOOKUP(Sheet2!$EB$5,#REF!,7)+HLOOKUP(Sheet2!$EB$6,#REF!,7)+HLOOKUP(Sheet2!$EB$7,#REF!,7)+HLOOKUP(Sheet2!$EB$8,#REF!,7)+HLOOKUP(Sheet2!$EB$9,#REF!,7)+HLOOKUP(Sheet2!$EB$10,#REF!,7)+HLOOKUP(Sheet2!$EB$11,#REF!,7)+HLOOKUP(Sheet2!$EB$12,#REF!,7)+HLOOKUP(Sheet2!$EB$13,#REF!,7)+HLOOKUP(Sheet2!$EB$14,#REF!,7)+HLOOKUP(Sheet2!$EB$15,#REF!,7)+HLOOKUP(Sheet2!$EB$16,#REF!,7)+HLOOKUP(Sheet2!$EB$17,#REF!,7))</f>
        <v>#REF!</v>
      </c>
      <c r="EC27" s="8" t="e">
        <f>SUM(HLOOKUP(Sheet2!$EC$3,#REF!,7)+HLOOKUP(Sheet2!$EC$4,#REF!,7)+HLOOKUP(Sheet2!$EC$5,#REF!,7)+HLOOKUP(Sheet2!$EC$6,#REF!,7)+HLOOKUP(Sheet2!$EC$7,#REF!,7)+HLOOKUP(Sheet2!$EC$8,#REF!,7)+HLOOKUP(Sheet2!$EC$9,#REF!,7)+HLOOKUP(Sheet2!$EC$10,#REF!,7)+HLOOKUP(Sheet2!$EC$11,#REF!,7)+HLOOKUP(Sheet2!$EC$12,#REF!,7)+HLOOKUP(Sheet2!$EC$13,#REF!,7)+HLOOKUP(Sheet2!$EC$14,#REF!,7)+HLOOKUP(Sheet2!$EC$15,#REF!,7)+HLOOKUP(Sheet2!$EC$16,#REF!,7)+HLOOKUP(Sheet2!$EC$17,#REF!,7))</f>
        <v>#REF!</v>
      </c>
      <c r="ED27" s="8" t="e">
        <f>SUM(HLOOKUP(Sheet2!$ED$3,#REF!,7)+HLOOKUP(Sheet2!$ED$4,#REF!,7)+HLOOKUP(Sheet2!$ED$5,#REF!,7)+HLOOKUP(Sheet2!$ED$6,#REF!,7)+HLOOKUP(Sheet2!$ED$7,#REF!,7)+HLOOKUP(Sheet2!$ED$8,#REF!,7)+HLOOKUP(Sheet2!$ED$9,#REF!,7)+HLOOKUP(Sheet2!$ED$10,#REF!,7)+HLOOKUP(Sheet2!$ED$11,#REF!,7)+HLOOKUP(Sheet2!$ED$12,#REF!,7)+HLOOKUP(Sheet2!$ED$13,#REF!,7)+HLOOKUP(Sheet2!$ED$14,#REF!,7)+HLOOKUP(Sheet2!$ED$15,#REF!,7)+HLOOKUP(Sheet2!$ED$16,#REF!,7))</f>
        <v>#REF!</v>
      </c>
      <c r="EE27" s="8" t="e">
        <f>SUM(HLOOKUP(Sheet2!$EE$3,#REF!,7)+HLOOKUP(Sheet2!$EE$4,#REF!,7)+HLOOKUP(Sheet2!$EE$5,#REF!,7)+HLOOKUP(Sheet2!$EE$6,#REF!,7)+HLOOKUP(Sheet2!$EE$7,#REF!,7)+HLOOKUP(Sheet2!$EE$8,#REF!,7)+HLOOKUP(Sheet2!$EE$9,#REF!,7)+HLOOKUP(Sheet2!$EE$10,#REF!,7)+HLOOKUP(Sheet2!$EE$11,#REF!,7)+HLOOKUP(Sheet2!$EE$12,#REF!,7)+HLOOKUP(Sheet2!$EE$13,#REF!,7)+HLOOKUP(Sheet2!$EE$14,#REF!,7)+HLOOKUP(Sheet2!$EE$15,#REF!,7)+HLOOKUP(Sheet2!$EE$16,#REF!,7))</f>
        <v>#REF!</v>
      </c>
      <c r="EF27" s="8" t="e">
        <f>SUM(HLOOKUP(Sheet2!$EF$3,#REF!,7)+HLOOKUP(Sheet2!$EF$4,#REF!,7)+HLOOKUP(Sheet2!$EF$5,#REF!,7)+HLOOKUP(Sheet2!$EF$6,#REF!,7)+HLOOKUP(Sheet2!$EF$7,#REF!,7)+HLOOKUP(Sheet2!$EF$8,#REF!,7)+HLOOKUP(Sheet2!$EF$9,#REF!,7)+HLOOKUP(Sheet2!$EF$10,#REF!,7)+HLOOKUP(Sheet2!$EF$11,#REF!,7)+HLOOKUP(Sheet2!$EF$12,#REF!,7)+HLOOKUP(Sheet2!$EF$13,#REF!,7)+HLOOKUP(Sheet2!$EF$14,#REF!,7)+HLOOKUP(Sheet2!$EF$15,#REF!,7)+HLOOKUP(Sheet2!$EF$16,#REF!,7))</f>
        <v>#REF!</v>
      </c>
      <c r="EG27" s="8" t="e">
        <f>SUM(HLOOKUP(Sheet2!$EG$3,#REF!,7)+HLOOKUP(Sheet2!$EG$4,#REF!,7)+HLOOKUP(Sheet2!$EG$5,#REF!,7)+HLOOKUP(Sheet2!$EG$6,#REF!,7)+HLOOKUP(Sheet2!$EG$7,#REF!,7)+HLOOKUP(Sheet2!$EG$8,#REF!,7)+HLOOKUP(Sheet2!$EG$9,#REF!,7)+HLOOKUP(Sheet2!$EG$10,#REF!,7)+HLOOKUP(Sheet2!$EG$11,#REF!,7)+HLOOKUP(Sheet2!$EG$12,#REF!,7)+HLOOKUP(Sheet2!$EG$13,#REF!,7)+HLOOKUP(Sheet2!$EG$14,#REF!,7))</f>
        <v>#REF!</v>
      </c>
      <c r="EH27" s="8" t="e">
        <f>SUM(HLOOKUP(Sheet2!$EH$3,#REF!,7)+HLOOKUP(Sheet2!$EH$4,#REF!,7)+HLOOKUP(Sheet2!$EH$5,#REF!,7)+HLOOKUP(Sheet2!$EH$6,#REF!,7)+HLOOKUP(Sheet2!$EH$7,#REF!,7)+HLOOKUP(Sheet2!$EH$8,#REF!,7)+HLOOKUP(Sheet2!$EH$9,#REF!,7)+HLOOKUP(Sheet2!$EH$10,#REF!,7)+HLOOKUP(Sheet2!$EH$11,#REF!,7)+HLOOKUP(Sheet2!$EH$12,#REF!,7)+HLOOKUP(Sheet2!$EH$13,#REF!,7)+HLOOKUP(Sheet2!$EH$14,#REF!,7)+HLOOKUP(Sheet2!$EH$15,#REF!,7)+HLOOKUP(Sheet2!$EH$16,#REF!,7))</f>
        <v>#REF!</v>
      </c>
      <c r="EI27" s="8" t="e">
        <f>SUM(HLOOKUP(Sheet2!$EI$3,#REF!,7)+HLOOKUP(Sheet2!$EI$4,#REF!,7)+HLOOKUP(Sheet2!$EI$5,#REF!,7)+HLOOKUP(Sheet2!$EI$6,#REF!,7)+HLOOKUP(Sheet2!$EI$7,#REF!,7)+HLOOKUP(Sheet2!$EI$8,#REF!,7)+HLOOKUP(Sheet2!$EI$9,#REF!,7)+HLOOKUP(Sheet2!$EI$10,#REF!,7)+HLOOKUP(Sheet2!$EI$11,#REF!,7)+HLOOKUP(Sheet2!$EI$12,#REF!,7)+HLOOKUP(Sheet2!$EI$13,#REF!,7)+HLOOKUP(Sheet2!$EI$14,#REF!,7)+HLOOKUP(Sheet2!$EI$15,#REF!,7)+HLOOKUP(Sheet2!$EI$16,#REF!,7))</f>
        <v>#REF!</v>
      </c>
      <c r="EJ27" s="8" t="e">
        <f>SUM(HLOOKUP(Sheet2!$EJ$3,#REF!,7)+HLOOKUP(Sheet2!$EJ$4,#REF!,7)+HLOOKUP(Sheet2!$EJ$5,#REF!,7)+HLOOKUP(Sheet2!$EJ$6,#REF!,7)+HLOOKUP(Sheet2!$EJ$7,#REF!,7)+HLOOKUP(Sheet2!$EJ$8,#REF!,7)+HLOOKUP(Sheet2!$EJ$9,#REF!,7)+HLOOKUP(Sheet2!$EJ$10,#REF!,7)+HLOOKUP(Sheet2!$EJ$11,#REF!,7)+HLOOKUP(Sheet2!$EJ$12,#REF!,7)+HLOOKUP(Sheet2!$EJ$13,#REF!,7)+HLOOKUP(Sheet2!$EJ$14,#REF!,7)+HLOOKUP(Sheet2!$EJ$15,#REF!,7)+HLOOKUP(Sheet2!$EJ$16,#REF!,7)+HLOOKUP(Sheet2!$EJ$17,#REF!,7))</f>
        <v>#REF!</v>
      </c>
      <c r="EK27" s="8" t="e">
        <f>SUM(HLOOKUP(Sheet2!$EK$3,#REF!,7)+HLOOKUP(Sheet2!$EK$4,#REF!,7)+HLOOKUP(Sheet2!$EK$5,#REF!,7)+HLOOKUP(Sheet2!$EK$6,#REF!,7)+HLOOKUP(Sheet2!$EK$7,#REF!,7)+HLOOKUP(Sheet2!$EK$8,#REF!,7)+HLOOKUP(Sheet2!$EK$9,#REF!,7)+HLOOKUP(Sheet2!$EK$10,#REF!,7)+HLOOKUP(Sheet2!$EK$11,#REF!,7)+HLOOKUP(Sheet2!$EK$12,#REF!,7)+HLOOKUP(Sheet2!$EK$13,#REF!,7)+HLOOKUP(Sheet2!$EK$14,#REF!,7)+HLOOKUP(Sheet2!$EK$15,#REF!,7)+HLOOKUP(Sheet2!$EK$16,#REF!,7)+HLOOKUP(Sheet2!$EK$17,#REF!,7))</f>
        <v>#REF!</v>
      </c>
      <c r="EL27" s="8" t="e">
        <f>SUM(HLOOKUP(Sheet2!$EL$3,#REF!,7)+HLOOKUP(Sheet2!$EL$4,#REF!,7)+HLOOKUP(Sheet2!$EL$5,#REF!,7)+HLOOKUP(Sheet2!$EL$6,#REF!,7)+HLOOKUP(Sheet2!$EL$7,#REF!,7)+HLOOKUP(Sheet2!$EL$8,#REF!,7)+HLOOKUP(Sheet2!$EL$9,#REF!,7)+HLOOKUP(Sheet2!$EL$10,#REF!,7)+HLOOKUP(Sheet2!$EL$11,#REF!,7)+HLOOKUP(Sheet2!$EL$12,#REF!,7)+HLOOKUP(Sheet2!$EL$13,#REF!,7)+HLOOKUP(Sheet2!$EL$14,#REF!,7)+HLOOKUP(Sheet2!$EL$15,#REF!,7)+HLOOKUP(Sheet2!$EL$16,#REF!,7)+HLOOKUP(Sheet2!$EL$17,#REF!,7)+HLOOKUP(Sheet2!$EL$18,#REF!,7)+HLOOKUP(Sheet2!$EL$19,#REF!,7)+HLOOKUP(Sheet2!$EL$20,#REF!,7))</f>
        <v>#REF!</v>
      </c>
      <c r="EM27" s="8" t="e">
        <f>SUM(HLOOKUP(Sheet2!$EM$3,#REF!,7)+HLOOKUP(Sheet2!$EM$4,#REF!,7)+HLOOKUP(Sheet2!$EM$5,#REF!,7)+HLOOKUP(Sheet2!$EM$6,#REF!,7)+HLOOKUP(Sheet2!$EM$7,#REF!,7)+HLOOKUP(Sheet2!$EM$8,#REF!,7)+HLOOKUP(Sheet2!$EM$9,#REF!,7)+HLOOKUP(Sheet2!$EM$10,#REF!,7)+HLOOKUP(Sheet2!$EM$11,#REF!,7)+HLOOKUP(Sheet2!$EM$12,#REF!,7)+HLOOKUP(Sheet2!$EM$13,#REF!,7)+HLOOKUP(Sheet2!$EM$14,#REF!,7)+HLOOKUP(Sheet2!$EM$15,#REF!,7)+HLOOKUP(Sheet2!$EM$16,#REF!,7)+HLOOKUP(Sheet2!$EM$17,#REF!,7))</f>
        <v>#REF!</v>
      </c>
      <c r="EN27" s="8" t="e">
        <f>SUM(HLOOKUP(Sheet2!$EN$3,#REF!,7)+HLOOKUP(Sheet2!$EN$4,#REF!,7)+HLOOKUP(Sheet2!$EN$5,#REF!,7)+HLOOKUP(Sheet2!$EN$6,#REF!,7)+HLOOKUP(Sheet2!$EN$7,#REF!,7)+HLOOKUP(Sheet2!$EN$8,#REF!,7)+HLOOKUP(Sheet2!$EN$9,#REF!,7)+HLOOKUP(Sheet2!$EN$10,#REF!,7)+HLOOKUP(Sheet2!$EN$11,#REF!,7)+HLOOKUP(Sheet2!$EN$12,#REF!,7)+HLOOKUP(Sheet2!$EN$13,#REF!,7)+HLOOKUP(Sheet2!$EN$14,#REF!,7)+HLOOKUP(Sheet2!$EN$15,#REF!,7)+HLOOKUP(Sheet2!$EN$16,#REF!,7)+HLOOKUP(Sheet2!$EN$17,#REF!,7)+HLOOKUP(Sheet2!$EN$18,#REF!,7)+HLOOKUP(Sheet2!$EN$19,#REF!,7))</f>
        <v>#REF!</v>
      </c>
      <c r="EO27" s="8" t="e">
        <f>SUM(HLOOKUP(Sheet2!$EO$3,#REF!,7)+HLOOKUP(Sheet2!$EO$4,#REF!,7)+HLOOKUP(Sheet2!$EO$5,#REF!,7)+HLOOKUP(Sheet2!$EO$6,#REF!,7)+HLOOKUP(Sheet2!$EO$7,#REF!,7)+HLOOKUP(Sheet2!$EO$8,#REF!,7)+HLOOKUP(Sheet2!$EO$9,#REF!,7)+HLOOKUP(Sheet2!$EO$10,#REF!,7)+HLOOKUP(Sheet2!$EO$11,#REF!,7)+HLOOKUP(Sheet2!$EO$12,#REF!,7)+HLOOKUP(Sheet2!$EO$13,#REF!,7))</f>
        <v>#REF!</v>
      </c>
      <c r="EP27" s="8" t="e">
        <f>SUM(HLOOKUP(Sheet2!$EP$3,#REF!,7)+HLOOKUP(Sheet2!$EP$4,#REF!,7)+HLOOKUP(Sheet2!$EP$5,#REF!,7)+HLOOKUP(Sheet2!$EP$6,#REF!,7)+HLOOKUP(Sheet2!$EP$7,#REF!,7)+HLOOKUP(Sheet2!$EP$8,#REF!,7)+HLOOKUP(Sheet2!$EP$9,#REF!,7)+HLOOKUP(Sheet2!$EP$10,#REF!,7)+HLOOKUP(Sheet2!$EP$11,#REF!,7)+HLOOKUP(Sheet2!$EP$12,#REF!,7)+HLOOKUP(Sheet2!$EP$13,#REF!,7))</f>
        <v>#REF!</v>
      </c>
      <c r="EQ27" s="8" t="e">
        <f>SUM(HLOOKUP(Sheet2!$EQ$3,#REF!,7)+HLOOKUP(Sheet2!$EQ$4,#REF!,7)+HLOOKUP(Sheet2!$EQ$5,#REF!,7)+HLOOKUP(Sheet2!$EQ$6,#REF!,7)+HLOOKUP(Sheet2!$EQ$7,#REF!,7)+HLOOKUP(Sheet2!$EQ$8,#REF!,7)+HLOOKUP(Sheet2!$EQ$9,#REF!,7)+HLOOKUP(Sheet2!$EQ$10,#REF!,7)+HLOOKUP(Sheet2!$EQ$11,#REF!,7)+HLOOKUP(Sheet2!$EQ$12,#REF!,7)+HLOOKUP(Sheet2!$EQ$13,#REF!,7)+HLOOKUP(Sheet2!$EQ$14,#REF!,7))</f>
        <v>#REF!</v>
      </c>
      <c r="ER27" s="8" t="e">
        <f>SUM(HLOOKUP(Sheet2!$ER$3,#REF!,7)+HLOOKUP(Sheet2!$ER$4,#REF!,7)+HLOOKUP(Sheet2!$ER$5,#REF!,7)+HLOOKUP(Sheet2!$ER$6,#REF!,7)+HLOOKUP(Sheet2!$ER$7,#REF!,7)+HLOOKUP(Sheet2!$ER$8,#REF!,7)+HLOOKUP(Sheet2!$ER$9,#REF!,7)+HLOOKUP(Sheet2!$ER$10,#REF!,7)+HLOOKUP(Sheet2!$ER$11,#REF!,7))</f>
        <v>#REF!</v>
      </c>
      <c r="ES27" s="8" t="e">
        <f>SUM(HLOOKUP(Sheet2!$ES$3,#REF!,7)+HLOOKUP(Sheet2!$ES$4,#REF!,7)+HLOOKUP(Sheet2!$ES$5,#REF!,7)+HLOOKUP(Sheet2!$ES$6,#REF!,7)+HLOOKUP(Sheet2!$ES$7,#REF!,7)+HLOOKUP(Sheet2!$ES$8,#REF!,7)+HLOOKUP(Sheet2!$ES$9,#REF!,7)+HLOOKUP(Sheet2!$ES$10,#REF!,7)+HLOOKUP(Sheet2!$ES$11,#REF!,7)+HLOOKUP(Sheet2!$ES$12,#REF!,7)+HLOOKUP(Sheet2!$ES$13,#REF!,7))</f>
        <v>#REF!</v>
      </c>
      <c r="ET27" s="8" t="e">
        <f>SUM(HLOOKUP(Sheet2!$ET$3,#REF!,7)+HLOOKUP(Sheet2!$ET$4,#REF!,7)+HLOOKUP(Sheet2!$ET$5,#REF!,7)+HLOOKUP(Sheet2!$ET$6,#REF!,7)+HLOOKUP(Sheet2!$ET$7,#REF!,7)+HLOOKUP(Sheet2!$ET$8,#REF!,7)+HLOOKUP(Sheet2!$ET$9,#REF!,7)+HLOOKUP(Sheet2!$ET$10,#REF!,7)+HLOOKUP(Sheet2!$ET$11,#REF!,7))</f>
        <v>#REF!</v>
      </c>
      <c r="EU27" s="8" t="e">
        <f>SUM(HLOOKUP(Sheet2!$EU$3,#REF!,7)+HLOOKUP(Sheet2!$EU$4,#REF!,7)+HLOOKUP(Sheet2!$EU$5,#REF!,7)+HLOOKUP(Sheet2!$EU$6,#REF!,7)+HLOOKUP(Sheet2!$EU$7,#REF!,7)+HLOOKUP(Sheet2!$EU$8,#REF!,7)+HLOOKUP(Sheet2!$EU$9,#REF!,7)+HLOOKUP(Sheet2!$EU$10,#REF!,7)+HLOOKUP(Sheet2!$EU$11,#REF!,7)+HLOOKUP(Sheet2!$EU$12,#REF!,7)+HLOOKUP(Sheet2!$EU$13,#REF!,7))</f>
        <v>#REF!</v>
      </c>
      <c r="EV27" s="8" t="e">
        <f>SUM(HLOOKUP(Sheet2!$EV$3,#REF!,7)+HLOOKUP(Sheet2!$EV$4,#REF!,7)+HLOOKUP(Sheet2!$EV$5,#REF!,7)+HLOOKUP(Sheet2!$EV$6,#REF!,7)+HLOOKUP(Sheet2!$EV$7,#REF!,7)+HLOOKUP(Sheet2!$EV$8,#REF!,7)+HLOOKUP(Sheet2!$EV$9,#REF!,7)+HLOOKUP(Sheet2!$EV$10,#REF!,7)+HLOOKUP(Sheet2!$EV$11,#REF!,7)+HLOOKUP(Sheet2!$EV$12,#REF!,7)+HLOOKUP(Sheet2!$EV$13,#REF!,7)+HLOOKUP(Sheet2!$EV$14,#REF!,7))</f>
        <v>#REF!</v>
      </c>
      <c r="EW27" s="8" t="e">
        <f>SUM(HLOOKUP(Sheet2!$EW$3,#REF!,7)+HLOOKUP(Sheet2!$EW$4,#REF!,7)+HLOOKUP(Sheet2!$EW$5,#REF!,7)+HLOOKUP(Sheet2!$EW$6,#REF!,7)+HLOOKUP(Sheet2!$EW$7,#REF!,7)+HLOOKUP(Sheet2!$EW$8,#REF!,7)+HLOOKUP(Sheet2!$EW$9,#REF!,7)+HLOOKUP(Sheet2!$EW$10,#REF!,7)+HLOOKUP(Sheet2!$EW$11,#REF!,7)+HLOOKUP(Sheet2!$EW$12,#REF!,7)+HLOOKUP(Sheet2!$EW$13,#REF!,7)+HLOOKUP(Sheet2!$EW$14,#REF!,7))</f>
        <v>#REF!</v>
      </c>
      <c r="EX27" s="8" t="e">
        <f>SUM(HLOOKUP(Sheet2!$EX$3,#REF!,7)+HLOOKUP(Sheet2!$EX$4,#REF!,7)+HLOOKUP(Sheet2!$EX$5,#REF!,7)+HLOOKUP(Sheet2!$EX$6,#REF!,7)+HLOOKUP(Sheet2!$EX$7,#REF!,7)+HLOOKUP(Sheet2!$EX$8,#REF!,7)+HLOOKUP(Sheet2!$EX$9,#REF!,7)+HLOOKUP(Sheet2!$EX$10,#REF!,7)+HLOOKUP(Sheet2!$EX$11,#REF!,7)+HLOOKUP(Sheet2!$EX$12,#REF!,7)+HLOOKUP(Sheet2!$EX$13,#REF!,7)+HLOOKUP(Sheet2!$EX$14,#REF!,7)+HLOOKUP(Sheet2!$EX$15,#REF!,7))</f>
        <v>#REF!</v>
      </c>
      <c r="EY27" s="8" t="e">
        <f>SUM(HLOOKUP(Sheet2!$EY$3,#REF!,7)+HLOOKUP(Sheet2!$EY$4,#REF!,7)+HLOOKUP(Sheet2!$EY$5,#REF!,7)+HLOOKUP(Sheet2!$EY$6,#REF!,7)+HLOOKUP(Sheet2!$EY$7,#REF!,7)+HLOOKUP(Sheet2!$EY$8,#REF!,7)+HLOOKUP(Sheet2!$EY$9,#REF!,7)+HLOOKUP(Sheet2!$EY$10,#REF!,7)+HLOOKUP(Sheet2!$EY$11,#REF!,7)+HLOOKUP(Sheet2!$EY$12,#REF!,7))</f>
        <v>#REF!</v>
      </c>
      <c r="EZ27" s="8" t="e">
        <f>SUM(HLOOKUP(Sheet2!$EZ$3,#REF!,7)+HLOOKUP(Sheet2!$EZ$4,#REF!,7)+HLOOKUP(Sheet2!$EZ$5,#REF!,7)+HLOOKUP(Sheet2!$EZ$6,#REF!,7)+HLOOKUP(Sheet2!$EZ$7,#REF!,7)+HLOOKUP(Sheet2!$EZ$8,#REF!,7)+HLOOKUP(Sheet2!$EZ$9,#REF!,7)+HLOOKUP(Sheet2!$EZ$10,#REF!,7)+HLOOKUP(Sheet2!$EZ$11,#REF!,7)+HLOOKUP(Sheet2!$EZ$12,#REF!,7)+HLOOKUP(Sheet2!$EZ$13,#REF!,7)+HLOOKUP(Sheet2!$EZ$14,#REF!,7))</f>
        <v>#REF!</v>
      </c>
      <c r="FA27" s="8" t="e">
        <f>SUM(HLOOKUP(Sheet2!$FA$3,#REF!,7)+HLOOKUP(Sheet2!$FA$4,#REF!,7)+HLOOKUP(Sheet2!$FA$5,#REF!,7)+HLOOKUP(Sheet2!$FA$6,#REF!,7)+HLOOKUP(Sheet2!$FA$7,#REF!,7)+HLOOKUP(Sheet2!$FA$8,#REF!,7)+HLOOKUP(Sheet2!$FA$9,#REF!,7)+HLOOKUP(Sheet2!$FA$10,#REF!,7)+HLOOKUP(Sheet2!$FA$11,#REF!,7)+HLOOKUP(Sheet2!$FA$12,#REF!,7))</f>
        <v>#REF!</v>
      </c>
      <c r="FB27" s="8" t="e">
        <f>SUM(HLOOKUP(Sheet2!$FB$3,#REF!,7)+HLOOKUP(Sheet2!$FB$4,#REF!,7)+HLOOKUP(Sheet2!$FB$5,#REF!,7)+HLOOKUP(Sheet2!$FB$6,#REF!,7)+HLOOKUP(Sheet2!$FB$7,#REF!,7)+HLOOKUP(Sheet2!$FB$8,#REF!,7)+HLOOKUP(Sheet2!$FB$9,#REF!,7)+HLOOKUP(Sheet2!$FB$10,#REF!,7)+HLOOKUP(Sheet2!$FB$11,#REF!,7)+HLOOKUP(Sheet2!$FB$12,#REF!,7)+HLOOKUP(Sheet2!$FB$13,#REF!,7)+HLOOKUP(Sheet2!$FB$14,#REF!,7))</f>
        <v>#REF!</v>
      </c>
    </row>
    <row r="28" spans="1:158" ht="27.6">
      <c r="A28" s="10" t="s">
        <v>4</v>
      </c>
      <c r="B28" s="8" t="e">
        <f>SUM(HLOOKUP(Sheet2!$B$3,#REF!,8)+HLOOKUP(Sheet2!$B$4,#REF!,8)+HLOOKUP(Sheet2!$B$5,#REF!,8)+HLOOKUP(Sheet2!$B$6,#REF!,8)+HLOOKUP(Sheet2!$B$7,#REF!,8)+HLOOKUP(Sheet2!$B$8,#REF!,8)+HLOOKUP(Sheet2!$B$9,#REF!,8)+HLOOKUP(Sheet2!$B$10,#REF!,8)+HLOOKUP(Sheet2!$B$11,#REF!,8))</f>
        <v>#REF!</v>
      </c>
      <c r="C28" s="8" t="e">
        <f>SUM(HLOOKUP(Sheet2!$C$3,#REF!,8)+HLOOKUP(Sheet2!$C$4,#REF!,8)+HLOOKUP(Sheet2!$C$5,#REF!,8)+HLOOKUP(Sheet2!$C$6,#REF!,8)+HLOOKUP(Sheet2!$C$7,#REF!,8)+HLOOKUP(Sheet2!$C$8,#REF!,8)+HLOOKUP(Sheet2!$C$9,#REF!,8)+HLOOKUP(Sheet2!$C$10,#REF!,8)+HLOOKUP(Sheet2!$C$11,#REF!,8)+HLOOKUP(Sheet2!$C$12,#REF!,8))</f>
        <v>#REF!</v>
      </c>
      <c r="D28" s="8" t="e">
        <f>SUM(HLOOKUP(Sheet2!$D$3,#REF!,8)+HLOOKUP(Sheet2!$D$4,#REF!,8)+HLOOKUP(Sheet2!$D$5,#REF!,8)+HLOOKUP(Sheet2!$D$6,#REF!,8)+HLOOKUP(Sheet2!$D$7,#REF!,8)+HLOOKUP(Sheet2!$D$8,#REF!,8)+HLOOKUP(Sheet2!$D$9,#REF!,8)+HLOOKUP(Sheet2!$D$10,#REF!,8)+HLOOKUP(Sheet2!$D$11,#REF!,8)+HLOOKUP(Sheet2!$D$12,#REF!,8))</f>
        <v>#REF!</v>
      </c>
      <c r="E28" s="8" t="e">
        <f>SUM(HLOOKUP($E$3,#REF!,8)+HLOOKUP($E$4,#REF!,8)+HLOOKUP($E$5,#REF!,8)+HLOOKUP($E$6,#REF!,8)+HLOOKUP($E$7,#REF!,8)+HLOOKUP($E$8,#REF!,8)+HLOOKUP($E$9,#REF!,8)+HLOOKUP($E$10,#REF!,8)+HLOOKUP($E$11,#REF!,8)+HLOOKUP($E$12,#REF!,8)+HLOOKUP($E$13,#REF!,8)+HLOOKUP($E$14,#REF!,8)+HLOOKUP($E$15,#REF!,8))</f>
        <v>#REF!</v>
      </c>
      <c r="F28" s="8" t="e">
        <f>SUM(HLOOKUP(Sheet2!$F$3,#REF!,8)+HLOOKUP(Sheet2!$F$4,#REF!,8)+HLOOKUP(Sheet2!$F$5,#REF!,8)+HLOOKUP(Sheet2!$F$6,#REF!,8)+HLOOKUP(Sheet2!$F$7,#REF!,8)+HLOOKUP(Sheet2!$F$8,#REF!,8)+HLOOKUP(Sheet2!$F$9,#REF!,8)+HLOOKUP(Sheet2!$F$10,#REF!,8)+HLOOKUP(Sheet2!$F$11,#REF!,8)+HLOOKUP(Sheet2!$F$12,#REF!,8))</f>
        <v>#REF!</v>
      </c>
      <c r="G28" s="8" t="e">
        <f>SUM(HLOOKUP(Sheet2!$G$3,#REF!,8)+HLOOKUP(Sheet2!$G$4,#REF!,8)+HLOOKUP(Sheet2!$G$5,#REF!,8)+HLOOKUP(Sheet2!$G$6,#REF!,8)+HLOOKUP(Sheet2!$G$7,#REF!,8)+HLOOKUP(Sheet2!$G$8,#REF!,8)+HLOOKUP(Sheet2!$G$9,#REF!,8)+HLOOKUP(Sheet2!$G$10,#REF!,8)+HLOOKUP(Sheet2!$G$11,#REF!,8)+HLOOKUP(Sheet2!$G$12,#REF!,8)+HLOOKUP(Sheet2!$G$13,#REF!,8)+HLOOKUP(Sheet2!$G$14,#REF!,8))</f>
        <v>#REF!</v>
      </c>
      <c r="H28" s="8" t="e">
        <f>SUM(HLOOKUP(Sheet2!$H$3,#REF!,8)+HLOOKUP(Sheet2!$H$4,#REF!,8)+HLOOKUP(Sheet2!$H$5,#REF!,8)+HLOOKUP(Sheet2!$H$6,#REF!,8)+HLOOKUP(Sheet2!$H$7,#REF!,8)+HLOOKUP(Sheet2!$H$8,#REF!,8)+HLOOKUP(Sheet2!$H$9,#REF!,8)+HLOOKUP(Sheet2!$H$10,#REF!,8)+HLOOKUP(Sheet2!$H$11,#REF!,8))</f>
        <v>#REF!</v>
      </c>
      <c r="I28" s="8" t="e">
        <f>SUM(HLOOKUP(Sheet2!$I$3,#REF!,8)+HLOOKUP(Sheet2!$I$4,#REF!,8)+HLOOKUP(Sheet2!$I$5,#REF!,8)+HLOOKUP(Sheet2!$I$6,#REF!,8)+HLOOKUP(Sheet2!$I$7,#REF!,8)+HLOOKUP(Sheet2!$I$8,#REF!,8)+HLOOKUP(Sheet2!$I$9,#REF!,8)+HLOOKUP(Sheet2!$I$10,#REF!,8)+HLOOKUP(Sheet2!$I$11,#REF!,8)+HLOOKUP(Sheet2!$I$12,#REF!,8)+HLOOKUP(Sheet2!$I$13,#REF!,8))</f>
        <v>#REF!</v>
      </c>
      <c r="J28" s="8" t="e">
        <f>SUM(HLOOKUP(Sheet2!$J$3,#REF!,8)+HLOOKUP(Sheet2!$J$4,#REF!,8)+HLOOKUP(Sheet2!$J$5,#REF!,8)+HLOOKUP(Sheet2!$J$6,#REF!,8)+HLOOKUP(Sheet2!$J$7,#REF!,8)+HLOOKUP(Sheet2!$J$8,#REF!,8)+HLOOKUP(Sheet2!$J$9,#REF!,8)+HLOOKUP(Sheet2!$J$10,#REF!,8)+HLOOKUP(Sheet2!$J$11,#REF!,8)+HLOOKUP(Sheet2!$J$12,#REF!,8)+HLOOKUP(Sheet2!$J$13,#REF!,8)+HLOOKUP(Sheet2!$J$14,#REF!,8))</f>
        <v>#REF!</v>
      </c>
      <c r="K28" s="8" t="e">
        <f>SUM(HLOOKUP(Sheet2!$K$3,#REF!,8)+HLOOKUP(Sheet2!$K$4,#REF!,8)+HLOOKUP(Sheet2!$K$5,#REF!,8)+HLOOKUP(Sheet2!$K$6,#REF!,8)+HLOOKUP(Sheet2!$K$7,#REF!,8)+HLOOKUP(Sheet2!$K$8,#REF!,8)+HLOOKUP(Sheet2!$K$9,#REF!,8)+HLOOKUP(Sheet2!$K$10,#REF!,8)+HLOOKUP(Sheet2!$K$11,#REF!,8)+HLOOKUP(Sheet2!$K$12,#REF!,8)+HLOOKUP(Sheet2!$K$13,#REF!,8)+HLOOKUP(Sheet2!$K$14,#REF!,8))</f>
        <v>#REF!</v>
      </c>
      <c r="L28" s="8" t="e">
        <f>SUM(HLOOKUP(Sheet2!$L$3,#REF!,8)+HLOOKUP(Sheet2!$L$4,#REF!,8)+HLOOKUP(Sheet2!$L$5,#REF!,8)+HLOOKUP(Sheet2!$L$6,#REF!,8)+HLOOKUP(Sheet2!$L$7,#REF!,8)+HLOOKUP(Sheet2!$L$8,#REF!,8)+HLOOKUP(Sheet2!$L$9,#REF!,8)+HLOOKUP(Sheet2!$L$10,#REF!,8)+HLOOKUP(Sheet2!$L$11,#REF!,8)+HLOOKUP(Sheet2!$L$12,#REF!,8)+HLOOKUP(Sheet2!$L$13,#REF!,8)+HLOOKUP(Sheet2!$L$14,#REF!,8))</f>
        <v>#REF!</v>
      </c>
      <c r="M28" s="8" t="e">
        <f>SUM(HLOOKUP($M$3,#REF!,8)+HLOOKUP($M$4,#REF!,8)+HLOOKUP($M$5,#REF!,8)+HLOOKUP($M$6,#REF!,8)+HLOOKUP($M$7,#REF!,8)+HLOOKUP($M$8,#REF!,8)+HLOOKUP($M$9,#REF!,8)+HLOOKUP($M$10,#REF!,8)+HLOOKUP($M$11,#REF!,8)+HLOOKUP($M$12,#REF!,8)+HLOOKUP($M$13,#REF!,8)+HLOOKUP($M$14,#REF!,8)+HLOOKUP($M$15,#REF!,8))</f>
        <v>#REF!</v>
      </c>
      <c r="N28" s="8" t="e">
        <f>SUM(HLOOKUP(Sheet2!$N$3,#REF!,8)+HLOOKUP(Sheet2!$N$4,#REF!,8)+HLOOKUP(Sheet2!$N$5,#REF!,8)+HLOOKUP(Sheet2!$N$6,#REF!,8)+HLOOKUP(Sheet2!$N$7,#REF!,8)+HLOOKUP(Sheet2!$N$8,#REF!,8)+HLOOKUP(Sheet2!$N$9,#REF!,8)+HLOOKUP(Sheet2!$N$10,#REF!,8)+HLOOKUP(Sheet2!$N$11,#REF!,8)+HLOOKUP(Sheet2!$N$12,#REF!,8))</f>
        <v>#REF!</v>
      </c>
      <c r="O28" s="8" t="e">
        <f>SUM(HLOOKUP(Sheet2!$O$3,#REF!,8)+HLOOKUP(Sheet2!$O$4,#REF!,8)+HLOOKUP(Sheet2!$O$5,#REF!,8)+HLOOKUP(Sheet2!$O$6,#REF!,8)+HLOOKUP(Sheet2!$O$7,#REF!,8)+HLOOKUP(Sheet2!$O$8,#REF!,8)+HLOOKUP(Sheet2!$O$9,#REF!,8)+HLOOKUP(Sheet2!$O$10,#REF!,8)+HLOOKUP(Sheet2!$O$11,#REF!,8)+HLOOKUP(Sheet2!$O$12,#REF!,8)+HLOOKUP(Sheet2!$O$13,#REF!,8)+HLOOKUP(Sheet2!$O$14,#REF!,8))</f>
        <v>#REF!</v>
      </c>
      <c r="P28" s="8" t="e">
        <f>SUM(HLOOKUP(Sheet2!$P$3,#REF!,8)+HLOOKUP(Sheet2!$P$4,#REF!,8)+HLOOKUP(Sheet2!$P$5,#REF!,8)+HLOOKUP(Sheet2!$P$6,#REF!,8)+HLOOKUP(Sheet2!$P$7,#REF!,8)+HLOOKUP(Sheet2!$P$8,#REF!,8)+HLOOKUP(Sheet2!$P$9,#REF!,8)+HLOOKUP(Sheet2!$P$10,#REF!,8)+HLOOKUP(Sheet2!$P$11,#REF!,8)+HLOOKUP(Sheet2!$P$12,#REF!,8)+HLOOKUP(Sheet2!$P$13,#REF!,8)+HLOOKUP(Sheet2!$P$14,#REF!,8))</f>
        <v>#REF!</v>
      </c>
      <c r="Q28" s="8" t="e">
        <f>SUM(HLOOKUP(Sheet2!$Q$3,#REF!,8)+HLOOKUP(Sheet2!$Q$4,#REF!,8)+HLOOKUP(Sheet2!$Q$5,#REF!,8)+HLOOKUP(Sheet2!$Q$6,#REF!,8)+HLOOKUP(Sheet2!$Q$7,#REF!,8)+HLOOKUP(Sheet2!$Q$8,#REF!,8)+HLOOKUP(Sheet2!$Q$9,#REF!,8)+HLOOKUP(Sheet2!$Q$10,#REF!,8)+HLOOKUP(Sheet2!$Q$11,#REF!,8)+HLOOKUP(Sheet2!$Q$12,#REF!,8)+HLOOKUP(Sheet2!$Q$13,#REF!,8)+HLOOKUP(Sheet2!$Q$14,#REF!,8))</f>
        <v>#REF!</v>
      </c>
      <c r="R28" s="8" t="e">
        <f>SUM(HLOOKUP(Sheet2!$R$3,#REF!,8)+HLOOKUP(Sheet2!$R$4,#REF!,8)+HLOOKUP(Sheet2!$R$5,#REF!,8)+HLOOKUP(Sheet2!$R$6,#REF!,8)+HLOOKUP(Sheet2!$R$7,#REF!,8)+HLOOKUP(Sheet2!$R$8,#REF!,8)+HLOOKUP(Sheet2!$R$9,#REF!,8)+HLOOKUP(Sheet2!$R$10,#REF!,8)+HLOOKUP(Sheet2!$R$11,#REF!,8))</f>
        <v>#REF!</v>
      </c>
      <c r="S28" s="8" t="e">
        <f>SUM(HLOOKUP(Sheet2!$S$3,#REF!,8)+HLOOKUP(Sheet2!$S$4,#REF!,8)+HLOOKUP(Sheet2!$S$5,#REF!,8)+HLOOKUP(Sheet2!$S$6,#REF!,8)+HLOOKUP(Sheet2!$S$7,#REF!,8)+HLOOKUP(Sheet2!$S$8,#REF!,8)+HLOOKUP(Sheet2!$S$9,#REF!,8)+HLOOKUP(Sheet2!$S$10,#REF!,8)+HLOOKUP(Sheet2!$S$11,#REF!,8)+HLOOKUP(Sheet2!$S$12,#REF!,8)+HLOOKUP(Sheet2!$S$13,#REF!,8))</f>
        <v>#REF!</v>
      </c>
      <c r="T28" s="8" t="e">
        <f>SUM(HLOOKUP(Sheet2!$T$3,#REF!,8)+HLOOKUP(Sheet2!$T$4,#REF!,8)+HLOOKUP(Sheet2!$T$5,#REF!,8)+HLOOKUP(Sheet2!$T$6,#REF!,8)+HLOOKUP(Sheet2!$T$7,#REF!,8)+HLOOKUP(Sheet2!$T$8,#REF!,8)+HLOOKUP(Sheet2!$T$9,#REF!,8)+HLOOKUP(Sheet2!$T$10,#REF!,8)+HLOOKUP(Sheet2!$T$11,#REF!,8)+HLOOKUP(Sheet2!$T$12,#REF!,8))</f>
        <v>#REF!</v>
      </c>
      <c r="U28" s="8" t="e">
        <f>SUM(HLOOKUP(Sheet2!$U$3,#REF!,8)+HLOOKUP(Sheet2!$U$4,#REF!,8)+HLOOKUP(Sheet2!$U$5,#REF!,8)+HLOOKUP(Sheet2!$U$6,#REF!,8)+HLOOKUP(Sheet2!$U$7,#REF!,8)+HLOOKUP(Sheet2!$U$8,#REF!,8)+HLOOKUP(Sheet2!$U$9,#REF!,8)+HLOOKUP(Sheet2!$U$10,#REF!,8)+HLOOKUP(Sheet2!$U$11,#REF!,8)+HLOOKUP(Sheet2!$U$12,#REF!,8)+HLOOKUP(Sheet2!$U$13,#REF!,8)+HLOOKUP(Sheet2!$U$14,#REF!,8)+HLOOKUP(Sheet2!$U$15,#REF!,8))</f>
        <v>#REF!</v>
      </c>
      <c r="V28" s="8" t="e">
        <f>SUM(HLOOKUP(Sheet2!$V$3,#REF!,8)+HLOOKUP(Sheet2!$V$4,#REF!,8)+HLOOKUP(Sheet2!$V$5,#REF!,8)+HLOOKUP(Sheet2!$V$6,#REF!,8)+HLOOKUP(Sheet2!$V$7,#REF!,8)+HLOOKUP(Sheet2!$V$8,#REF!,8)+HLOOKUP(Sheet2!$V$9,#REF!,8)+HLOOKUP(Sheet2!$V$10,#REF!,8)+HLOOKUP(Sheet2!$V$11,#REF!,8)+HLOOKUP(Sheet2!$V$12,#REF!,8)+HLOOKUP(Sheet2!$V$13,#REF!,8)+HLOOKUP(Sheet2!$V$14,#REF!,8)+HLOOKUP(Sheet2!$V$15,#REF!,8))</f>
        <v>#REF!</v>
      </c>
      <c r="W28" s="8" t="e">
        <f>SUM(HLOOKUP(Sheet2!$W$3,#REF!,8)+HLOOKUP(Sheet2!$W$4,#REF!,8)+HLOOKUP(Sheet2!$W$5,#REF!,8)+HLOOKUP(Sheet2!$W$6,#REF!,8)+HLOOKUP(Sheet2!$W$7,#REF!,8)+HLOOKUP(Sheet2!$W$8,#REF!,8)+HLOOKUP(Sheet2!$W$9,#REF!,8)+HLOOKUP(Sheet2!$W$10,#REF!,8)+HLOOKUP(Sheet2!$W$11,#REF!,8)+HLOOKUP(Sheet2!$W$12,#REF!,8)+HLOOKUP(Sheet2!$W$13,#REF!,8)+HLOOKUP(Sheet2!$W$14,#REF!,8)+HLOOKUP(Sheet2!$W$15,#REF!,8))</f>
        <v>#REF!</v>
      </c>
      <c r="X28" s="8" t="e">
        <f>SUM(HLOOKUP(Sheet2!$X$3,#REF!,8)+HLOOKUP(Sheet2!$X$4,#REF!,8)+HLOOKUP(Sheet2!$X$5,#REF!,8)+HLOOKUP(Sheet2!$X$6,#REF!,8)+HLOOKUP(Sheet2!$X$7,#REF!,8)+HLOOKUP(Sheet2!$X$8,#REF!,8)+HLOOKUP(Sheet2!$X$9,#REF!,8)+HLOOKUP(Sheet2!$X$10,#REF!,8)+HLOOKUP(Sheet2!$X$11,#REF!,8)+HLOOKUP(Sheet2!$X$12,#REF!,8)+HLOOKUP(Sheet2!$X$13,#REF!,8)+HLOOKUP(Sheet2!$X$14,#REF!,8)+HLOOKUP(Sheet2!$X$15,#REF!,8))</f>
        <v>#REF!</v>
      </c>
      <c r="Y28" s="8" t="e">
        <f>SUM(HLOOKUP(Sheet2!$Y$3,#REF!,8)+HLOOKUP(Sheet2!$Y$4,#REF!,8)+HLOOKUP(Sheet2!$Y$5,#REF!,8)+HLOOKUP(Sheet2!$Y$6,#REF!,8)+HLOOKUP(Sheet2!$Y$7,#REF!,8)+HLOOKUP(Sheet2!$Y$8,#REF!,8)+HLOOKUP(Sheet2!$Y$9,#REF!,8)+HLOOKUP(Sheet2!$Y$10,#REF!,8)+HLOOKUP(Sheet2!$Y$11,#REF!,8)+HLOOKUP(Sheet2!$Y$12,#REF!,8)+HLOOKUP(Sheet2!$Y$13,#REF!,8)+HLOOKUP(Sheet2!$Y$14,#REF!,8))</f>
        <v>#REF!</v>
      </c>
      <c r="Z28" s="8" t="e">
        <f>SUM(HLOOKUP(Sheet2!$Z$3,#REF!,8)+HLOOKUP(Sheet2!$Z$4,#REF!,8)+HLOOKUP(Sheet2!$Z$5,#REF!,8)+HLOOKUP(Sheet2!$Z$6,#REF!,8)+HLOOKUP(Sheet2!$Z$7,#REF!,8)+HLOOKUP(Sheet2!$Z$8,#REF!,8)+HLOOKUP(Sheet2!$Z$9,#REF!,8)+HLOOKUP(Sheet2!$Z$10,#REF!,8)+HLOOKUP(Sheet2!$Z$11,#REF!,8)+HLOOKUP(Sheet2!$Z$12,#REF!,8)+HLOOKUP(Sheet2!$Z$13,#REF!,8)+HLOOKUP(Sheet2!$Z$14,#REF!,8))</f>
        <v>#REF!</v>
      </c>
      <c r="AA28" s="8" t="e">
        <f>SUM(HLOOKUP(Sheet2!$AA$3,#REF!,8)+HLOOKUP(Sheet2!$AA$4,#REF!,8)+HLOOKUP(Sheet2!$AA$5,#REF!,8)+HLOOKUP(Sheet2!$AA$6,#REF!,8)+HLOOKUP(Sheet2!$AA$7,#REF!,8)+HLOOKUP(Sheet2!$AA$8,#REF!,8)+HLOOKUP(Sheet2!$AA$9,#REF!,8)+HLOOKUP(Sheet2!$AA$10,#REF!,8)+HLOOKUP(Sheet2!$AA$11,#REF!,8)+HLOOKUP(Sheet2!$AA$12,#REF!,8)+HLOOKUP(Sheet2!$AA$13,#REF!,8)+HLOOKUP(Sheet2!$AA$14,#REF!,8))</f>
        <v>#REF!</v>
      </c>
      <c r="AB28" s="8" t="e">
        <f>SUM(HLOOKUP(Sheet2!$AB$3,#REF!,8)+HLOOKUP(Sheet2!$AB$4,#REF!,8)+HLOOKUP(Sheet2!$AB$5,#REF!,8)+HLOOKUP(Sheet2!$AB$6,#REF!,8)+HLOOKUP(Sheet2!$AB$7,#REF!,8)+HLOOKUP(Sheet2!$AB$8,#REF!,8)+HLOOKUP(Sheet2!$AB$9,#REF!,8)+HLOOKUP(Sheet2!$AB$10,#REF!,8)+HLOOKUP(Sheet2!$AB$11,#REF!,8)+HLOOKUP(Sheet2!$AB$12,#REF!,8))</f>
        <v>#REF!</v>
      </c>
      <c r="AC28" s="8" t="e">
        <f>SUM(HLOOKUP(Sheet2!$AC$3,#REF!,8)+HLOOKUP(Sheet2!$AC$4,#REF!,8)+HLOOKUP(Sheet2!$AC$5,#REF!,8)+HLOOKUP(Sheet2!$AC$6,#REF!,8)+HLOOKUP(Sheet2!$AC$7,#REF!,8)+HLOOKUP(Sheet2!$AC$8,#REF!,8)+HLOOKUP(Sheet2!$AC$9,#REF!,8)+HLOOKUP(Sheet2!$AC$10,#REF!,8)+HLOOKUP(Sheet2!$AC$11,#REF!,8)+HLOOKUP(Sheet2!$AC$12,#REF!,8)+HLOOKUP(Sheet2!$AC$13,#REF!,8)+HLOOKUP(Sheet2!$AC$14,#REF!,8))</f>
        <v>#REF!</v>
      </c>
      <c r="AD28" s="8" t="e">
        <f>SUM(HLOOKUP(Sheet2!$AD$3,#REF!,8)+HLOOKUP(Sheet2!$AD$4,#REF!,8)+HLOOKUP(Sheet2!$AD$5,#REF!,8)+HLOOKUP(Sheet2!$AD$6,#REF!,8)+HLOOKUP(Sheet2!$AD$7,#REF!,8)+HLOOKUP(Sheet2!$AD$8,#REF!,8)+HLOOKUP(Sheet2!$AD$9,#REF!,8)+HLOOKUP(Sheet2!$AD$10,#REF!,8)+HLOOKUP(Sheet2!$AD$11,#REF!,8)+HLOOKUP(Sheet2!$AD$12,#REF!,8)+HLOOKUP(Sheet2!$AD$13,#REF!,8)+HLOOKUP(Sheet2!$AD$14,#REF!,8)+HLOOKUP(Sheet2!$AD$15,#REF!,8)+HLOOKUP(Sheet2!$AD$16,#REF!,8))</f>
        <v>#REF!</v>
      </c>
      <c r="AE28" s="8" t="e">
        <f>SUM(HLOOKUP(Sheet2!$AE$3,#REF!,8)+HLOOKUP(Sheet2!$AE$4,#REF!,8)+HLOOKUP(Sheet2!$AE$5,#REF!,8)+HLOOKUP(Sheet2!$AE$6,#REF!,8)+HLOOKUP(Sheet2!$AE$7,#REF!,8)+HLOOKUP(Sheet2!$AE$8,#REF!,8)+HLOOKUP(Sheet2!$AE$9,#REF!,8)+HLOOKUP(Sheet2!$AE$10,#REF!,8)+HLOOKUP(Sheet2!$AE$11,#REF!,8)+HLOOKUP(Sheet2!$AE$12,#REF!,8)+HLOOKUP(Sheet2!$AE$13,#REF!,8)+HLOOKUP(Sheet2!$AE$14,#REF!,8)+HLOOKUP(Sheet2!$AE$15,#REF!,8)+HLOOKUP(Sheet2!$AE$16,#REF!,8)+HLOOKUP(Sheet2!$AE$17,#REF!,8))</f>
        <v>#REF!</v>
      </c>
      <c r="AF28" s="8" t="e">
        <f>SUM(HLOOKUP(Sheet2!$AF$3,#REF!,8)+HLOOKUP(Sheet2!$AF$4,#REF!,8)+HLOOKUP(Sheet2!$AF$5,#REF!,8)+HLOOKUP(Sheet2!$AF$6,#REF!,8)+HLOOKUP(Sheet2!$AF$7,#REF!,8)+HLOOKUP(Sheet2!$AF$8,#REF!,8)+HLOOKUP(Sheet2!$AF$9,#REF!,8)+HLOOKUP(Sheet2!$AF$10,#REF!,8)+HLOOKUP(Sheet2!$AF$11,#REF!,8)+HLOOKUP(Sheet2!$AF$12,#REF!,8)+HLOOKUP(Sheet2!$AF$13,#REF!,8)+HLOOKUP(Sheet2!$AF$14,#REF!,8))</f>
        <v>#REF!</v>
      </c>
      <c r="AG28" s="8" t="e">
        <f>SUM(HLOOKUP(Sheet2!$AG$3,#REF!,8)+HLOOKUP(Sheet2!$AG$4,#REF!,8)+HLOOKUP(Sheet2!$AG$5,#REF!,8)+HLOOKUP(Sheet2!$AG$6,#REF!,8)+HLOOKUP(Sheet2!$AG$7,#REF!,8)+HLOOKUP(Sheet2!$AG$8,#REF!,8)+HLOOKUP(Sheet2!$AG$9,#REF!,8)+HLOOKUP(Sheet2!$AG$10,#REF!,8)+HLOOKUP(Sheet2!$AG$11,#REF!,8)+HLOOKUP(Sheet2!$AG$12,#REF!,8)+HLOOKUP(Sheet2!$AG$13,#REF!,8)+HLOOKUP(Sheet2!$AG$14,#REF!,8)+HLOOKUP(Sheet2!$AG$15,#REF!,8)+HLOOKUP(Sheet2!$AG$16,#REF!,8))</f>
        <v>#REF!</v>
      </c>
      <c r="AH28" s="8" t="e">
        <f>SUM(HLOOKUP(Sheet2!$AH$3,#REF!,8)+HLOOKUP(Sheet2!$AH$4,#REF!,8)+HLOOKUP(Sheet2!$AH$5,#REF!,8)+HLOOKUP(Sheet2!$AH$6,#REF!,8)+HLOOKUP(Sheet2!$AH$7,#REF!,8)+HLOOKUP(Sheet2!$AH$8,#REF!,8)+HLOOKUP(Sheet2!$AH$9,#REF!,8)+HLOOKUP(Sheet2!$AH$10,#REF!,8)+HLOOKUP(Sheet2!$AH$11,#REF!,8)+HLOOKUP(Sheet2!$AH$12,#REF!,8)+HLOOKUP(Sheet2!$AH$13,#REF!,8)+HLOOKUP(Sheet2!$AH$14,#REF!,8)+HLOOKUP(Sheet2!$AH$15,#REF!,8)+HLOOKUP(Sheet2!$AH$16,#REF!,8))</f>
        <v>#REF!</v>
      </c>
      <c r="AI28" s="8" t="e">
        <f>SUM(HLOOKUP(Sheet2!$AI$3,#REF!,8)+HLOOKUP(Sheet2!$AI$4,#REF!,8)+HLOOKUP(Sheet2!$AI$5,#REF!,8)+HLOOKUP(Sheet2!$AI$6,#REF!,8)+HLOOKUP(Sheet2!$AI$7,#REF!,8)+HLOOKUP(Sheet2!$AI$8,#REF!,8)+HLOOKUP(Sheet2!$AI$9,#REF!,8)+HLOOKUP(Sheet2!$AI$10,#REF!,8)+HLOOKUP(Sheet2!$AI$11,#REF!,8)+HLOOKUP(Sheet2!$AI$12,#REF!,8)+HLOOKUP(Sheet2!$AI$13,#REF!,8))</f>
        <v>#REF!</v>
      </c>
      <c r="AJ28" s="8" t="e">
        <f>SUM(HLOOKUP(Sheet2!$AJ$3,#REF!,8)+HLOOKUP(Sheet2!$AJ$4,#REF!,8)+HLOOKUP(Sheet2!$AJ$5,#REF!,8)+HLOOKUP(Sheet2!$AJ$6,#REF!,8)+HLOOKUP(Sheet2!$AJ$7,#REF!,8)+HLOOKUP(Sheet2!$AJ$8,#REF!,8)+HLOOKUP(Sheet2!$AJ$9,#REF!,8)+HLOOKUP(Sheet2!$AJ$10,#REF!,8)+HLOOKUP(Sheet2!$AJ$11,#REF!,8)+HLOOKUP(Sheet2!$AJ$12,#REF!,8)+HLOOKUP(Sheet2!$AJ$13,#REF!,8)+HLOOKUP(Sheet2!$AJ$14,#REF!,8)+HLOOKUP(Sheet2!$AJ$15,#REF!,8))</f>
        <v>#REF!</v>
      </c>
      <c r="AK28" s="8" t="e">
        <f>SUM(HLOOKUP(Sheet2!$AK$3,#REF!,8)+HLOOKUP(Sheet2!$AK$4,#REF!,8)+HLOOKUP(Sheet2!$AK$5,#REF!,8)+HLOOKUP(Sheet2!$AK$6,#REF!,8)+HLOOKUP(Sheet2!$AK$7,#REF!,8)+HLOOKUP(Sheet2!$AK$8,#REF!,8)+HLOOKUP(Sheet2!$AK$9,#REF!,8)+HLOOKUP(Sheet2!$AK$10,#REF!,8)+HLOOKUP(Sheet2!$AK$11,#REF!,8)+HLOOKUP(Sheet2!$AK$12,#REF!,8)+HLOOKUP(Sheet2!$AK$13,#REF!,8)+HLOOKUP(Sheet2!$AK$14,#REF!,8))</f>
        <v>#REF!</v>
      </c>
      <c r="AL28" s="8" t="e">
        <f>SUM(HLOOKUP(Sheet2!$AL$3,#REF!,8)+HLOOKUP(Sheet2!$AL$4,#REF!,8)+HLOOKUP(Sheet2!$AL$5,#REF!,8)+HLOOKUP(Sheet2!$AL$6,#REF!,8)+HLOOKUP(Sheet2!$AL$7,#REF!,8)+HLOOKUP(Sheet2!$AL$8,#REF!,8)+HLOOKUP(Sheet2!$AL$9,#REF!,8)+HLOOKUP(Sheet2!$AL$10,#REF!,8)+HLOOKUP(Sheet2!$AL$11,#REF!,8)+HLOOKUP(Sheet2!$AL$12,#REF!,8)+HLOOKUP(Sheet2!$AL$13,#REF!,8)+HLOOKUP(Sheet2!$AL$14,#REF!,8)+HLOOKUP(Sheet2!$AL$15,#REF!,8)+HLOOKUP(Sheet2!$AL$16,#REF!,8))</f>
        <v>#REF!</v>
      </c>
      <c r="AM28" s="8" t="e">
        <f>SUM(HLOOKUP(Sheet2!$AM$3,#REF!,8)+HLOOKUP(Sheet2!$AM$4,#REF!,8)+HLOOKUP(Sheet2!$AM$5,#REF!,8)+HLOOKUP(Sheet2!$AM$6,#REF!,8)+HLOOKUP(Sheet2!$AM$7,#REF!,8)+HLOOKUP(Sheet2!$AM$8,#REF!,8)+HLOOKUP(Sheet2!$AM$9,#REF!,8)+HLOOKUP(Sheet2!$AM$10,#REF!,8)+HLOOKUP(Sheet2!$AM$11,#REF!,8)+HLOOKUP(Sheet2!$AM$12,#REF!,8)+HLOOKUP(Sheet2!$AM$13,#REF!,8)+HLOOKUP(Sheet2!$AM$14,#REF!,8)+HLOOKUP(Sheet2!$AM$15,#REF!,8)+HLOOKUP(Sheet2!$AM$16,#REF!,8)+HLOOKUP(Sheet2!$AM$17,#REF!,8))</f>
        <v>#REF!</v>
      </c>
      <c r="AN28" s="8" t="e">
        <f>SUM(HLOOKUP(Sheet2!$AN$3,#REF!,8)+HLOOKUP(Sheet2!$AN$4,#REF!,8)+HLOOKUP(Sheet2!$AN$5,#REF!,8)+HLOOKUP(Sheet2!$AN$6,#REF!,8)+HLOOKUP(Sheet2!$AN$7,#REF!,8)+HLOOKUP(Sheet2!$AN$8,#REF!,8)+HLOOKUP(Sheet2!$AN$9,#REF!,8)+HLOOKUP(Sheet2!$AN$10,#REF!,8)+HLOOKUP(Sheet2!$AN$11,#REF!,8)+HLOOKUP(Sheet2!$AN$12,#REF!,8)+HLOOKUP(Sheet2!$AN$13,#REF!,8)+HLOOKUP(Sheet2!$AN$14,#REF!,8)+HLOOKUP(Sheet2!$AN$15,#REF!,8)+HLOOKUP(Sheet2!$AN$16,#REF!,8)+HLOOKUP(Sheet2!$AN$17,#REF!,8))</f>
        <v>#REF!</v>
      </c>
      <c r="AO28" s="8" t="e">
        <f>SUM(HLOOKUP(Sheet2!$AO$3,#REF!,8)+HLOOKUP(Sheet2!$AO$4,#REF!,8)+HLOOKUP(Sheet2!$AO$5,#REF!,8)+HLOOKUP(Sheet2!$AO$6,#REF!,8)+HLOOKUP(Sheet2!$AO$7,#REF!,8)+HLOOKUP(Sheet2!$AO$8,#REF!,8)+HLOOKUP(Sheet2!$AO$9,#REF!,8)+HLOOKUP(Sheet2!$AO$10,#REF!,8)+HLOOKUP(Sheet2!$AO$11,#REF!,8)+HLOOKUP(Sheet2!$AO$12,#REF!,8)+HLOOKUP(Sheet2!$AO$13,#REF!,8)+HLOOKUP(Sheet2!$AO$14,#REF!,8)+HLOOKUP(Sheet2!$AO$15,#REF!,8)+HLOOKUP(Sheet2!$AO$16,#REF!,8)+HLOOKUP(Sheet2!$AO$17,#REF!,8))</f>
        <v>#REF!</v>
      </c>
      <c r="AP28" s="8" t="e">
        <f>SUM(HLOOKUP(Sheet2!$AP$3,#REF!,8)+HLOOKUP(Sheet2!$AP$4,#REF!,8)+HLOOKUP(Sheet2!$AP$5,#REF!,8)+HLOOKUP(Sheet2!$AP$6,#REF!,8)+HLOOKUP(Sheet2!$AP$7,#REF!,8)+HLOOKUP(Sheet2!$AP$8,#REF!,8)+HLOOKUP(Sheet2!$AP$9,#REF!,8)+HLOOKUP(Sheet2!$AP$10,#REF!,8)+HLOOKUP(Sheet2!$AP$11,#REF!,8)+HLOOKUP(Sheet2!$AP$12,#REF!,8)+HLOOKUP(Sheet2!$AP$13,#REF!,8)+HLOOKUP(Sheet2!$AP$14,#REF!,8)+HLOOKUP(Sheet2!$AP$15,#REF!,8)+HLOOKUP(Sheet2!$AP$16,#REF!,8))</f>
        <v>#REF!</v>
      </c>
      <c r="AQ28" s="8" t="e">
        <f>SUM(HLOOKUP(Sheet2!$AQ$3,#REF!,8)+HLOOKUP(Sheet2!$AQ$4,#REF!,8)+HLOOKUP(Sheet2!$AQ$5,#REF!,8)+HLOOKUP(Sheet2!$AQ$6,#REF!,8)+HLOOKUP(Sheet2!$AQ$7,#REF!,8)+HLOOKUP(Sheet2!$AQ$8,#REF!,8)+HLOOKUP(Sheet2!$AQ$9,#REF!,8)+HLOOKUP(Sheet2!$AQ$10,#REF!,8)+HLOOKUP(Sheet2!$AQ$11,#REF!,8)+HLOOKUP(Sheet2!$AQ$12,#REF!,8)+HLOOKUP(Sheet2!$AQ$13,#REF!,8)+HLOOKUP(Sheet2!$AQ$14,#REF!,8)+HLOOKUP(Sheet2!$AQ$15,#REF!,8)+HLOOKUP(Sheet2!$AQ$16,#REF!,8))</f>
        <v>#REF!</v>
      </c>
      <c r="AR28" s="8" t="e">
        <f>SUM(HLOOKUP(Sheet2!$AR$3,#REF!,8)+HLOOKUP(Sheet2!$AR$4,#REF!,8)+HLOOKUP(Sheet2!$AR$5,#REF!,8)+HLOOKUP(Sheet2!$AR$6,#REF!,8)+HLOOKUP(Sheet2!$AR$7,#REF!,8)+HLOOKUP(Sheet2!$AR$8,#REF!,8)+HLOOKUP(Sheet2!$AR$9,#REF!,8)+HLOOKUP(Sheet2!$AR$10,#REF!,8)+HLOOKUP(Sheet2!$AR$11,#REF!,8)+HLOOKUP(Sheet2!$AR$12,#REF!,8)+HLOOKUP(Sheet2!$AR$13,#REF!,8)+HLOOKUP(Sheet2!$AR$14,#REF!,8)+HLOOKUP(Sheet2!$AR$15,#REF!,8)+HLOOKUP(Sheet2!$AR$16,#REF!,8))</f>
        <v>#REF!</v>
      </c>
      <c r="AS28" s="8" t="e">
        <f>SUM(HLOOKUP(Sheet2!$AS$3,#REF!,8)+HLOOKUP(Sheet2!$AS$4,#REF!,8)+HLOOKUP(Sheet2!$AS$5,#REF!,8)+HLOOKUP(Sheet2!$AS$6,#REF!,8)+HLOOKUP(Sheet2!$AS$7,#REF!,8)+HLOOKUP(Sheet2!$AS$8,#REF!,8)+HLOOKUP(Sheet2!$AS$9,#REF!,8)+HLOOKUP(Sheet2!$AS$10,#REF!,8)+HLOOKUP(Sheet2!$AS$11,#REF!,8)+HLOOKUP(Sheet2!$AS$12,#REF!,8)+HLOOKUP(Sheet2!$AS$13,#REF!,8)+HLOOKUP(Sheet2!$AS$14,#REF!,8))</f>
        <v>#REF!</v>
      </c>
      <c r="AT28" s="8" t="e">
        <f>SUM(HLOOKUP(Sheet2!$AT$3,#REF!,8)+HLOOKUP(Sheet2!$AT$4,#REF!,8)+HLOOKUP(Sheet2!$AT$5,#REF!,8)+HLOOKUP(Sheet2!$AT$6,#REF!,8)+HLOOKUP(Sheet2!$AT$7,#REF!,8)+HLOOKUP(Sheet2!$AT$8,#REF!,8)+HLOOKUP(Sheet2!$AT$9,#REF!,8)+HLOOKUP(Sheet2!$AT$10,#REF!,8)+HLOOKUP(Sheet2!$AT$11,#REF!,8)+HLOOKUP(Sheet2!$AT$12,#REF!,8)+HLOOKUP(Sheet2!$AT$13,#REF!,8)+HLOOKUP(Sheet2!$AT$14,#REF!,8)+HLOOKUP(Sheet2!$AT$15,#REF!,8)+HLOOKUP(Sheet2!$AT$16,#REF!,8))</f>
        <v>#REF!</v>
      </c>
      <c r="AU28" s="8" t="e">
        <f>SUM(HLOOKUP(Sheet2!$AU$3,#REF!,8)+HLOOKUP(Sheet2!$AU$4,#REF!,8)+HLOOKUP(Sheet2!$AU$5,#REF!,8)+HLOOKUP(Sheet2!$AU$6,#REF!,8)+HLOOKUP(Sheet2!$AU$7,#REF!,8)+HLOOKUP(Sheet2!$AU$8,#REF!,8)+HLOOKUP(Sheet2!$AU$9,#REF!,8)+HLOOKUP(Sheet2!$AU$10,#REF!,8)+HLOOKUP(Sheet2!$AU$11,#REF!,8)+HLOOKUP(Sheet2!$AU$12,#REF!,8)+HLOOKUP(Sheet2!$AU$13,#REF!,8)+HLOOKUP(Sheet2!$AU$14,#REF!,8)+HLOOKUP(Sheet2!$AU$15,#REF!,8)+HLOOKUP(Sheet2!$AU$16,#REF!,8))</f>
        <v>#REF!</v>
      </c>
      <c r="AV28" s="8" t="e">
        <f>SUM(HLOOKUP(Sheet2!$AV$3,#REF!,8)+HLOOKUP(Sheet2!$AV$4,#REF!,8)+HLOOKUP(Sheet2!$AV$5,#REF!,8)+HLOOKUP(Sheet2!$AV$6,#REF!,8)+HLOOKUP(Sheet2!$AV$7,#REF!,8)+HLOOKUP(Sheet2!$AV$8,#REF!,8)+HLOOKUP(Sheet2!$AV$9,#REF!,8)+HLOOKUP(Sheet2!$AV$10,#REF!,8)+HLOOKUP(Sheet2!$AV$11,#REF!,8)+HLOOKUP(Sheet2!$AV$12,#REF!,8)+HLOOKUP(Sheet2!$AV$13,#REF!,8)+HLOOKUP(Sheet2!$AV$14,#REF!,8)+HLOOKUP(Sheet2!$AV$15,#REF!,8)+HLOOKUP(Sheet2!$AV$16,#REF!,8)+HLOOKUP(Sheet2!$AV$17,#REF!,8))</f>
        <v>#REF!</v>
      </c>
      <c r="AW28" s="8" t="e">
        <f>SUM(HLOOKUP(Sheet2!$AW$3,#REF!,8)+HLOOKUP(Sheet2!$AW$4,#REF!,8)+HLOOKUP(Sheet2!$AW$5,#REF!,8)+HLOOKUP(Sheet2!$AW$6,#REF!,8)+HLOOKUP(Sheet2!$AW$7,#REF!,8)+HLOOKUP(Sheet2!$AW$8,#REF!,8)+HLOOKUP(Sheet2!$AW$9,#REF!,8)+HLOOKUP(Sheet2!$AW$10,#REF!,8)+HLOOKUP(Sheet2!$AW$11,#REF!,8)+HLOOKUP(Sheet2!$AW$12,#REF!,8)+HLOOKUP(Sheet2!$AW$13,#REF!,8)+HLOOKUP(Sheet2!$AW$14,#REF!,8)+HLOOKUP(Sheet2!$AW$15,#REF!,8)+HLOOKUP(Sheet2!$AW$16,#REF!,8)+HLOOKUP(Sheet2!$AW$17,#REF!,8))</f>
        <v>#REF!</v>
      </c>
      <c r="AX28" s="8" t="e">
        <f>SUM(HLOOKUP(Sheet2!$AX$3,#REF!,8)+HLOOKUP(Sheet2!$AX$4,#REF!,8)+HLOOKUP(Sheet2!$AX$5,#REF!,8)+HLOOKUP(Sheet2!$AX$6,#REF!,8)+HLOOKUP(Sheet2!$AX$7,#REF!,8)+HLOOKUP(Sheet2!$AX$8,#REF!,8)+HLOOKUP(Sheet2!$AX$9,#REF!,8)+HLOOKUP(Sheet2!$AX$10,#REF!,8)+HLOOKUP(Sheet2!$AX$11,#REF!,8)+HLOOKUP(Sheet2!$AX$12,#REF!,8)+HLOOKUP(Sheet2!$AX$13,#REF!,8)+HLOOKUP(Sheet2!$AX$14,#REF!,8)+HLOOKUP(Sheet2!$AX$15,#REF!,8)+HLOOKUP(Sheet2!$AX$16,#REF!,8)+HLOOKUP(Sheet2!$AX$17,#REF!,8)+HLOOKUP(Sheet2!$AX$18,#REF!,8)+HLOOKUP(Sheet2!$AX$19,#REF!,8)+HLOOKUP(Sheet2!$AX$20,#REF!,8))</f>
        <v>#REF!</v>
      </c>
      <c r="AY28" s="8" t="e">
        <f>SUM(HLOOKUP(Sheet2!$AY$3,#REF!,8)+HLOOKUP(Sheet2!$AY$4,#REF!,8)+HLOOKUP(Sheet2!$AY$5,#REF!,8)+HLOOKUP(Sheet2!$AY$6,#REF!,8)+HLOOKUP(Sheet2!$AY$7,#REF!,8)+HLOOKUP(Sheet2!$AY$8,#REF!,8)+HLOOKUP(Sheet2!$AY$9,#REF!,8)+HLOOKUP(Sheet2!$AY$10,#REF!,8)+HLOOKUP(Sheet2!$AY$11,#REF!,8)+HLOOKUP(Sheet2!$AY$12,#REF!,8)+HLOOKUP(Sheet2!$AY$13,#REF!,8)+HLOOKUP(Sheet2!$AY$14,#REF!,8)+HLOOKUP(Sheet2!$AY$15,#REF!,8)+HLOOKUP(Sheet2!$AY$16,#REF!,8)+HLOOKUP(Sheet2!$AY$17,#REF!,8))</f>
        <v>#REF!</v>
      </c>
      <c r="AZ28" s="8" t="e">
        <f>SUM(HLOOKUP(Sheet2!$AZ$3,#REF!,8)+HLOOKUP(Sheet2!$AZ$4,#REF!,8)+HLOOKUP(Sheet2!$AZ$5,#REF!,8)+HLOOKUP(Sheet2!$AZ$6,#REF!,8)+HLOOKUP(Sheet2!$AZ$7,#REF!,8)+HLOOKUP(Sheet2!$AZ$8,#REF!,8)+HLOOKUP(Sheet2!$AZ$9,#REF!,8)+HLOOKUP(Sheet2!$AZ$10,#REF!,8)+HLOOKUP(Sheet2!$AZ$11,#REF!,8)+HLOOKUP(Sheet2!$AZ$12,#REF!,8)+HLOOKUP(Sheet2!$AZ$13,#REF!,8)+HLOOKUP(Sheet2!$AZ$14,#REF!,8)+HLOOKUP(Sheet2!$AZ$15,#REF!,8)+HLOOKUP(Sheet2!$AZ$16,#REF!,8)+HLOOKUP(Sheet2!$AZ$17,#REF!,8)+HLOOKUP(Sheet2!$AZ$18,#REF!,8)+HLOOKUP(Sheet2!$AZ$19,#REF!,8))</f>
        <v>#REF!</v>
      </c>
      <c r="BA28" s="8" t="e">
        <f>SUM(HLOOKUP(Sheet2!$BA$3,#REF!,8)+HLOOKUP(Sheet2!$BA$4,#REF!,8)+HLOOKUP(Sheet2!$BA$5,#REF!,8)+HLOOKUP(Sheet2!$BA$6,#REF!,8)+HLOOKUP(Sheet2!$BA$7,#REF!,8)+HLOOKUP(Sheet2!$BA$8,#REF!,8)+HLOOKUP(Sheet2!$BA$9,#REF!,8)+HLOOKUP(Sheet2!$BA$10,#REF!,8)+HLOOKUP(Sheet2!$BA$11,#REF!,8)+HLOOKUP(Sheet2!$BA$12,#REF!,8)+HLOOKUP(Sheet2!$BA$13,#REF!,8)+HLOOKUP(Sheet2!$BA$14,#REF!,8)+HLOOKUP(Sheet2!$BA$15,#REF!,8)+HLOOKUP(Sheet2!$BA$16,#REF!,8))</f>
        <v>#REF!</v>
      </c>
      <c r="BB28" s="8" t="e">
        <f>SUM(HLOOKUP(Sheet2!$BB$3,#REF!,8)+HLOOKUP(Sheet2!$BB$4,#REF!,8)+HLOOKUP(Sheet2!$BB$5,#REF!,8)+HLOOKUP(Sheet2!$BB$6,#REF!,8)+HLOOKUP(Sheet2!$BB$7,#REF!,8)+HLOOKUP(Sheet2!$BB$8,#REF!,8)+HLOOKUP(Sheet2!$BB$9,#REF!,8)+HLOOKUP(Sheet2!$BB$10,#REF!,8)+HLOOKUP(Sheet2!$BB$11,#REF!,8)+HLOOKUP(Sheet2!$BB$12,#REF!,8)+HLOOKUP(Sheet2!$BB$13,#REF!,8)+HLOOKUP(Sheet2!$BB$14,#REF!,8)+HLOOKUP(Sheet2!$BB$15,#REF!,8)+HLOOKUP(Sheet2!$BB$16,#REF!,8)+HLOOKUP(Sheet2!$BB$17,#REF!,8))</f>
        <v>#REF!</v>
      </c>
      <c r="BC28" s="8" t="e">
        <f>SUM(HLOOKUP(Sheet2!$BC$3,#REF!,8)+HLOOKUP(Sheet2!$BC$4,#REF!,8)+HLOOKUP(Sheet2!$BC$5,#REF!,8)+HLOOKUP(Sheet2!$BC$6,#REF!,8)+HLOOKUP(Sheet2!$BC$7,#REF!,8)+HLOOKUP(Sheet2!$BC$8,#REF!,8)+HLOOKUP(Sheet2!$BC$9,#REF!,8)+HLOOKUP(Sheet2!$BC$10,#REF!,8)+HLOOKUP(Sheet2!$BC$11,#REF!,8)+HLOOKUP(Sheet2!$BC$12,#REF!,8)+HLOOKUP(Sheet2!$BC$13,#REF!,8)+HLOOKUP(Sheet2!$BC$14,#REF!,8))</f>
        <v>#REF!</v>
      </c>
      <c r="BD28" s="8" t="e">
        <f>SUM(HLOOKUP(Sheet2!$BD$3,#REF!,8)+HLOOKUP(Sheet2!$BD$4,#REF!,8)+HLOOKUP(Sheet2!$BD$5,#REF!,8)+HLOOKUP(Sheet2!$BD$6,#REF!,8)+HLOOKUP(Sheet2!$BD$7,#REF!,8)+HLOOKUP(Sheet2!$BD$8,#REF!,8)+HLOOKUP(Sheet2!$BD$9,#REF!,8)+HLOOKUP(Sheet2!$BD$10,#REF!,8)+HLOOKUP(Sheet2!$BD$11,#REF!,8)+HLOOKUP(Sheet2!$BD$12,#REF!,8)+HLOOKUP(Sheet2!$BD$13,#REF!,8)+HLOOKUP(Sheet2!$BD$14,#REF!,8)+HLOOKUP(Sheet2!$BD$15,#REF!,8)+HLOOKUP(Sheet2!$BD$16,#REF!,8))</f>
        <v>#REF!</v>
      </c>
      <c r="BE28" s="8" t="e">
        <f>SUM(HLOOKUP(Sheet2!$BE$3,#REF!,8)+HLOOKUP(Sheet2!$BE$4,#REF!,8)+HLOOKUP(Sheet2!$BE$5,#REF!,8)+HLOOKUP(Sheet2!$BE$6,#REF!,8)+HLOOKUP(Sheet2!$BE$7,#REF!,8)+HLOOKUP(Sheet2!$BE$8,#REF!,8)+HLOOKUP(Sheet2!$BE$9,#REF!,8)+HLOOKUP(Sheet2!$BE$10,#REF!,8)+HLOOKUP(Sheet2!$BE$11,#REF!,8)+HLOOKUP(Sheet2!$BE$12,#REF!,8)+HLOOKUP(Sheet2!$BE$13,#REF!,8)+HLOOKUP(Sheet2!$BE$14,#REF!,8)+HLOOKUP(Sheet2!$BE$15,#REF!,8)+HLOOKUP(Sheet2!$BE$16,#REF!,8))</f>
        <v>#REF!</v>
      </c>
      <c r="BF28" s="8" t="e">
        <f>SUM(HLOOKUP(Sheet2!$BF$3,#REF!,8)+HLOOKUP(Sheet2!$BF$4,#REF!,8)+HLOOKUP(Sheet2!$BF$5,#REF!,8)+HLOOKUP(Sheet2!$BF$6,#REF!,8)+HLOOKUP(Sheet2!$BF$7,#REF!,8)+HLOOKUP(Sheet2!$BF$8,#REF!,8)+HLOOKUP(Sheet2!$BF$9,#REF!,8)+HLOOKUP(Sheet2!$BF$10,#REF!,8)+HLOOKUP(Sheet2!$BF$11,#REF!,8)+HLOOKUP(Sheet2!$BF$12,#REF!,8)+HLOOKUP(Sheet2!$BF$13,#REF!,8))</f>
        <v>#REF!</v>
      </c>
      <c r="BG28" s="8" t="e">
        <f>SUM(HLOOKUP(Sheet2!$BG$3,#REF!,8)+HLOOKUP(Sheet2!$BG$4,#REF!,8)+HLOOKUP(Sheet2!$BG$5,#REF!,8)+HLOOKUP(Sheet2!$BG$6,#REF!,8)+HLOOKUP(Sheet2!$BG$7,#REF!,8)+HLOOKUP(Sheet2!$BG$8,#REF!,8)+HLOOKUP(Sheet2!$BG$9,#REF!,8)+HLOOKUP(Sheet2!$BG$10,#REF!,8)+HLOOKUP(Sheet2!$BG$11,#REF!,8)+HLOOKUP(Sheet2!$BG$12,#REF!,8)+HLOOKUP(Sheet2!$BG$13,#REF!,8)+HLOOKUP(Sheet2!$BG$14,#REF!,8)+HLOOKUP(Sheet2!$BG$15,#REF!,8))</f>
        <v>#REF!</v>
      </c>
      <c r="BH28" s="8" t="e">
        <f>SUM(HLOOKUP(Sheet2!$BH$3,#REF!,8)+HLOOKUP(Sheet2!$BH$4,#REF!,8)+HLOOKUP(Sheet2!$BH$5,#REF!,8)+HLOOKUP(Sheet2!$BH$6,#REF!,8)+HLOOKUP(Sheet2!$BH$7,#REF!,8)+HLOOKUP(Sheet2!$BH$8,#REF!,8)+HLOOKUP(Sheet2!$BH$9,#REF!,8)+HLOOKUP(Sheet2!$BH$10,#REF!,8)+HLOOKUP(Sheet2!$BH$11,#REF!,8)+HLOOKUP(Sheet2!$BH$12,#REF!,8)+HLOOKUP(Sheet2!$BH$13,#REF!,8)+HLOOKUP(Sheet2!$BH$14,#REF!,8))</f>
        <v>#REF!</v>
      </c>
      <c r="BI28" s="8" t="e">
        <f>SUM(HLOOKUP(Sheet2!$BI$3,#REF!,8)+HLOOKUP(Sheet2!$BI$4,#REF!,8)+HLOOKUP(Sheet2!$BI$5,#REF!,8)+HLOOKUP(Sheet2!$BI$6,#REF!,8)+HLOOKUP(Sheet2!$BI$7,#REF!,8)+HLOOKUP(Sheet2!$BI$8,#REF!,8)+HLOOKUP(Sheet2!$BI$9,#REF!,8)+HLOOKUP(Sheet2!$BI$10,#REF!,8)+HLOOKUP(Sheet2!$BI$11,#REF!,8)+HLOOKUP(Sheet2!$BI$12,#REF!,8)+HLOOKUP(Sheet2!$BI$13,#REF!,8)+HLOOKUP(Sheet2!$BI$14,#REF!,8)+HLOOKUP(Sheet2!$BI$15,#REF!,8)+HLOOKUP(Sheet2!$BI$16,#REF!,8))</f>
        <v>#REF!</v>
      </c>
      <c r="BJ28" s="8" t="e">
        <f>SUM(HLOOKUP(Sheet2!$BJ$3,#REF!,8)+HLOOKUP(Sheet2!$BJ$4,#REF!,8)+HLOOKUP(Sheet2!$BJ$5,#REF!,8)+HLOOKUP(Sheet2!$BJ$6,#REF!,8)+HLOOKUP(Sheet2!$BJ$7,#REF!,8)+HLOOKUP(Sheet2!$BJ$8,#REF!,8)+HLOOKUP(Sheet2!$BJ$9,#REF!,8)+HLOOKUP(Sheet2!$BJ$10,#REF!,8)+HLOOKUP(Sheet2!$BJ$11,#REF!,8)+HLOOKUP(Sheet2!$BJ$12,#REF!,8)+HLOOKUP(Sheet2!$BJ$13,#REF!,8)+HLOOKUP(Sheet2!$BJ$14,#REF!,8)+HLOOKUP(Sheet2!$BJ$15,#REF!,8)+HLOOKUP(Sheet2!$BJ$16,#REF!,8)+HLOOKUP(Sheet2!$BJ$17,#REF!,8))</f>
        <v>#REF!</v>
      </c>
      <c r="BK28" s="8" t="e">
        <f>SUM(HLOOKUP(Sheet2!$BK$3,#REF!,8)+HLOOKUP(Sheet2!$BK$4,#REF!,8)+HLOOKUP(Sheet2!$BK$5,#REF!,8)+HLOOKUP(Sheet2!$BK$6,#REF!,8)+HLOOKUP(Sheet2!$BK$7,#REF!,8)+HLOOKUP(Sheet2!$BK$8,#REF!,8)+HLOOKUP(Sheet2!$BK$9,#REF!,8)+HLOOKUP(Sheet2!$BK$10,#REF!,8)+HLOOKUP(Sheet2!$BK$11,#REF!,8)+HLOOKUP(Sheet2!$BK$12,#REF!,8)+HLOOKUP(Sheet2!$BK$13,#REF!,8)+HLOOKUP(Sheet2!$BK$14,#REF!,8)+HLOOKUP(Sheet2!$BK$15,#REF!,8)+HLOOKUP(Sheet2!$BK$16,#REF!,8)+HLOOKUP(Sheet2!$BK$17,#REF!,8))</f>
        <v>#REF!</v>
      </c>
      <c r="BL28" s="8" t="e">
        <f>SUM(HLOOKUP(Sheet2!$BL$3,#REF!,8)+HLOOKUP(Sheet2!$BL$4,#REF!,8)+HLOOKUP(Sheet2!$BL$5,#REF!,8)+HLOOKUP(Sheet2!$BL$6,#REF!,8)+HLOOKUP(Sheet2!$BL$7,#REF!,8)+HLOOKUP(Sheet2!$BL$8,#REF!,8)+HLOOKUP(Sheet2!$BL$9,#REF!,8)+HLOOKUP(Sheet2!$BL$10,#REF!,8)+HLOOKUP(Sheet2!$BL$11,#REF!,8)+HLOOKUP(Sheet2!$BL$12,#REF!,8)+HLOOKUP(Sheet2!$BL$13,#REF!,8)+HLOOKUP(Sheet2!$BL$14,#REF!,8)+HLOOKUP(Sheet2!$BL$15,#REF!,8)+HLOOKUP(Sheet2!$BL$16,#REF!,8)+HLOOKUP(Sheet2!$BL$17,#REF!,8))</f>
        <v>#REF!</v>
      </c>
      <c r="BM28" s="8" t="e">
        <f>SUM(HLOOKUP(Sheet2!$BM$3,#REF!,8)+HLOOKUP(Sheet2!$BM$4,#REF!,8)+HLOOKUP(Sheet2!$BM$5,#REF!,8)+HLOOKUP(Sheet2!$BM$6,#REF!,8)+HLOOKUP(Sheet2!$BM$7,#REF!,8)+HLOOKUP(Sheet2!$BM$8,#REF!,8)+HLOOKUP(Sheet2!$BM$9,#REF!,8)+HLOOKUP(Sheet2!$BM$10,#REF!,8)+HLOOKUP(Sheet2!$BM$11,#REF!,8)+HLOOKUP(Sheet2!$BM$12,#REF!,8)+HLOOKUP(Sheet2!$BM$13,#REF!,8)+HLOOKUP(Sheet2!$BM$14,#REF!,8)+HLOOKUP(Sheet2!$BM$15,#REF!,8)+HLOOKUP(Sheet2!$BM$16,#REF!,8))</f>
        <v>#REF!</v>
      </c>
      <c r="BN28" s="8" t="e">
        <f>SUM(HLOOKUP(Sheet2!$BN$3,#REF!,8)+HLOOKUP(Sheet2!$BN$4,#REF!,8)+HLOOKUP(Sheet2!$BN$5,#REF!,8)+HLOOKUP(Sheet2!$BN$6,#REF!,8)+HLOOKUP(Sheet2!$BN$7,#REF!,8)+HLOOKUP(Sheet2!$BN$8,#REF!,8)+HLOOKUP(Sheet2!$BN$9,#REF!,8)+HLOOKUP(Sheet2!$BN$10,#REF!,8)+HLOOKUP(Sheet2!$BN$11,#REF!,8)+HLOOKUP(Sheet2!$BN$12,#REF!,8)+HLOOKUP(Sheet2!$BN$13,#REF!,8)+HLOOKUP(Sheet2!$BN$14,#REF!,8)+HLOOKUP(Sheet2!$BN$15,#REF!,8)+HLOOKUP(Sheet2!$BN$16,#REF!,8))</f>
        <v>#REF!</v>
      </c>
      <c r="BO28" s="8" t="e">
        <f>SUM(HLOOKUP(Sheet2!$BO$3,#REF!,8)+HLOOKUP(Sheet2!$BO$4,#REF!,8)+HLOOKUP(Sheet2!$BO$5,#REF!,8)+HLOOKUP(Sheet2!$BO$6,#REF!,8)+HLOOKUP(Sheet2!$BO$7,#REF!,8)+HLOOKUP(Sheet2!$BO$8,#REF!,8)+HLOOKUP(Sheet2!$BO$9,#REF!,8)+HLOOKUP(Sheet2!$BO$10,#REF!,8)+HLOOKUP(Sheet2!$BO$11,#REF!,8)+HLOOKUP(Sheet2!$BO$12,#REF!,8)+HLOOKUP(Sheet2!$BO$13,#REF!,8)+HLOOKUP(Sheet2!$BO$14,#REF!,8)+HLOOKUP(Sheet2!$BO$15,#REF!,8)+HLOOKUP(Sheet2!$BO$16,#REF!,8))</f>
        <v>#REF!</v>
      </c>
      <c r="BP28" s="8" t="e">
        <f>SUM(HLOOKUP(Sheet2!$BP$3,#REF!,8)+HLOOKUP(Sheet2!$BP$4,#REF!,8)+HLOOKUP(Sheet2!$BP$5,#REF!,8)+HLOOKUP(Sheet2!$BP$6,#REF!,8)+HLOOKUP(Sheet2!$BP$7,#REF!,8)+HLOOKUP(Sheet2!$BP$8,#REF!,8)+HLOOKUP(Sheet2!$BP$9,#REF!,8)+HLOOKUP(Sheet2!$BP$10,#REF!,8)+HLOOKUP(Sheet2!$BP$11,#REF!,8)+HLOOKUP(Sheet2!$BP$12,#REF!,8)+HLOOKUP(Sheet2!$BP$13,#REF!,8)+HLOOKUP(Sheet2!$BP$14,#REF!,8))</f>
        <v>#REF!</v>
      </c>
      <c r="BQ28" s="8" t="e">
        <f>SUM(HLOOKUP(Sheet2!$BQ$3,#REF!,8)+HLOOKUP(Sheet2!$BQ$4,#REF!,8)+HLOOKUP(Sheet2!$BQ$5,#REF!,8)+HLOOKUP(Sheet2!$BQ$6,#REF!,8)+HLOOKUP(Sheet2!$BQ$7,#REF!,8)+HLOOKUP(Sheet2!$BQ$8,#REF!,8)+HLOOKUP(Sheet2!$BQ$9,#REF!,8)+HLOOKUP(Sheet2!$BQ$10,#REF!,8)+HLOOKUP(Sheet2!$BQ$11,#REF!,8)+HLOOKUP(Sheet2!$BQ$12,#REF!,8)+HLOOKUP(Sheet2!$BQ$13,#REF!,8)+HLOOKUP(Sheet2!$BQ$14,#REF!,8)+HLOOKUP(Sheet2!$BQ$15,#REF!,8)+HLOOKUP(Sheet2!$BQ$16,#REF!,8))</f>
        <v>#REF!</v>
      </c>
      <c r="BR28" s="8" t="e">
        <f>SUM(HLOOKUP(Sheet2!$BR$3,#REF!,8)+HLOOKUP(Sheet2!$BR$4,#REF!,8)+HLOOKUP(Sheet2!$BR$5,#REF!,8)+HLOOKUP(Sheet2!$BR$6,#REF!,8)+HLOOKUP(Sheet2!$BR$7,#REF!,8)+HLOOKUP(Sheet2!$BR$8,#REF!,8)+HLOOKUP(Sheet2!$BR$9,#REF!,8)+HLOOKUP(Sheet2!$BR$10,#REF!,8)+HLOOKUP(Sheet2!$BR$11,#REF!,8)+HLOOKUP(Sheet2!$BR$12,#REF!,8)+HLOOKUP(Sheet2!$BR$13,#REF!,8)+HLOOKUP(Sheet2!$BR$14,#REF!,8)+HLOOKUP(Sheet2!$BR$15,#REF!,8)+HLOOKUP(Sheet2!$BR$16,#REF!,8))</f>
        <v>#REF!</v>
      </c>
      <c r="BS28" s="8" t="e">
        <f>SUM(HLOOKUP(Sheet2!$BS$3,#REF!,8)+HLOOKUP(Sheet2!$BS$4,#REF!,8)+HLOOKUP(Sheet2!$BS$5,#REF!,8)+HLOOKUP(Sheet2!$BS$6,#REF!,8)+HLOOKUP(Sheet2!$BS$7,#REF!,8)+HLOOKUP(Sheet2!$BS$8,#REF!,8)+HLOOKUP(Sheet2!$BS$9,#REF!,8)+HLOOKUP(Sheet2!$BS$10,#REF!,8)+HLOOKUP(Sheet2!$BS$11,#REF!,8)+HLOOKUP(Sheet2!$BS$12,#REF!,8)+HLOOKUP(Sheet2!$BS$13,#REF!,8)+HLOOKUP(Sheet2!$BS$14,#REF!,8)+HLOOKUP(Sheet2!$BS$15,#REF!,8)+HLOOKUP(Sheet2!$BS$16,#REF!,8)+HLOOKUP(Sheet2!$BS$17,#REF!,8))</f>
        <v>#REF!</v>
      </c>
      <c r="BT28" s="8" t="e">
        <f>SUM(HLOOKUP(Sheet2!$BT$3,#REF!,8)+HLOOKUP(Sheet2!$BT$4,#REF!,8)+HLOOKUP(Sheet2!$BT$5,#REF!,8)+HLOOKUP(Sheet2!$BT$6,#REF!,8)+HLOOKUP(Sheet2!$BT$7,#REF!,8)+HLOOKUP(Sheet2!$BT$8,#REF!,8)+HLOOKUP(Sheet2!$BT$9,#REF!,8)+HLOOKUP(Sheet2!$BT$10,#REF!,8)+HLOOKUP(Sheet2!$BT$11,#REF!,8)+HLOOKUP(Sheet2!$BT$12,#REF!,8)+HLOOKUP(Sheet2!$BT$13,#REF!,8)+HLOOKUP(Sheet2!$BT$14,#REF!,8)+HLOOKUP(Sheet2!$BT$15,#REF!,8)+HLOOKUP(Sheet2!$BT$16,#REF!,8)+HLOOKUP(Sheet2!$BT$17,#REF!,8))</f>
        <v>#REF!</v>
      </c>
      <c r="BU28" s="8" t="e">
        <f>SUM(HLOOKUP(Sheet2!$BU$3,#REF!,8)+HLOOKUP(Sheet2!$BU$4,#REF!,8)+HLOOKUP(Sheet2!$BU$5,#REF!,8)+HLOOKUP(Sheet2!$BU$6,#REF!,8)+HLOOKUP(Sheet2!$BU$7,#REF!,8)+HLOOKUP(Sheet2!$BU$8,#REF!,8)+HLOOKUP(Sheet2!$BU$9,#REF!,8)+HLOOKUP(Sheet2!$BU$10,#REF!,8)+HLOOKUP(Sheet2!$BU$11,#REF!,8)+HLOOKUP(Sheet2!$BU$12,#REF!,8)+HLOOKUP(Sheet2!$BU$13,#REF!,8)+HLOOKUP(Sheet2!$BU$14,#REF!,8)+HLOOKUP(Sheet2!$BU$15,#REF!,8)+HLOOKUP(Sheet2!$BU$16,#REF!,8)+HLOOKUP(Sheet2!$BU$17,#REF!,8)+HLOOKUP(Sheet2!$BU$18,#REF!,8)+HLOOKUP(Sheet2!$BU$19,#REF!,8)+HLOOKUP(Sheet2!$BU$20,#REF!,8))</f>
        <v>#REF!</v>
      </c>
      <c r="BV28" s="8" t="e">
        <f>SUM(HLOOKUP(Sheet2!$BV$3,#REF!,8)+HLOOKUP(Sheet2!$BV$4,#REF!,8)+HLOOKUP(Sheet2!$BV$5,#REF!,8)+HLOOKUP(Sheet2!$BV$6,#REF!,8)+HLOOKUP(Sheet2!$BV$7,#REF!,8)+HLOOKUP(Sheet2!$BV$8,#REF!,8)+HLOOKUP(Sheet2!$BV$9,#REF!,8)+HLOOKUP(Sheet2!$BV$10,#REF!,8)+HLOOKUP(Sheet2!$BV$11,#REF!,8)+HLOOKUP(Sheet2!$BV$12,#REF!,8)+HLOOKUP(Sheet2!$BV$13,#REF!,8)+HLOOKUP(Sheet2!$BV$14,#REF!,8)+HLOOKUP(Sheet2!$BV$15,#REF!,8)+HLOOKUP(Sheet2!$BV$16,#REF!,8)+HLOOKUP(Sheet2!$BV$17,#REF!,8))</f>
        <v>#REF!</v>
      </c>
      <c r="BW28" s="8" t="e">
        <f>SUM(HLOOKUP(Sheet2!$BW$3,#REF!,8)+HLOOKUP(Sheet2!$BW$4,#REF!,8)+HLOOKUP(Sheet2!$BW$5,#REF!,8)+HLOOKUP(Sheet2!$BW$6,#REF!,8)+HLOOKUP(Sheet2!$BW$7,#REF!,8)+HLOOKUP(Sheet2!$BW$8,#REF!,8)+HLOOKUP(Sheet2!$BW$9,#REF!,8)+HLOOKUP(Sheet2!$BW$10,#REF!,8)+HLOOKUP(Sheet2!$BW$11,#REF!,8)+HLOOKUP(Sheet2!$BW$12,#REF!,8)+HLOOKUP(Sheet2!$BW$13,#REF!,8)+HLOOKUP(Sheet2!$BW$14,#REF!,8)+HLOOKUP(Sheet2!$BW$15,#REF!,8)+HLOOKUP(Sheet2!$BW$16,#REF!,8)+HLOOKUP(Sheet2!$BW$17,#REF!,8)+HLOOKUP(Sheet2!$BW$18,#REF!,8)+HLOOKUP(Sheet2!$BW$19,#REF!,8))</f>
        <v>#REF!</v>
      </c>
      <c r="BX28" s="8" t="e">
        <f>SUM(HLOOKUP(Sheet2!$BX$3,#REF!,8)+HLOOKUP(Sheet2!$BX$4,#REF!,8)+HLOOKUP(Sheet2!$BX$5,#REF!,8)+HLOOKUP(Sheet2!$BX$6,#REF!,8)+HLOOKUP(Sheet2!$BX$7,#REF!,8)+HLOOKUP(Sheet2!$BX$8,#REF!,8)+HLOOKUP(Sheet2!$BX$9,#REF!,8)+HLOOKUP(Sheet2!$BX$10,#REF!,8)+HLOOKUP(Sheet2!$BX$11,#REF!,8)+HLOOKUP(Sheet2!$BX$12,#REF!,8)+HLOOKUP(Sheet2!$BX$13,#REF!,8)+HLOOKUP(Sheet2!$BX$14,#REF!,8)+HLOOKUP(Sheet2!$BX$15,#REF!,8)+HLOOKUP(Sheet2!$BX$16,#REF!,8)+HLOOKUP(Sheet2!$BX$17,#REF!,8))</f>
        <v>#REF!</v>
      </c>
      <c r="BY28" s="8" t="e">
        <f>SUM(HLOOKUP(Sheet2!$BY$3,#REF!,8)+HLOOKUP(Sheet2!$BY$4,#REF!,8)+HLOOKUP(Sheet2!$BY$5,#REF!,8)+HLOOKUP(Sheet2!$BY$6,#REF!,8)+HLOOKUP(Sheet2!$BY$7,#REF!,8)+HLOOKUP(Sheet2!$BY$8,#REF!,8)+HLOOKUP(Sheet2!$BY$9,#REF!,8)+HLOOKUP(Sheet2!$BY$10,#REF!,8)+HLOOKUP(Sheet2!$BY$11,#REF!,8)+HLOOKUP(Sheet2!$BY$12,#REF!,8)+HLOOKUP(Sheet2!$BY$13,#REF!,8)+HLOOKUP(Sheet2!$BY$14,#REF!,8)+HLOOKUP(Sheet2!$BY$15,#REF!,8)+HLOOKUP(Sheet2!$BY$16,#REF!,8)+HLOOKUP(Sheet2!$BY$17,#REF!,8)+HLOOKUP(Sheet2!$BY$18,#REF!,8))</f>
        <v>#REF!</v>
      </c>
      <c r="BZ28" s="8" t="e">
        <f>SUM(HLOOKUP(Sheet2!$BZ$3,#REF!,8)+HLOOKUP(Sheet2!$BZ$4,#REF!,8)+HLOOKUP(Sheet2!$BZ$5,#REF!,8)+HLOOKUP(Sheet2!$BZ$6,#REF!,8)+HLOOKUP(Sheet2!$BZ$7,#REF!,8)+HLOOKUP(Sheet2!$BZ$8,#REF!,8)+HLOOKUP(Sheet2!$BZ$9,#REF!,8)+HLOOKUP(Sheet2!$BZ$10,#REF!,8)+HLOOKUP(Sheet2!$BZ$11,#REF!,8)+HLOOKUP(Sheet2!$BZ$12,#REF!,8)+HLOOKUP(Sheet2!$BZ$13,#REF!,8)+HLOOKUP(Sheet2!$BZ$14,#REF!,8)+HLOOKUP(Sheet2!$BZ$15,#REF!,8))</f>
        <v>#REF!</v>
      </c>
      <c r="CA28" s="8" t="e">
        <f>SUM(HLOOKUP(Sheet2!$CA$3,#REF!,8)+HLOOKUP(Sheet2!$CA$4,#REF!,8)+HLOOKUP(Sheet2!$CA$5,#REF!,8)+HLOOKUP(Sheet2!$CA$6,#REF!,8)+HLOOKUP(Sheet2!$CA$7,#REF!,8)+HLOOKUP(Sheet2!$CA$8,#REF!,8)+HLOOKUP(Sheet2!$CA$9,#REF!,8)+HLOOKUP(Sheet2!$CA$10,#REF!,8)+HLOOKUP(Sheet2!$CA$11,#REF!,8)+HLOOKUP(Sheet2!$CA$12,#REF!,8)+HLOOKUP(Sheet2!$CA$13,#REF!,8)+HLOOKUP(Sheet2!$CA$14,#REF!,8)+HLOOKUP(Sheet2!$CA$15,#REF!,8)+HLOOKUP(Sheet2!$CA$16,#REF!,8)+HLOOKUP(Sheet2!$CA$17,#REF!,8))</f>
        <v>#REF!</v>
      </c>
      <c r="CB28" s="8" t="e">
        <f>SUM(HLOOKUP(Sheet2!$CB$3,#REF!,8)+HLOOKUP(Sheet2!$CB$4,#REF!,8)+HLOOKUP(Sheet2!$CB$5,#REF!,8)+HLOOKUP(Sheet2!$CB$6,#REF!,8)+HLOOKUP(Sheet2!$CB$7,#REF!,8)+HLOOKUP(Sheet2!$CB$8,#REF!,8)+HLOOKUP(Sheet2!$CB$9,#REF!,8)+HLOOKUP(Sheet2!$CB$10,#REF!,8)+HLOOKUP(Sheet2!$CB$11,#REF!,8)+HLOOKUP(Sheet2!$CB$12,#REF!,8)+HLOOKUP(Sheet2!$CB$13,#REF!,8)+HLOOKUP(Sheet2!$CB$14,#REF!,8)+HLOOKUP(Sheet2!$CB$15,#REF!,8)+HLOOKUP(Sheet2!$CB$16,#REF!,8)+HLOOKUP(Sheet2!$CB$17,#REF!,8))</f>
        <v>#REF!</v>
      </c>
      <c r="CC28" s="8" t="e">
        <f>SUM(HLOOKUP(Sheet2!$CC$3,#REF!,8)+HLOOKUP(Sheet2!$CC$4,#REF!,8)+HLOOKUP(Sheet2!$CC$5,#REF!,8)+HLOOKUP(Sheet2!$CC$6,#REF!,8)+HLOOKUP(Sheet2!$CC$7,#REF!,8)+HLOOKUP(Sheet2!$CC$8,#REF!,8)+HLOOKUP(Sheet2!$CC$9,#REF!,8)+HLOOKUP(Sheet2!$CC$10,#REF!,8)+HLOOKUP(Sheet2!$CC$11,#REF!,8)+HLOOKUP(Sheet2!$CC$12,#REF!,8)+HLOOKUP(Sheet2!$CC$13,#REF!,8)+HLOOKUP(Sheet2!$CC$14,#REF!,8))</f>
        <v>#REF!</v>
      </c>
      <c r="CD28" s="8" t="e">
        <f>SUM(HLOOKUP(Sheet2!$CD$3,#REF!,8)+HLOOKUP(Sheet2!$CD$4,#REF!,8)+HLOOKUP(Sheet2!$CD$5,#REF!,8)+HLOOKUP(Sheet2!$CD$6,#REF!,8)+HLOOKUP(Sheet2!$CD$7,#REF!,8)+HLOOKUP(Sheet2!$CD$8,#REF!,8)+HLOOKUP(Sheet2!$CD$9,#REF!,8)+HLOOKUP(Sheet2!$CD$10,#REF!,8)+HLOOKUP(Sheet2!$CD$11,#REF!,8)+HLOOKUP(Sheet2!$CD$12,#REF!,8)+HLOOKUP(Sheet2!$CD$13,#REF!,8)+HLOOKUP(Sheet2!$CD$14,#REF!,8)+HLOOKUP(Sheet2!$CD$15,#REF!,8)+HLOOKUP(Sheet2!$CD$16,#REF!,8))</f>
        <v>#REF!</v>
      </c>
      <c r="CE28" s="8" t="e">
        <f>SUM(HLOOKUP(Sheet2!$CE$3,#REF!,8)+HLOOKUP(Sheet2!$CE$4,#REF!,8)+HLOOKUP(Sheet2!$CE$5,#REF!,8)+HLOOKUP(Sheet2!$CE$6,#REF!,8)+HLOOKUP(Sheet2!$CE$7,#REF!,8)+HLOOKUP(Sheet2!$CE$8,#REF!,8)+HLOOKUP(Sheet2!$CE$9,#REF!,8)+HLOOKUP(Sheet2!$CE$10,#REF!,8)+HLOOKUP(Sheet2!$CE$11,#REF!,8)+HLOOKUP(Sheet2!$CE$12,#REF!,8)+HLOOKUP(Sheet2!$CE$13,#REF!,8)+HLOOKUP(Sheet2!$CE$14,#REF!,8)+HLOOKUP(Sheet2!$CE$15,#REF!,8))</f>
        <v>#REF!</v>
      </c>
      <c r="CF28" s="8" t="e">
        <f>SUM(HLOOKUP(Sheet2!$CF$3,#REF!,8)+HLOOKUP(Sheet2!$CF$4,#REF!,8)+HLOOKUP(Sheet2!$CF$5,#REF!,8)+HLOOKUP(Sheet2!$CF$6,#REF!,8)+HLOOKUP(Sheet2!$CF$7,#REF!,8)+HLOOKUP(Sheet2!$CF$8,#REF!,8)+HLOOKUP(Sheet2!$CF$9,#REF!,8)+HLOOKUP(Sheet2!$CF$10,#REF!,8)+HLOOKUP(Sheet2!$CF$11,#REF!,8)+HLOOKUP(Sheet2!$CF$12,#REF!,8)+HLOOKUP(Sheet2!$CF$13,#REF!,8)+HLOOKUP(Sheet2!$CF$14,#REF!,8)+HLOOKUP(Sheet2!$CF$15,#REF!,8)+HLOOKUP(Sheet2!$CF$16,#REF!,8)+HLOOKUP(Sheet2!$CF$17,#REF!,8))</f>
        <v>#REF!</v>
      </c>
      <c r="CG28" s="8" t="e">
        <f>SUM(HLOOKUP(Sheet2!$CG$3,#REF!,8)+HLOOKUP(Sheet2!$CG$4,#REF!,8)+HLOOKUP(Sheet2!$CG$5,#REF!,8)+HLOOKUP(Sheet2!$CG$6,#REF!,8)+HLOOKUP(Sheet2!$CG$7,#REF!,8)+HLOOKUP(Sheet2!$CG$8,#REF!,8)+HLOOKUP(Sheet2!$CG$9,#REF!,8)+HLOOKUP(Sheet2!$CG$10,#REF!,8)+HLOOKUP(Sheet2!$CG$11,#REF!,8)+HLOOKUP(Sheet2!$CG$12,#REF!,8)+HLOOKUP(Sheet2!$CG$13,#REF!,8)+HLOOKUP(Sheet2!$CG$14,#REF!,8)+HLOOKUP(Sheet2!$CG$15,#REF!,8)+HLOOKUP(Sheet2!$CG$16,#REF!,8)+HLOOKUP(Sheet2!$CG$17,#REF!,8)+HLOOKUP(Sheet2!$CG$18,#REF!,8))</f>
        <v>#REF!</v>
      </c>
      <c r="CH28" s="8" t="e">
        <f>SUM(HLOOKUP(Sheet2!$CH$3,#REF!,8)+HLOOKUP(Sheet2!$CH$4,#REF!,8)+HLOOKUP(Sheet2!$CH$5,#REF!,8)+HLOOKUP(Sheet2!$CH$6,#REF!,8)+HLOOKUP(Sheet2!$CH$7,#REF!,8)+HLOOKUP(Sheet2!$CH$8,#REF!,8)+HLOOKUP(Sheet2!$CH$9,#REF!,8)+HLOOKUP(Sheet2!$CH$10,#REF!,8)+HLOOKUP(Sheet2!$CH$11,#REF!,8)+HLOOKUP(Sheet2!$CH$12,#REF!,8)+HLOOKUP(Sheet2!$CH$13,#REF!,8)+HLOOKUP(Sheet2!$CH$14,#REF!,8)+HLOOKUP(Sheet2!$CH$15,#REF!,8)+HLOOKUP(Sheet2!$CH$16,#REF!,8)+HLOOKUP(Sheet2!$CH$17,#REF!,8)+HLOOKUP(Sheet2!$CH$18,#REF!,8))</f>
        <v>#REF!</v>
      </c>
      <c r="CI28" s="8" t="e">
        <f>SUM(HLOOKUP(Sheet2!$CI$3,#REF!,8)+HLOOKUP(Sheet2!$CI$4,#REF!,8)+HLOOKUP(Sheet2!$CI$5,#REF!,8)+HLOOKUP(Sheet2!$CI$6,#REF!,8)+HLOOKUP(Sheet2!$CI$7,#REF!,8)+HLOOKUP(Sheet2!$CI$8,#REF!,8)+HLOOKUP(Sheet2!$CI$9,#REF!,8)+HLOOKUP(Sheet2!$CI$10,#REF!,8)+HLOOKUP(Sheet2!$CI$11,#REF!,8)+HLOOKUP(Sheet2!$CI$12,#REF!,8)+HLOOKUP(Sheet2!$CI$13,#REF!,8)+HLOOKUP(Sheet2!$CI$14,#REF!,8)+HLOOKUP(Sheet2!$CI$15,#REF!,8)+HLOOKUP(Sheet2!$CI$16,#REF!,8)+HLOOKUP(Sheet2!$CI$17,#REF!,8)+HLOOKUP(Sheet2!$CI$18,#REF!,8))</f>
        <v>#REF!</v>
      </c>
      <c r="CJ28" s="8" t="e">
        <f>SUM(HLOOKUP(Sheet2!$CJ$3,#REF!,8)+HLOOKUP(Sheet2!$CJ$4,#REF!,8)+HLOOKUP(Sheet2!$CJ$5,#REF!,8)+HLOOKUP(Sheet2!$CJ$6,#REF!,8)+HLOOKUP(Sheet2!$CJ$7,#REF!,8)+HLOOKUP(Sheet2!$CJ$8,#REF!,8)+HLOOKUP(Sheet2!$CJ$9,#REF!,8)+HLOOKUP(Sheet2!$CJ$10,#REF!,8)+HLOOKUP(Sheet2!$CJ$11,#REF!,8)+HLOOKUP(Sheet2!$CJ$12,#REF!,8)+HLOOKUP(Sheet2!$CJ$13,#REF!,8)+HLOOKUP(Sheet2!$CJ$14,#REF!,8)+HLOOKUP(Sheet2!$CJ$15,#REF!,8)+HLOOKUP(Sheet2!$CJ$16,#REF!,8)+HLOOKUP(Sheet2!$CJ$17,#REF!,8))</f>
        <v>#REF!</v>
      </c>
      <c r="CK28" s="8" t="e">
        <f>SUM(HLOOKUP(Sheet2!$CK$3,#REF!,8)+HLOOKUP(Sheet2!$CK$4,#REF!,8)+HLOOKUP(Sheet2!$CK$5,#REF!,8)+HLOOKUP(Sheet2!$CK$6,#REF!,8)+HLOOKUP(Sheet2!$CK$7,#REF!,8)+HLOOKUP(Sheet2!$CK$8,#REF!,8)+HLOOKUP(Sheet2!$CK$9,#REF!,8)+HLOOKUP(Sheet2!$CK$10,#REF!,8)+HLOOKUP(Sheet2!$CK$11,#REF!,8)+HLOOKUP(Sheet2!$CK$12,#REF!,8)+HLOOKUP(Sheet2!$CK$13,#REF!,8)+HLOOKUP(Sheet2!$CK$14,#REF!,8)+HLOOKUP(Sheet2!$CK$15,#REF!,8)+HLOOKUP(Sheet2!$CK$16,#REF!,8)+HLOOKUP(Sheet2!$CK$17,#REF!,8))</f>
        <v>#REF!</v>
      </c>
      <c r="CL28" s="8" t="e">
        <f>SUM(HLOOKUP(Sheet2!$CL$3,#REF!,8)+HLOOKUP(Sheet2!$CL$4,#REF!,8)+HLOOKUP(Sheet2!$CL$5,#REF!,8)+HLOOKUP(Sheet2!$CL$6,#REF!,8)+HLOOKUP(Sheet2!$CL$7,#REF!,8)+HLOOKUP(Sheet2!$CL$8,#REF!,8)+HLOOKUP(Sheet2!$CL$9,#REF!,8)+HLOOKUP(Sheet2!$CL$10,#REF!,8)+HLOOKUP(Sheet2!$CL$11,#REF!,8)+HLOOKUP(Sheet2!$CL$12,#REF!,8)+HLOOKUP(Sheet2!$CL$13,#REF!,8)+HLOOKUP(Sheet2!$CL$14,#REF!,8)+HLOOKUP(Sheet2!$CL$15,#REF!,8)+HLOOKUP(Sheet2!$CL$16,#REF!,8)+HLOOKUP(Sheet2!$CL$17,#REF!,8))</f>
        <v>#REF!</v>
      </c>
      <c r="CM28" s="8" t="e">
        <f>SUM(HLOOKUP(Sheet2!$CM$3,#REF!,8)+HLOOKUP(Sheet2!$CM$4,#REF!,8)+HLOOKUP(Sheet2!$CM$5,#REF!,8)+HLOOKUP(Sheet2!$CM$6,#REF!,8)+HLOOKUP(Sheet2!$CM$7,#REF!,8)+HLOOKUP(Sheet2!$CM$8,#REF!,8)+HLOOKUP(Sheet2!$CM$9,#REF!,8)+HLOOKUP(Sheet2!$CM$10,#REF!,8)+HLOOKUP(Sheet2!$CM$11,#REF!,8)+HLOOKUP(Sheet2!$CM$12,#REF!,8)+HLOOKUP(Sheet2!$CM$13,#REF!,8)+HLOOKUP(Sheet2!$CM$14,#REF!,8)+HLOOKUP(Sheet2!$CM$15,#REF!,8))</f>
        <v>#REF!</v>
      </c>
      <c r="CN28" s="8" t="e">
        <f>SUM(HLOOKUP(Sheet2!$CN$3,#REF!,8)+HLOOKUP(Sheet2!$CN$4,#REF!,8)+HLOOKUP(Sheet2!$CN$5,#REF!,8)+HLOOKUP(Sheet2!$CN$6,#REF!,8)+HLOOKUP(Sheet2!$CN$7,#REF!,8)+HLOOKUP(Sheet2!$CN$8,#REF!,8)+HLOOKUP(Sheet2!$CN$9,#REF!,8)+HLOOKUP(Sheet2!$CN$10,#REF!,8)+HLOOKUP(Sheet2!$CN$11,#REF!,8)+HLOOKUP(Sheet2!$CN$12,#REF!,8)+HLOOKUP(Sheet2!$CN$13,#REF!,8)+HLOOKUP(Sheet2!$CN$14,#REF!,8)+HLOOKUP(Sheet2!$CN$15,#REF!,8)+HLOOKUP(Sheet2!$CN$16,#REF!,8)+HLOOKUP(Sheet2!$CN$17,#REF!,8))</f>
        <v>#REF!</v>
      </c>
      <c r="CO28" s="8" t="e">
        <f>SUM(HLOOKUP(Sheet2!$CO$3,#REF!,8)+HLOOKUP(Sheet2!$CO$4,#REF!,8)+HLOOKUP(Sheet2!$CO$5,#REF!,8)+HLOOKUP(Sheet2!$CO$6,#REF!,8)+HLOOKUP(Sheet2!$CO$7,#REF!,8)+HLOOKUP(Sheet2!$CO$8,#REF!,8)+HLOOKUP(Sheet2!$CO$9,#REF!,8)+HLOOKUP(Sheet2!$CO$10,#REF!,8)+HLOOKUP(Sheet2!$CO$11,#REF!,8)+HLOOKUP(Sheet2!$CO$12,#REF!,8)+HLOOKUP(Sheet2!$CO$13,#REF!,8)+HLOOKUP(Sheet2!$CO$14,#REF!,8)+HLOOKUP(Sheet2!$CO$15,#REF!,8)+HLOOKUP(Sheet2!$CO$16,#REF!,8)+HLOOKUP(Sheet2!$CO$17,#REF!,8))</f>
        <v>#REF!</v>
      </c>
      <c r="CP28" s="8" t="e">
        <f>SUM(HLOOKUP(Sheet2!$CP$3,#REF!,8)+HLOOKUP(Sheet2!$CP$4,#REF!,8)+HLOOKUP(Sheet2!$CP$5,#REF!,8)+HLOOKUP(Sheet2!$CP$6,#REF!,8)+HLOOKUP(Sheet2!$CP$7,#REF!,8)+HLOOKUP(Sheet2!$CP$8,#REF!,8)+HLOOKUP(Sheet2!$CP$9,#REF!,8)+HLOOKUP(Sheet2!$CP$10,#REF!,8)+HLOOKUP(Sheet2!$CP$11,#REF!,8)+HLOOKUP(Sheet2!$CP$12,#REF!,8)+HLOOKUP(Sheet2!$CP$13,#REF!,8)+HLOOKUP(Sheet2!$CP$14,#REF!,8)+HLOOKUP(Sheet2!$CP$15,#REF!,8)+HLOOKUP(Sheet2!$CP$16,#REF!,8)+HLOOKUP(Sheet2!$CP$17,#REF!,8)+HLOOKUP(Sheet2!$CP$18,#REF!,8))</f>
        <v>#REF!</v>
      </c>
      <c r="CQ28" s="8" t="e">
        <f>SUM(HLOOKUP(Sheet2!$CQ$3,#REF!,8)+HLOOKUP(Sheet2!$CQ$4,#REF!,8)+HLOOKUP(Sheet2!$CQ$5,#REF!,8)+HLOOKUP(Sheet2!$CQ$6,#REF!,8)+HLOOKUP(Sheet2!$CQ$7,#REF!,8)+HLOOKUP(Sheet2!$CQ$8,#REF!,8)+HLOOKUP(Sheet2!$CQ$9,#REF!,8)+HLOOKUP(Sheet2!$CQ$10,#REF!,8)+HLOOKUP(Sheet2!$CQ$11,#REF!,8)+HLOOKUP(Sheet2!$CQ$12,#REF!,8)+HLOOKUP(Sheet2!$CQ$13,#REF!,8)+HLOOKUP(Sheet2!$CQ$14,#REF!,8)+HLOOKUP(Sheet2!$CQ$15,#REF!,8)+HLOOKUP(Sheet2!$CQ$16,#REF!,8)+HLOOKUP(Sheet2!$CQ$17,#REF!,8)+HLOOKUP(Sheet2!$CQ$18,#REF!,8))</f>
        <v>#REF!</v>
      </c>
      <c r="CR28" s="8" t="e">
        <f>SUM(HLOOKUP(Sheet2!$CR$3,#REF!,8)+HLOOKUP(Sheet2!$CR$4,#REF!,8)+HLOOKUP(Sheet2!$CR$5,#REF!,8)+HLOOKUP(Sheet2!$CR$6,#REF!,8)+HLOOKUP(Sheet2!$CR$7,#REF!,8)+HLOOKUP(Sheet2!$CR$8,#REF!,8)+HLOOKUP(Sheet2!$CR$9,#REF!,8)+HLOOKUP(Sheet2!$CR$10,#REF!,8)+HLOOKUP(Sheet2!$CR$11,#REF!,8)+HLOOKUP(Sheet2!$CR$12,#REF!,8)+HLOOKUP(Sheet2!$CR$13,#REF!,8)+HLOOKUP(Sheet2!$CR$14,#REF!,8)+HLOOKUP(Sheet2!$CR$15,#REF!,8)+HLOOKUP(Sheet2!$CR$16,#REF!,8)+HLOOKUP(Sheet2!$CR$17,#REF!,8)+HLOOKUP(Sheet2!$CR$18,#REF!,8)+HLOOKUP(Sheet2!$CR$19,#REF!,8)+HLOOKUP(Sheet2!$CR$20,#REF!,8)+HLOOKUP(Sheet2!$CR$21,#REF!,8))</f>
        <v>#REF!</v>
      </c>
      <c r="CS28" s="8" t="e">
        <f>SUM(HLOOKUP(Sheet2!$CS$3,#REF!,8)+HLOOKUP(Sheet2!$CS$4,#REF!,8)+HLOOKUP(Sheet2!$CS$5,#REF!,8)+HLOOKUP(Sheet2!$CS$6,#REF!,8)+HLOOKUP(Sheet2!$CS$7,#REF!,8)+HLOOKUP(Sheet2!$CS$8,#REF!,8)+HLOOKUP(Sheet2!$CS$9,#REF!,8)+HLOOKUP(Sheet2!$CS$10,#REF!,8)+HLOOKUP(Sheet2!$CS$11,#REF!,8)+HLOOKUP(Sheet2!$CS$12,#REF!,8)+HLOOKUP(Sheet2!$CS$13,#REF!,8)+HLOOKUP(Sheet2!$CS$14,#REF!,8)+HLOOKUP(Sheet2!$CS$15,#REF!,8)+HLOOKUP(Sheet2!$CS$16,#REF!,8)+HLOOKUP(Sheet2!$CS$17,#REF!,8)+HLOOKUP(Sheet2!$CS$18,#REF!,8))</f>
        <v>#REF!</v>
      </c>
      <c r="CT28" s="8" t="e">
        <f>SUM(HLOOKUP(Sheet2!$CT$3,#REF!,8)+HLOOKUP(Sheet2!$CT$4,#REF!,8)+HLOOKUP(Sheet2!$CT$5,#REF!,8)+HLOOKUP(Sheet2!$CT$6,#REF!,8)+HLOOKUP(Sheet2!$CT$7,#REF!,8)+HLOOKUP(Sheet2!$CT$8,#REF!,8)+HLOOKUP(Sheet2!$CT$9,#REF!,8)+HLOOKUP(Sheet2!$CT$10,#REF!,8)+HLOOKUP(Sheet2!$CT$11,#REF!,8)+HLOOKUP(Sheet2!$CT$12,#REF!,8)+HLOOKUP(Sheet2!$CT$13,#REF!,8)+HLOOKUP(Sheet2!$CT$14,#REF!,8)+HLOOKUP(Sheet2!$CT$15,#REF!,8)+HLOOKUP(Sheet2!$CT$16,#REF!,8)+HLOOKUP(Sheet2!$CT$17,#REF!,8)+HLOOKUP(Sheet2!$CT$18,#REF!,8)+HLOOKUP(Sheet2!$CT$19,#REF!,8)+HLOOKUP(Sheet2!$CT$20,#REF!,8))</f>
        <v>#REF!</v>
      </c>
      <c r="CU28" s="8" t="e">
        <f>SUM(HLOOKUP(Sheet2!$CU$3,#REF!,8)+HLOOKUP(Sheet2!$CU$4,#REF!,8)+HLOOKUP(Sheet2!$CU$5,#REF!,8)+HLOOKUP(Sheet2!$CU$6,#REF!,8)+HLOOKUP(Sheet2!$CU$7,#REF!,8)+HLOOKUP(Sheet2!$CU$8,#REF!,8)+HLOOKUP(Sheet2!$CU$9,#REF!,8)+HLOOKUP(Sheet2!$CU$10,#REF!,8)+HLOOKUP(Sheet2!$CU$11,#REF!,8)+HLOOKUP(Sheet2!$CU$12,#REF!,8)+HLOOKUP(Sheet2!$CU$13,#REF!,8)+HLOOKUP(Sheet2!$CU$14,#REF!,8)+HLOOKUP(Sheet2!$CU$15,#REF!,8)+HLOOKUP(Sheet2!$CU$16,#REF!,8)+HLOOKUP(Sheet2!$CU$17,#REF!,8))</f>
        <v>#REF!</v>
      </c>
      <c r="CV28" s="8" t="e">
        <f>SUM(HLOOKUP(Sheet2!$CV$3,#REF!,8)+HLOOKUP(Sheet2!$CV$4,#REF!,8)+HLOOKUP(Sheet2!$CV$5,#REF!,8)+HLOOKUP(Sheet2!$CV$6,#REF!,8)+HLOOKUP(Sheet2!$CV$7,#REF!,8)+HLOOKUP(Sheet2!$CV$8,#REF!,8)+HLOOKUP(Sheet2!$CV$9,#REF!,8)+HLOOKUP(Sheet2!$CV$10,#REF!,8)+HLOOKUP(Sheet2!$CV$11,#REF!,8)+HLOOKUP(Sheet2!$CV$12,#REF!,8)+HLOOKUP(Sheet2!$CV$13,#REF!,8)+HLOOKUP(Sheet2!$CV$14,#REF!,8)+HLOOKUP(Sheet2!$CV$15,#REF!,8)+HLOOKUP(Sheet2!$CV$16,#REF!,8)+HLOOKUP(Sheet2!$CV$17,#REF!,8)+HLOOKUP(Sheet2!$CV$18,#REF!,8))</f>
        <v>#REF!</v>
      </c>
      <c r="CW28" s="8" t="e">
        <f>SUM(HLOOKUP(Sheet2!$CW$3,#REF!,8)+HLOOKUP(Sheet2!$CW$4,#REF!,8)+HLOOKUP(Sheet2!$CW$5,#REF!,8)+HLOOKUP(Sheet2!$CW$6,#REF!,8)+HLOOKUP(Sheet2!$CW$7,#REF!,8)+HLOOKUP(Sheet2!$CW$8,#REF!,8)+HLOOKUP(Sheet2!$CW$9,#REF!,8)+HLOOKUP(Sheet2!$CW$10,#REF!,8)+HLOOKUP(Sheet2!$CW$11,#REF!,8)+HLOOKUP(Sheet2!$CW$12,#REF!,8)+HLOOKUP(Sheet2!$CW$13,#REF!,8)+HLOOKUP(Sheet2!$CW$14,#REF!,8)+HLOOKUP(Sheet2!$CW$15,#REF!,8))</f>
        <v>#REF!</v>
      </c>
      <c r="CX28" s="8" t="e">
        <f>SUM(HLOOKUP(Sheet2!$CX$3,#REF!,8)+HLOOKUP(Sheet2!$CX$4,#REF!,8)+HLOOKUP(Sheet2!$CX$5,#REF!,8)+HLOOKUP(Sheet2!$CX$6,#REF!,8)+HLOOKUP(Sheet2!$CX$7,#REF!,8)+HLOOKUP(Sheet2!$CX$8,#REF!,8)+HLOOKUP(Sheet2!$CX$9,#REF!,8)+HLOOKUP(Sheet2!$CX$10,#REF!,8)+HLOOKUP(Sheet2!$CX$11,#REF!,8)+HLOOKUP(Sheet2!$CX$12,#REF!,8)+HLOOKUP(Sheet2!$CX$13,#REF!,8)+HLOOKUP(Sheet2!$CX$14,#REF!,8)+HLOOKUP(Sheet2!$CX$15,#REF!,8)+HLOOKUP(Sheet2!$CX$16,#REF!,8)+HLOOKUP(Sheet2!$CX$17,#REF!,8))</f>
        <v>#REF!</v>
      </c>
      <c r="CY28" s="8" t="e">
        <f>SUM(HLOOKUP(Sheet2!$CY$3,#REF!,8)+HLOOKUP(Sheet2!$CY$4,#REF!,8)+HLOOKUP(Sheet2!$CY$5,#REF!,8)+HLOOKUP(Sheet2!$CY$6,#REF!,8)+HLOOKUP(Sheet2!$CY$7,#REF!,8)+HLOOKUP(Sheet2!$CY$8,#REF!,8)+HLOOKUP(Sheet2!$CY$9,#REF!,8)+HLOOKUP(Sheet2!$CY$10,#REF!,8)+HLOOKUP(Sheet2!$CY$11,#REF!,8)+HLOOKUP(Sheet2!$CY$12,#REF!,8)+HLOOKUP(Sheet2!$CY$13,#REF!,8)+HLOOKUP(Sheet2!$CY$14,#REF!,8)+HLOOKUP(Sheet2!$CY$15,#REF!,8)+HLOOKUP(Sheet2!$CY$16,#REF!,8)+HLOOKUP(Sheet2!$CY$17,#REF!,8))</f>
        <v>#REF!</v>
      </c>
      <c r="CZ28" s="8" t="e">
        <f>SUM(HLOOKUP(Sheet2!$CZ$3,#REF!,8)+HLOOKUP(Sheet2!$CZ$4,#REF!,8)+HLOOKUP(Sheet2!$CZ$5,#REF!,8)+HLOOKUP(Sheet2!$CZ$6,#REF!,8)+HLOOKUP(Sheet2!$CZ$7,#REF!,8)+HLOOKUP(Sheet2!$CZ$8,#REF!,8)+HLOOKUP(Sheet2!$CZ$9,#REF!,8)+HLOOKUP(Sheet2!$CZ$10,#REF!,8)+HLOOKUP(Sheet2!$CZ$11,#REF!,8)+HLOOKUP(Sheet2!$CZ$12,#REF!,8)+HLOOKUP(Sheet2!$CZ$13,#REF!,8)+HLOOKUP(Sheet2!$CZ$14,#REF!,8))</f>
        <v>#REF!</v>
      </c>
      <c r="DA28" s="8" t="e">
        <f>SUM(HLOOKUP(Sheet2!$DA$3,#REF!,8)+HLOOKUP(Sheet2!$DA$4,#REF!,8)+HLOOKUP(Sheet2!$DA$5,#REF!,8)+HLOOKUP(Sheet2!$DA$6,#REF!,8)+HLOOKUP(Sheet2!$DA$7,#REF!,8)+HLOOKUP(Sheet2!$DA$8,#REF!,8)+HLOOKUP(Sheet2!$DA$9,#REF!,8)+HLOOKUP(Sheet2!$DA$10,#REF!,8)+HLOOKUP(Sheet2!$DA$11,#REF!,8)+HLOOKUP(Sheet2!$DA$12,#REF!,8)+HLOOKUP(Sheet2!$DA$13,#REF!,8)+HLOOKUP(Sheet2!$DA$14,#REF!,8)+HLOOKUP(Sheet2!$DA$15,#REF!,8)+HLOOKUP(Sheet2!$DA$16,#REF!,8))</f>
        <v>#REF!</v>
      </c>
      <c r="DB28" s="8" t="e">
        <f>SUM(HLOOKUP(Sheet2!$DB$3,#REF!,8)+HLOOKUP(Sheet2!$DB$4,#REF!,8)+HLOOKUP(Sheet2!$DB$5,#REF!,8)+HLOOKUP(Sheet2!$DB$6,#REF!,8)+HLOOKUP(Sheet2!$DB$7,#REF!,8)+HLOOKUP(Sheet2!$DB$8,#REF!,8)+HLOOKUP(Sheet2!$DB$9,#REF!,8)+HLOOKUP(Sheet2!$DB$10,#REF!,8)+HLOOKUP(Sheet2!$DB$11,#REF!,8)+HLOOKUP(Sheet2!$DB$12,#REF!,8)+HLOOKUP(Sheet2!$DB$13,#REF!,8)+HLOOKUP(Sheet2!$DB$14,#REF!,8)+HLOOKUP(Sheet2!$DB$15,#REF!,8))</f>
        <v>#REF!</v>
      </c>
      <c r="DC28" s="8" t="e">
        <f>SUM(HLOOKUP(Sheet2!$DC$3,#REF!,8)+HLOOKUP(Sheet2!$DC$4,#REF!,8)+HLOOKUP(Sheet2!$DC$5,#REF!,8)+HLOOKUP(Sheet2!$DC$6,#REF!,8)+HLOOKUP(Sheet2!$DC$7,#REF!,8)+HLOOKUP(Sheet2!$DC$8,#REF!,8)+HLOOKUP(Sheet2!$DC$9,#REF!,8)+HLOOKUP(Sheet2!$DC$10,#REF!,8)+HLOOKUP(Sheet2!$DC$11,#REF!,8)+HLOOKUP(Sheet2!$DC$12,#REF!,8)+HLOOKUP(Sheet2!$DC$13,#REF!,8)+HLOOKUP(Sheet2!$DC$14,#REF!,8)+HLOOKUP(Sheet2!$DC$15,#REF!,8)+HLOOKUP(Sheet2!$DC$16,#REF!,8)+HLOOKUP(Sheet2!$DC$17,#REF!,8))</f>
        <v>#REF!</v>
      </c>
      <c r="DD28" s="8" t="e">
        <f>SUM(HLOOKUP(Sheet2!$DD$3,#REF!,8)+HLOOKUP(Sheet2!$DD$4,#REF!,8)+HLOOKUP(Sheet2!$DD$5,#REF!,8)+HLOOKUP(Sheet2!$DD$6,#REF!,8)+HLOOKUP(Sheet2!$DD$7,#REF!,8)+HLOOKUP(Sheet2!$DD$8,#REF!,8)+HLOOKUP(Sheet2!$DD$9,#REF!,8)+HLOOKUP(Sheet2!$DD$10,#REF!,8)+HLOOKUP(Sheet2!$DD$11,#REF!,8)+HLOOKUP(Sheet2!$DD$12,#REF!,8)+HLOOKUP(Sheet2!$DD$13,#REF!,8)+HLOOKUP(Sheet2!$DD$14,#REF!,8)+HLOOKUP(Sheet2!$DD$15,#REF!,8)+HLOOKUP(Sheet2!$DD$16,#REF!,8)+HLOOKUP(Sheet2!$DD$17,#REF!,8)+HLOOKUP(Sheet2!$DD$18,#REF!,8))</f>
        <v>#REF!</v>
      </c>
      <c r="DE28" s="8" t="e">
        <f>SUM(HLOOKUP(Sheet2!$DE$3,#REF!,8)+HLOOKUP(Sheet2!$DE$4,#REF!,8)+HLOOKUP(Sheet2!$DE$5,#REF!,8)+HLOOKUP(Sheet2!$DE$6,#REF!,8)+HLOOKUP(Sheet2!$DE$7,#REF!,8)+HLOOKUP(Sheet2!$DE$8,#REF!,8)+HLOOKUP(Sheet2!$DE$9,#REF!,8)+HLOOKUP(Sheet2!$DE$10,#REF!,8)+HLOOKUP(Sheet2!$DE$11,#REF!,8)+HLOOKUP(Sheet2!$DE$12,#REF!,8)+HLOOKUP(Sheet2!$DE$13,#REF!,8)+HLOOKUP(Sheet2!$DE$14,#REF!,8)+HLOOKUP(Sheet2!$DE$15,#REF!,8)+HLOOKUP(Sheet2!$DE$16,#REF!,8)+HLOOKUP(Sheet2!$DE$17,#REF!,8)+HLOOKUP(Sheet2!$DE$18,#REF!,8))</f>
        <v>#REF!</v>
      </c>
      <c r="DF28" s="8" t="e">
        <f>SUM(HLOOKUP(Sheet2!$DF$3,#REF!,8)+HLOOKUP(Sheet2!$DF$4,#REF!,8)+HLOOKUP(Sheet2!$DF$5,#REF!,8)+HLOOKUP(Sheet2!$DF$6,#REF!,8)+HLOOKUP(Sheet2!$DF$7,#REF!,8)+HLOOKUP(Sheet2!$DF$8,#REF!,8)+HLOOKUP(Sheet2!$DF$9,#REF!,8)+HLOOKUP(Sheet2!$DF$10,#REF!,8)+HLOOKUP(Sheet2!$DF$11,#REF!,8)+HLOOKUP(Sheet2!$DF$12,#REF!,8)+HLOOKUP(Sheet2!$DF$13,#REF!,8)+HLOOKUP(Sheet2!$DF$14,#REF!,8)+HLOOKUP(Sheet2!$DF$15,#REF!,8)+HLOOKUP(Sheet2!$DF$16,#REF!,8)+HLOOKUP(Sheet2!$DF$17,#REF!,8)+HLOOKUP(Sheet2!$DF$18,#REF!,8))</f>
        <v>#REF!</v>
      </c>
      <c r="DG28" s="8" t="e">
        <f>SUM(HLOOKUP(Sheet2!$DG$3,#REF!,8)+HLOOKUP(Sheet2!$DG$4,#REF!,8)+HLOOKUP(Sheet2!$DG$5,#REF!,8)+HLOOKUP(Sheet2!$DG$6,#REF!,8)+HLOOKUP(Sheet2!$DG$7,#REF!,8)+HLOOKUP(Sheet2!$DG$8,#REF!,8)+HLOOKUP(Sheet2!$DG$9,#REF!,8)+HLOOKUP(Sheet2!$DG$10,#REF!,8)+HLOOKUP(Sheet2!$DG$11,#REF!,8)+HLOOKUP(Sheet2!$DG$12,#REF!,8)+HLOOKUP(Sheet2!$DG$13,#REF!,8)+HLOOKUP(Sheet2!$DG$14,#REF!,8)+HLOOKUP(Sheet2!$DG$15,#REF!,8)+HLOOKUP(Sheet2!$DG$16,#REF!,8)+HLOOKUP(Sheet2!$DG$17,#REF!,8))</f>
        <v>#REF!</v>
      </c>
      <c r="DH28" s="8" t="e">
        <f>SUM(HLOOKUP(Sheet2!$DH$3,#REF!,8)+HLOOKUP(Sheet2!$DH$4,#REF!,8)+HLOOKUP(Sheet2!$DH$5,#REF!,8)+HLOOKUP(Sheet2!$DH$6,#REF!,8)+HLOOKUP(Sheet2!$DH$7,#REF!,8)+HLOOKUP(Sheet2!$DH$8,#REF!,8)+HLOOKUP(Sheet2!$DH$9,#REF!,8)+HLOOKUP(Sheet2!$DH$10,#REF!,8)+HLOOKUP(Sheet2!$DH$11,#REF!,8)+HLOOKUP(Sheet2!$DH$12,#REF!,8)+HLOOKUP(Sheet2!$DH$13,#REF!,8)+HLOOKUP(Sheet2!$DH$14,#REF!,8)+HLOOKUP(Sheet2!$DH$15,#REF!,8)+HLOOKUP(Sheet2!$DH$16,#REF!,8)+HLOOKUP(Sheet2!$DH$17,#REF!,8))</f>
        <v>#REF!</v>
      </c>
      <c r="DI28" s="8" t="e">
        <f>SUM(HLOOKUP(Sheet2!$DI$3,#REF!,8)+HLOOKUP(Sheet2!$DI$4,#REF!,8)+HLOOKUP(Sheet2!$DI$5,#REF!,8)+HLOOKUP(Sheet2!$DI$6,#REF!,8)+HLOOKUP(Sheet2!$DI$7,#REF!,8)+HLOOKUP(Sheet2!$DI$8,#REF!,8)+HLOOKUP(Sheet2!$DI$9,#REF!,8)+HLOOKUP(Sheet2!$DI$10,#REF!,8)+HLOOKUP(Sheet2!$DI$11,#REF!,8)+HLOOKUP(Sheet2!$DI$12,#REF!,8)+HLOOKUP(Sheet2!$DI$13,#REF!,8)+HLOOKUP(Sheet2!$DI$14,#REF!,8)+HLOOKUP(Sheet2!$DI$15,#REF!,8)+HLOOKUP(Sheet2!$DI$16,#REF!,8)+HLOOKUP(Sheet2!$DI$17,#REF!,8))</f>
        <v>#REF!</v>
      </c>
      <c r="DJ28" s="8" t="e">
        <f>SUM(HLOOKUP(Sheet2!$DJ$3,#REF!,8)+HLOOKUP(Sheet2!$DJ$4,#REF!,8)+HLOOKUP(Sheet2!$DJ$5,#REF!,8)+HLOOKUP(Sheet2!$DJ$6,#REF!,8)+HLOOKUP(Sheet2!$DJ$7,#REF!,8)+HLOOKUP(Sheet2!$DJ$8,#REF!,8)+HLOOKUP(Sheet2!$DJ$9,#REF!,8)+HLOOKUP(Sheet2!$DJ$10,#REF!,8)+HLOOKUP(Sheet2!$DJ$11,#REF!,8)+HLOOKUP(Sheet2!$DJ$12,#REF!,8)+HLOOKUP(Sheet2!$DJ$13,#REF!,8)+HLOOKUP(Sheet2!$DJ$14,#REF!,8)+HLOOKUP(Sheet2!$DJ$15,#REF!,8))</f>
        <v>#REF!</v>
      </c>
      <c r="DK28" s="8" t="e">
        <f>SUM(HLOOKUP(Sheet2!$DK$3,#REF!,8)+HLOOKUP(Sheet2!$DK$4,#REF!,8)+HLOOKUP(Sheet2!$DK$5,#REF!,8)+HLOOKUP(Sheet2!$DK$6,#REF!,8)+HLOOKUP(Sheet2!$DK$7,#REF!,8)+HLOOKUP(Sheet2!$DK$8,#REF!,8)+HLOOKUP(Sheet2!$DK$9,#REF!,8)+HLOOKUP(Sheet2!$DK$10,#REF!,8)+HLOOKUP(Sheet2!$DK$11,#REF!,8)+HLOOKUP(Sheet2!$DK$12,#REF!,8)+HLOOKUP(Sheet2!$DK$13,#REF!,8)+HLOOKUP(Sheet2!$DK$14,#REF!,8)+HLOOKUP(Sheet2!$DK$15,#REF!,8)+HLOOKUP(Sheet2!$DK$16,#REF!,8)+HLOOKUP(Sheet2!$DK$17,#REF!,8))</f>
        <v>#REF!</v>
      </c>
      <c r="DL28" s="8" t="e">
        <f>SUM(HLOOKUP(Sheet2!$DL$3,#REF!,8)+HLOOKUP(Sheet2!$DL$4,#REF!,8)+HLOOKUP(Sheet2!$DL$5,#REF!,8)+HLOOKUP(Sheet2!$DL$6,#REF!,8)+HLOOKUP(Sheet2!$DL$7,#REF!,8)+HLOOKUP(Sheet2!$DL$8,#REF!,8)+HLOOKUP(Sheet2!$DL$9,#REF!,8)+HLOOKUP(Sheet2!$DL$10,#REF!,8)+HLOOKUP(Sheet2!$DL$11,#REF!,8)+HLOOKUP(Sheet2!$DL$12,#REF!,8)+HLOOKUP(Sheet2!$DL$13,#REF!,8)+HLOOKUP(Sheet2!$DL$14,#REF!,8)+HLOOKUP(Sheet2!$DL$15,#REF!,8)+HLOOKUP(Sheet2!$DL$16,#REF!,8)+HLOOKUP(Sheet2!$DL$17,#REF!,8))</f>
        <v>#REF!</v>
      </c>
      <c r="DM28" s="8" t="e">
        <f>SUM(HLOOKUP(Sheet2!$DM$3,#REF!,8)+HLOOKUP(Sheet2!$DM$4,#REF!,8)+HLOOKUP(Sheet2!$DM$5,#REF!,8)+HLOOKUP(Sheet2!$DM$6,#REF!,8)+HLOOKUP(Sheet2!$DM$7,#REF!,8)+HLOOKUP(Sheet2!$DM$8,#REF!,8)+HLOOKUP(Sheet2!$DM$9,#REF!,8)+HLOOKUP(Sheet2!$DM$10,#REF!,8)+HLOOKUP(Sheet2!$DM$11,#REF!,8)+HLOOKUP(Sheet2!$DM$12,#REF!,8)+HLOOKUP(Sheet2!$DM$13,#REF!,8)+HLOOKUP(Sheet2!$DM$14,#REF!,8)+HLOOKUP(Sheet2!$DM$15,#REF!,8)+HLOOKUP(Sheet2!$DM$16,#REF!,8)+HLOOKUP(Sheet2!$DM$17,#REF!,8)+HLOOKUP(Sheet2!$DM$18,#REF!,8))</f>
        <v>#REF!</v>
      </c>
      <c r="DN28" s="8" t="e">
        <f>SUM(HLOOKUP(Sheet2!$DN$3,#REF!,8)+HLOOKUP(Sheet2!$DN$4,#REF!,8)+HLOOKUP(Sheet2!$DN$5,#REF!,8)+HLOOKUP(Sheet2!$DN$6,#REF!,8)+HLOOKUP(Sheet2!$DN$7,#REF!,8)+HLOOKUP(Sheet2!$DN$8,#REF!,8)+HLOOKUP(Sheet2!$DN$9,#REF!,8)+HLOOKUP(Sheet2!$DN$10,#REF!,8)+HLOOKUP(Sheet2!$DN$11,#REF!,8)+HLOOKUP(Sheet2!$DN$12,#REF!,8)+HLOOKUP(Sheet2!$DN$13,#REF!,8)+HLOOKUP(Sheet2!$DN$14,#REF!,8)+HLOOKUP(Sheet2!$DN$15,#REF!,8)+HLOOKUP(Sheet2!$DN$16,#REF!,8)+HLOOKUP(Sheet2!$DN$17,#REF!,8)+HLOOKUP(Sheet2!$DN$18,#REF!,8))</f>
        <v>#REF!</v>
      </c>
      <c r="DO28" s="8" t="e">
        <f>SUM(HLOOKUP(Sheet2!$DO$3,#REF!,8)+HLOOKUP(Sheet2!$DO$4,#REF!,8)+HLOOKUP(Sheet2!$DO$5,#REF!,8)+HLOOKUP(Sheet2!$DO$6,#REF!,8)+HLOOKUP(Sheet2!$DO$7,#REF!,8)+HLOOKUP(Sheet2!$DO$8,#REF!,8)+HLOOKUP(Sheet2!$DO$9,#REF!,8)+HLOOKUP(Sheet2!$DO$10,#REF!,8)+HLOOKUP(Sheet2!$DO$11,#REF!,8)+HLOOKUP(Sheet2!$DO$12,#REF!,8)+HLOOKUP(Sheet2!$DO$13,#REF!,8)+HLOOKUP(Sheet2!$DO$14,#REF!,8)+HLOOKUP(Sheet2!$DO$15,#REF!,8)+HLOOKUP(Sheet2!$DO$16,#REF!,8)+HLOOKUP(Sheet2!$DO$17,#REF!,8)+HLOOKUP(Sheet2!$DO$18,#REF!,8)+HLOOKUP(Sheet2!$DO$19,#REF!,8)+HLOOKUP(Sheet2!$DO$20,#REF!,8)+HLOOKUP(Sheet2!$DO$21,#REF!,8))</f>
        <v>#REF!</v>
      </c>
      <c r="DP28" s="8" t="e">
        <f>SUM(HLOOKUP(Sheet2!$DP$3,#REF!,8)+HLOOKUP(Sheet2!$DP$4,#REF!,8)+HLOOKUP(Sheet2!$DP$5,#REF!,8)+HLOOKUP(Sheet2!$DP$6,#REF!,8)+HLOOKUP(Sheet2!$DP$7,#REF!,8)+HLOOKUP(Sheet2!$DP$8,#REF!,8)+HLOOKUP(Sheet2!$DP$9,#REF!,8)+HLOOKUP(Sheet2!$DP$10,#REF!,8)+HLOOKUP(Sheet2!$DP$11,#REF!,8)+HLOOKUP(Sheet2!$DP$12,#REF!,8)+HLOOKUP(Sheet2!$DP$13,#REF!,8)+HLOOKUP(Sheet2!$DP$14,#REF!,8)+HLOOKUP(Sheet2!$DP$15,#REF!,8)+HLOOKUP(Sheet2!$DP$16,#REF!,8)+HLOOKUP(Sheet2!$DP$17,#REF!,8)+HLOOKUP(Sheet2!$DP$18,#REF!,8))</f>
        <v>#REF!</v>
      </c>
      <c r="DQ28" s="8" t="e">
        <f>SUM(HLOOKUP(Sheet2!$DQ$3,#REF!,8)+HLOOKUP(Sheet2!$DQ$4,#REF!,8)+HLOOKUP(Sheet2!$DQ$5,#REF!,8)+HLOOKUP(Sheet2!$DQ$6,#REF!,8)+HLOOKUP(Sheet2!$DQ$7,#REF!,8)+HLOOKUP(Sheet2!$DQ$8,#REF!,8)+HLOOKUP(Sheet2!$DQ$9,#REF!,8)+HLOOKUP(Sheet2!$DQ$10,#REF!,8)+HLOOKUP(Sheet2!$DQ$11,#REF!,8)+HLOOKUP(Sheet2!$DQ$12,#REF!,8)+HLOOKUP(Sheet2!$DQ$13,#REF!,8)+HLOOKUP(Sheet2!$DQ$14,#REF!,8)+HLOOKUP(Sheet2!$DQ$15,#REF!,8)+HLOOKUP(Sheet2!$DQ$16,#REF!,8)+HLOOKUP(Sheet2!$DQ$17,#REF!,8)+HLOOKUP(Sheet2!$DQ$18,#REF!,8)+HLOOKUP(Sheet2!$DQ$19,#REF!,8)+HLOOKUP(Sheet2!$DQ$20,#REF!,8))</f>
        <v>#REF!</v>
      </c>
      <c r="DR28" s="8" t="e">
        <f>SUM(HLOOKUP(Sheet2!$DR$3,#REF!,8)+HLOOKUP(Sheet2!$DR$4,#REF!,8)+HLOOKUP(Sheet2!$DR$5,#REF!,8)+HLOOKUP(Sheet2!$DR$6,#REF!,8)+HLOOKUP(Sheet2!$DR$7,#REF!,8)+HLOOKUP(Sheet2!$DR$8,#REF!,8)+HLOOKUP(Sheet2!$DR$9,#REF!,8)+HLOOKUP(Sheet2!$DR$10,#REF!,8)+HLOOKUP(Sheet2!$DR$11,#REF!,8)+HLOOKUP(Sheet2!$DR$12,#REF!,8)+HLOOKUP(Sheet2!$DR$13,#REF!,8)+HLOOKUP(Sheet2!$DR$14,#REF!,8)+HLOOKUP(Sheet2!$DR$15,#REF!,8)+HLOOKUP(Sheet2!$DR$16,#REF!,8))</f>
        <v>#REF!</v>
      </c>
      <c r="DS28" s="8" t="e">
        <f>SUM(HLOOKUP(Sheet2!$DS$3,#REF!,8)+HLOOKUP(Sheet2!$DS$4,#REF!,8)+HLOOKUP(Sheet2!$DS$5,#REF!,8)+HLOOKUP(Sheet2!$DS$6,#REF!,8)+HLOOKUP(Sheet2!$DS$7,#REF!,8)+HLOOKUP(Sheet2!$DS$8,#REF!,8)+HLOOKUP(Sheet2!$DS$9,#REF!,8)+HLOOKUP(Sheet2!$DS$10,#REF!,8)+HLOOKUP(Sheet2!$DS$11,#REF!,8)+HLOOKUP(Sheet2!$DS$12,#REF!,8)+HLOOKUP(Sheet2!$DS$13,#REF!,8)+HLOOKUP(Sheet2!$DS$14,#REF!,8)+HLOOKUP(Sheet2!$DS$15,#REF!,8)+HLOOKUP(Sheet2!$DS$16,#REF!,8)+HLOOKUP(Sheet2!$DS$17,#REF!,8))</f>
        <v>#REF!</v>
      </c>
      <c r="DT28" s="8" t="e">
        <f>SUM(HLOOKUP(Sheet2!$DT$3,#REF!,8)+HLOOKUP(Sheet2!$DT$4,#REF!,8)+HLOOKUP(Sheet2!$DT$5,#REF!,8)+HLOOKUP(Sheet2!$DT$6,#REF!,8)+HLOOKUP(Sheet2!$DT$7,#REF!,8)+HLOOKUP(Sheet2!$DT$8,#REF!,8)+HLOOKUP(Sheet2!$DT$9,#REF!,8)+HLOOKUP(Sheet2!$DT$10,#REF!,8)+HLOOKUP(Sheet2!$DT$11,#REF!,8)+HLOOKUP(Sheet2!$DT$12,#REF!,8)+HLOOKUP(Sheet2!$DT$13,#REF!,8)+HLOOKUP(Sheet2!$DT$14,#REF!,8))</f>
        <v>#REF!</v>
      </c>
      <c r="DU28" s="8" t="e">
        <f>SUM(HLOOKUP(Sheet2!$DU$3,#REF!,8)+HLOOKUP(Sheet2!$DU$4,#REF!,8)+HLOOKUP(Sheet2!$DU$5,#REF!,8)+HLOOKUP(Sheet2!$DU$6,#REF!,8)+HLOOKUP(Sheet2!$DU$7,#REF!,8)+HLOOKUP(Sheet2!$DU$8,#REF!,8)+HLOOKUP(Sheet2!$DU$9,#REF!,8)+HLOOKUP(Sheet2!$DU$10,#REF!,8)+HLOOKUP(Sheet2!$DU$11,#REF!,8)+HLOOKUP(Sheet2!$DU$12,#REF!,8)+HLOOKUP(Sheet2!$DU$13,#REF!,8)+HLOOKUP(Sheet2!$DU$14,#REF!,8)+HLOOKUP(Sheet2!$DU$15,#REF!,8)+HLOOKUP(Sheet2!$DU$16,#REF!,8))</f>
        <v>#REF!</v>
      </c>
      <c r="DV28" s="8" t="e">
        <f>SUM(HLOOKUP(Sheet2!$DV$3,#REF!,8)+HLOOKUP(Sheet2!$DV$4,#REF!,8)+HLOOKUP(Sheet2!$DV$5,#REF!,8)+HLOOKUP(Sheet2!$DV$6,#REF!,8)+HLOOKUP(Sheet2!$DV$7,#REF!,8)+HLOOKUP(Sheet2!$DV$8,#REF!,8)+HLOOKUP(Sheet2!$DV$9,#REF!,8)+HLOOKUP(Sheet2!$DV$10,#REF!,8)+HLOOKUP(Sheet2!$DV$11,#REF!,8)+HLOOKUP(Sheet2!$DV$12,#REF!,8)+HLOOKUP(Sheet2!$DV$13,#REF!,8)+HLOOKUP(Sheet2!$DV$14,#REF!,8)+HLOOKUP(Sheet2!$DV$15,#REF!,8)+HLOOKUP(Sheet2!$DV$16,#REF!,8))</f>
        <v>#REF!</v>
      </c>
      <c r="DW28" s="8" t="e">
        <f>SUM(HLOOKUP(Sheet2!$DW$3,#REF!,8)+HLOOKUP(Sheet2!$DW$4,#REF!,8)+HLOOKUP(Sheet2!$DW$5,#REF!,8)+HLOOKUP(Sheet2!$DW$6,#REF!,8)+HLOOKUP(Sheet2!$DW$7,#REF!,8)+HLOOKUP(Sheet2!$DW$8,#REF!,8)+HLOOKUP(Sheet2!$DW$9,#REF!,8)+HLOOKUP(Sheet2!$DW$10,#REF!,8)+HLOOKUP(Sheet2!$DW$11,#REF!,8)+HLOOKUP(Sheet2!$DW$12,#REF!,8)+HLOOKUP(Sheet2!$DW$13,#REF!,8))</f>
        <v>#REF!</v>
      </c>
      <c r="DX28" s="8" t="e">
        <f>SUM(HLOOKUP(Sheet2!$DX$3,#REF!,8)+HLOOKUP(Sheet2!$DX$4,#REF!,8)+HLOOKUP(Sheet2!$DX$5,#REF!,8)+HLOOKUP(Sheet2!$DX$6,#REF!,8)+HLOOKUP(Sheet2!$DX$7,#REF!,8)+HLOOKUP(Sheet2!$DX$8,#REF!,8)+HLOOKUP(Sheet2!$DX$9,#REF!,8)+HLOOKUP(Sheet2!$DX$10,#REF!,8)+HLOOKUP(Sheet2!$DX$11,#REF!,8)+HLOOKUP(Sheet2!$DX$12,#REF!,8)+HLOOKUP(Sheet2!$DX$13,#REF!,8)+HLOOKUP(Sheet2!$DX$14,#REF!,8)+HLOOKUP(Sheet2!$DX$15,#REF!,8))</f>
        <v>#REF!</v>
      </c>
      <c r="DY28" s="8" t="e">
        <f>SUM(HLOOKUP(Sheet2!$DY$3,#REF!,8)+HLOOKUP(Sheet2!$DY$4,#REF!,8)+HLOOKUP(Sheet2!$DY$5,#REF!,8)+HLOOKUP(Sheet2!$DY$6,#REF!,8)+HLOOKUP(Sheet2!$DY$7,#REF!,8)+HLOOKUP(Sheet2!$DY$8,#REF!,8)+HLOOKUP(Sheet2!$DY$9,#REF!,8)+HLOOKUP(Sheet2!$DY$10,#REF!,8)+HLOOKUP(Sheet2!$DY$11,#REF!,8)+HLOOKUP(Sheet2!$DY$12,#REF!,8)+HLOOKUP(Sheet2!$DY$13,#REF!,8)+HLOOKUP(Sheet2!$DY$14,#REF!,8))</f>
        <v>#REF!</v>
      </c>
      <c r="DZ28" s="8" t="e">
        <f>SUM(HLOOKUP(Sheet2!$DZ$3,#REF!,8)+HLOOKUP(Sheet2!$DZ$4,#REF!,8)+HLOOKUP(Sheet2!$DZ$5,#REF!,8)+HLOOKUP(Sheet2!$DZ$6,#REF!,8)+HLOOKUP(Sheet2!$DZ$7,#REF!,8)+HLOOKUP(Sheet2!$DZ$8,#REF!,8)+HLOOKUP(Sheet2!$DZ$9,#REF!,8)+HLOOKUP(Sheet2!$DZ$10,#REF!,8)+HLOOKUP(Sheet2!$DZ$11,#REF!,8)+HLOOKUP(Sheet2!$DZ$12,#REF!,8)+HLOOKUP(Sheet2!$DZ$13,#REF!,8)+HLOOKUP(Sheet2!$DZ$14,#REF!,8)+HLOOKUP(Sheet2!$DZ$15,#REF!,8)+HLOOKUP(Sheet2!$DZ$16,#REF!,8))</f>
        <v>#REF!</v>
      </c>
      <c r="EA28" s="8" t="e">
        <f>SUM(HLOOKUP(Sheet2!$EA$3,#REF!,8)+HLOOKUP(Sheet2!$EA$4,#REF!,8)+HLOOKUP(Sheet2!$EA$5,#REF!,8)+HLOOKUP(Sheet2!$EA$6,#REF!,8)+HLOOKUP(Sheet2!$EA$7,#REF!,8)+HLOOKUP(Sheet2!$EA$8,#REF!,8)+HLOOKUP(Sheet2!$EA$9,#REF!,8)+HLOOKUP(Sheet2!$EA$10,#REF!,8)+HLOOKUP(Sheet2!$EA$11,#REF!,8)+HLOOKUP(Sheet2!$EA$12,#REF!,8)+HLOOKUP(Sheet2!$EA$13,#REF!,8)+HLOOKUP(Sheet2!$EA$14,#REF!,8)+HLOOKUP(Sheet2!$EA$15,#REF!,8)+HLOOKUP(Sheet2!$EA$16,#REF!,8)+HLOOKUP(Sheet2!$EA$17,#REF!,8))</f>
        <v>#REF!</v>
      </c>
      <c r="EB28" s="8" t="e">
        <f>SUM(HLOOKUP(Sheet2!$EB$3,#REF!,8)+HLOOKUP(Sheet2!$EB$4,#REF!,8)+HLOOKUP(Sheet2!$EB$5,#REF!,8)+HLOOKUP(Sheet2!$EB$6,#REF!,8)+HLOOKUP(Sheet2!$EB$7,#REF!,8)+HLOOKUP(Sheet2!$EB$8,#REF!,8)+HLOOKUP(Sheet2!$EB$9,#REF!,8)+HLOOKUP(Sheet2!$EB$10,#REF!,8)+HLOOKUP(Sheet2!$EB$11,#REF!,8)+HLOOKUP(Sheet2!$EB$12,#REF!,8)+HLOOKUP(Sheet2!$EB$13,#REF!,8)+HLOOKUP(Sheet2!$EB$14,#REF!,8)+HLOOKUP(Sheet2!$EB$15,#REF!,8)+HLOOKUP(Sheet2!$EB$16,#REF!,8)+HLOOKUP(Sheet2!$EB$17,#REF!,8))</f>
        <v>#REF!</v>
      </c>
      <c r="EC28" s="8" t="e">
        <f>SUM(HLOOKUP(Sheet2!$EC$3,#REF!,8)+HLOOKUP(Sheet2!$EC$4,#REF!,8)+HLOOKUP(Sheet2!$EC$5,#REF!,8)+HLOOKUP(Sheet2!$EC$6,#REF!,8)+HLOOKUP(Sheet2!$EC$7,#REF!,8)+HLOOKUP(Sheet2!$EC$8,#REF!,8)+HLOOKUP(Sheet2!$EC$9,#REF!,8)+HLOOKUP(Sheet2!$EC$10,#REF!,8)+HLOOKUP(Sheet2!$EC$11,#REF!,8)+HLOOKUP(Sheet2!$EC$12,#REF!,8)+HLOOKUP(Sheet2!$EC$13,#REF!,8)+HLOOKUP(Sheet2!$EC$14,#REF!,8)+HLOOKUP(Sheet2!$EC$15,#REF!,8)+HLOOKUP(Sheet2!$EC$16,#REF!,8)+HLOOKUP(Sheet2!$EC$17,#REF!,8))</f>
        <v>#REF!</v>
      </c>
      <c r="ED28" s="8" t="e">
        <f>SUM(HLOOKUP(Sheet2!$ED$3,#REF!,8)+HLOOKUP(Sheet2!$ED$4,#REF!,8)+HLOOKUP(Sheet2!$ED$5,#REF!,8)+HLOOKUP(Sheet2!$ED$6,#REF!,8)+HLOOKUP(Sheet2!$ED$7,#REF!,8)+HLOOKUP(Sheet2!$ED$8,#REF!,8)+HLOOKUP(Sheet2!$ED$9,#REF!,8)+HLOOKUP(Sheet2!$ED$10,#REF!,8)+HLOOKUP(Sheet2!$ED$11,#REF!,8)+HLOOKUP(Sheet2!$ED$12,#REF!,8)+HLOOKUP(Sheet2!$ED$13,#REF!,8)+HLOOKUP(Sheet2!$ED$14,#REF!,8)+HLOOKUP(Sheet2!$ED$15,#REF!,8)+HLOOKUP(Sheet2!$ED$16,#REF!,8))</f>
        <v>#REF!</v>
      </c>
      <c r="EE28" s="8" t="e">
        <f>SUM(HLOOKUP(Sheet2!$EE$3,#REF!,8)+HLOOKUP(Sheet2!$EE$4,#REF!,8)+HLOOKUP(Sheet2!$EE$5,#REF!,8)+HLOOKUP(Sheet2!$EE$6,#REF!,8)+HLOOKUP(Sheet2!$EE$7,#REF!,8)+HLOOKUP(Sheet2!$EE$8,#REF!,8)+HLOOKUP(Sheet2!$EE$9,#REF!,8)+HLOOKUP(Sheet2!$EE$10,#REF!,8)+HLOOKUP(Sheet2!$EE$11,#REF!,8)+HLOOKUP(Sheet2!$EE$12,#REF!,8)+HLOOKUP(Sheet2!$EE$13,#REF!,8)+HLOOKUP(Sheet2!$EE$14,#REF!,8)+HLOOKUP(Sheet2!$EE$15,#REF!,8)+HLOOKUP(Sheet2!$EE$16,#REF!,8))</f>
        <v>#REF!</v>
      </c>
      <c r="EF28" s="8" t="e">
        <f>SUM(HLOOKUP(Sheet2!$EF$3,#REF!,8)+HLOOKUP(Sheet2!$EF$4,#REF!,8)+HLOOKUP(Sheet2!$EF$5,#REF!,8)+HLOOKUP(Sheet2!$EF$6,#REF!,8)+HLOOKUP(Sheet2!$EF$7,#REF!,8)+HLOOKUP(Sheet2!$EF$8,#REF!,8)+HLOOKUP(Sheet2!$EF$9,#REF!,8)+HLOOKUP(Sheet2!$EF$10,#REF!,8)+HLOOKUP(Sheet2!$EF$11,#REF!,8)+HLOOKUP(Sheet2!$EF$12,#REF!,8)+HLOOKUP(Sheet2!$EF$13,#REF!,8)+HLOOKUP(Sheet2!$EF$14,#REF!,8)+HLOOKUP(Sheet2!$EF$15,#REF!,8)+HLOOKUP(Sheet2!$EF$16,#REF!,8))</f>
        <v>#REF!</v>
      </c>
      <c r="EG28" s="8" t="e">
        <f>SUM(HLOOKUP(Sheet2!$EG$3,#REF!,8)+HLOOKUP(Sheet2!$EG$4,#REF!,8)+HLOOKUP(Sheet2!$EG$5,#REF!,8)+HLOOKUP(Sheet2!$EG$6,#REF!,8)+HLOOKUP(Sheet2!$EG$7,#REF!,8)+HLOOKUP(Sheet2!$EG$8,#REF!,8)+HLOOKUP(Sheet2!$EG$9,#REF!,8)+HLOOKUP(Sheet2!$EG$10,#REF!,8)+HLOOKUP(Sheet2!$EG$11,#REF!,8)+HLOOKUP(Sheet2!$EG$12,#REF!,8)+HLOOKUP(Sheet2!$EG$13,#REF!,8)+HLOOKUP(Sheet2!$EG$14,#REF!,8))</f>
        <v>#REF!</v>
      </c>
      <c r="EH28" s="8" t="e">
        <f>SUM(HLOOKUP(Sheet2!$EH$3,#REF!,8)+HLOOKUP(Sheet2!$EH$4,#REF!,8)+HLOOKUP(Sheet2!$EH$5,#REF!,8)+HLOOKUP(Sheet2!$EH$6,#REF!,8)+HLOOKUP(Sheet2!$EH$7,#REF!,8)+HLOOKUP(Sheet2!$EH$8,#REF!,8)+HLOOKUP(Sheet2!$EH$9,#REF!,8)+HLOOKUP(Sheet2!$EH$10,#REF!,8)+HLOOKUP(Sheet2!$EH$11,#REF!,8)+HLOOKUP(Sheet2!$EH$12,#REF!,8)+HLOOKUP(Sheet2!$EH$13,#REF!,8)+HLOOKUP(Sheet2!$EH$14,#REF!,8)+HLOOKUP(Sheet2!$EH$15,#REF!,8)+HLOOKUP(Sheet2!$EH$16,#REF!,8))</f>
        <v>#REF!</v>
      </c>
      <c r="EI28" s="8" t="e">
        <f>SUM(HLOOKUP(Sheet2!$EI$3,#REF!,8)+HLOOKUP(Sheet2!$EI$4,#REF!,8)+HLOOKUP(Sheet2!$EI$5,#REF!,8)+HLOOKUP(Sheet2!$EI$6,#REF!,8)+HLOOKUP(Sheet2!$EI$7,#REF!,8)+HLOOKUP(Sheet2!$EI$8,#REF!,8)+HLOOKUP(Sheet2!$EI$9,#REF!,8)+HLOOKUP(Sheet2!$EI$10,#REF!,8)+HLOOKUP(Sheet2!$EI$11,#REF!,8)+HLOOKUP(Sheet2!$EI$12,#REF!,8)+HLOOKUP(Sheet2!$EI$13,#REF!,8)+HLOOKUP(Sheet2!$EI$14,#REF!,8)+HLOOKUP(Sheet2!$EI$15,#REF!,8)+HLOOKUP(Sheet2!$EI$16,#REF!,8))</f>
        <v>#REF!</v>
      </c>
      <c r="EJ28" s="8" t="e">
        <f>SUM(HLOOKUP(Sheet2!$EJ$3,#REF!,8)+HLOOKUP(Sheet2!$EJ$4,#REF!,8)+HLOOKUP(Sheet2!$EJ$5,#REF!,8)+HLOOKUP(Sheet2!$EJ$6,#REF!,8)+HLOOKUP(Sheet2!$EJ$7,#REF!,8)+HLOOKUP(Sheet2!$EJ$8,#REF!,8)+HLOOKUP(Sheet2!$EJ$9,#REF!,8)+HLOOKUP(Sheet2!$EJ$10,#REF!,8)+HLOOKUP(Sheet2!$EJ$11,#REF!,8)+HLOOKUP(Sheet2!$EJ$12,#REF!,8)+HLOOKUP(Sheet2!$EJ$13,#REF!,8)+HLOOKUP(Sheet2!$EJ$14,#REF!,8)+HLOOKUP(Sheet2!$EJ$15,#REF!,8)+HLOOKUP(Sheet2!$EJ$16,#REF!,8)+HLOOKUP(Sheet2!$EJ$17,#REF!,8))</f>
        <v>#REF!</v>
      </c>
      <c r="EK28" s="8" t="e">
        <f>SUM(HLOOKUP(Sheet2!$EK$3,#REF!,8)+HLOOKUP(Sheet2!$EK$4,#REF!,8)+HLOOKUP(Sheet2!$EK$5,#REF!,8)+HLOOKUP(Sheet2!$EK$6,#REF!,8)+HLOOKUP(Sheet2!$EK$7,#REF!,8)+HLOOKUP(Sheet2!$EK$8,#REF!,8)+HLOOKUP(Sheet2!$EK$9,#REF!,8)+HLOOKUP(Sheet2!$EK$10,#REF!,8)+HLOOKUP(Sheet2!$EK$11,#REF!,8)+HLOOKUP(Sheet2!$EK$12,#REF!,8)+HLOOKUP(Sheet2!$EK$13,#REF!,8)+HLOOKUP(Sheet2!$EK$14,#REF!,8)+HLOOKUP(Sheet2!$EK$15,#REF!,8)+HLOOKUP(Sheet2!$EK$16,#REF!,8)+HLOOKUP(Sheet2!$EK$17,#REF!,8))</f>
        <v>#REF!</v>
      </c>
      <c r="EL28" s="8" t="e">
        <f>SUM(HLOOKUP(Sheet2!$EL$3,#REF!,8)+HLOOKUP(Sheet2!$EL$4,#REF!,8)+HLOOKUP(Sheet2!$EL$5,#REF!,8)+HLOOKUP(Sheet2!$EL$6,#REF!,8)+HLOOKUP(Sheet2!$EL$7,#REF!,8)+HLOOKUP(Sheet2!$EL$8,#REF!,8)+HLOOKUP(Sheet2!$EL$9,#REF!,8)+HLOOKUP(Sheet2!$EL$10,#REF!,8)+HLOOKUP(Sheet2!$EL$11,#REF!,8)+HLOOKUP(Sheet2!$EL$12,#REF!,8)+HLOOKUP(Sheet2!$EL$13,#REF!,8)+HLOOKUP(Sheet2!$EL$14,#REF!,8)+HLOOKUP(Sheet2!$EL$15,#REF!,8)+HLOOKUP(Sheet2!$EL$16,#REF!,8)+HLOOKUP(Sheet2!$EL$17,#REF!,8)+HLOOKUP(Sheet2!$EL$18,#REF!,8)+HLOOKUP(Sheet2!$EL$19,#REF!,8)+HLOOKUP(Sheet2!$EL$20,#REF!,8))</f>
        <v>#REF!</v>
      </c>
      <c r="EM28" s="8" t="e">
        <f>SUM(HLOOKUP(Sheet2!$EM$3,#REF!,8)+HLOOKUP(Sheet2!$EM$4,#REF!,8)+HLOOKUP(Sheet2!$EM$5,#REF!,8)+HLOOKUP(Sheet2!$EM$6,#REF!,8)+HLOOKUP(Sheet2!$EM$7,#REF!,8)+HLOOKUP(Sheet2!$EM$8,#REF!,8)+HLOOKUP(Sheet2!$EM$9,#REF!,8)+HLOOKUP(Sheet2!$EM$10,#REF!,8)+HLOOKUP(Sheet2!$EM$11,#REF!,8)+HLOOKUP(Sheet2!$EM$12,#REF!,8)+HLOOKUP(Sheet2!$EM$13,#REF!,8)+HLOOKUP(Sheet2!$EM$14,#REF!,8)+HLOOKUP(Sheet2!$EM$15,#REF!,8)+HLOOKUP(Sheet2!$EM$16,#REF!,8)+HLOOKUP(Sheet2!$EM$17,#REF!,8))</f>
        <v>#REF!</v>
      </c>
      <c r="EN28" s="8" t="e">
        <f>SUM(HLOOKUP(Sheet2!$EN$3,#REF!,8)+HLOOKUP(Sheet2!$EN$4,#REF!,8)+HLOOKUP(Sheet2!$EN$5,#REF!,8)+HLOOKUP(Sheet2!$EN$6,#REF!,8)+HLOOKUP(Sheet2!$EN$7,#REF!,8)+HLOOKUP(Sheet2!$EN$8,#REF!,8)+HLOOKUP(Sheet2!$EN$9,#REF!,8)+HLOOKUP(Sheet2!$EN$10,#REF!,8)+HLOOKUP(Sheet2!$EN$11,#REF!,8)+HLOOKUP(Sheet2!$EN$12,#REF!,8)+HLOOKUP(Sheet2!$EN$13,#REF!,8)+HLOOKUP(Sheet2!$EN$14,#REF!,8)+HLOOKUP(Sheet2!$EN$15,#REF!,8)+HLOOKUP(Sheet2!$EN$16,#REF!,8)+HLOOKUP(Sheet2!$EN$17,#REF!,8)+HLOOKUP(Sheet2!$EN$18,#REF!,8)+HLOOKUP(Sheet2!$EN$19,#REF!,8))</f>
        <v>#REF!</v>
      </c>
      <c r="EO28" s="8" t="e">
        <f>SUM(HLOOKUP(Sheet2!$EO$3,#REF!,8)+HLOOKUP(Sheet2!$EO$4,#REF!,8)+HLOOKUP(Sheet2!$EO$5,#REF!,8)+HLOOKUP(Sheet2!$EO$6,#REF!,8)+HLOOKUP(Sheet2!$EO$7,#REF!,8)+HLOOKUP(Sheet2!$EO$8,#REF!,8)+HLOOKUP(Sheet2!$EO$9,#REF!,8)+HLOOKUP(Sheet2!$EO$10,#REF!,8)+HLOOKUP(Sheet2!$EO$11,#REF!,8)+HLOOKUP(Sheet2!$EO$12,#REF!,8)+HLOOKUP(Sheet2!$EO$13,#REF!,8))</f>
        <v>#REF!</v>
      </c>
      <c r="EP28" s="8" t="e">
        <f>SUM(HLOOKUP(Sheet2!$EP$3,#REF!,8)+HLOOKUP(Sheet2!$EP$4,#REF!,8)+HLOOKUP(Sheet2!$EP$5,#REF!,8)+HLOOKUP(Sheet2!$EP$6,#REF!,8)+HLOOKUP(Sheet2!$EP$7,#REF!,8)+HLOOKUP(Sheet2!$EP$8,#REF!,8)+HLOOKUP(Sheet2!$EP$9,#REF!,8)+HLOOKUP(Sheet2!$EP$10,#REF!,8)+HLOOKUP(Sheet2!$EP$11,#REF!,8)+HLOOKUP(Sheet2!$EP$12,#REF!,8)+HLOOKUP(Sheet2!$EP$13,#REF!,8))</f>
        <v>#REF!</v>
      </c>
      <c r="EQ28" s="8" t="e">
        <f>SUM(HLOOKUP(Sheet2!$EQ$3,#REF!,8)+HLOOKUP(Sheet2!$EQ$4,#REF!,8)+HLOOKUP(Sheet2!$EQ$5,#REF!,8)+HLOOKUP(Sheet2!$EQ$6,#REF!,8)+HLOOKUP(Sheet2!$EQ$7,#REF!,8)+HLOOKUP(Sheet2!$EQ$8,#REF!,8)+HLOOKUP(Sheet2!$EQ$9,#REF!,8)+HLOOKUP(Sheet2!$EQ$10,#REF!,8)+HLOOKUP(Sheet2!$EQ$11,#REF!,8)+HLOOKUP(Sheet2!$EQ$12,#REF!,8)+HLOOKUP(Sheet2!$EQ$13,#REF!,8)+HLOOKUP(Sheet2!$EQ$14,#REF!,8))</f>
        <v>#REF!</v>
      </c>
      <c r="ER28" s="8" t="e">
        <f>SUM(HLOOKUP(Sheet2!$ER$3,#REF!,8)+HLOOKUP(Sheet2!$ER$4,#REF!,8)+HLOOKUP(Sheet2!$ER$5,#REF!,8)+HLOOKUP(Sheet2!$ER$6,#REF!,8)+HLOOKUP(Sheet2!$ER$7,#REF!,8)+HLOOKUP(Sheet2!$ER$8,#REF!,8)+HLOOKUP(Sheet2!$ER$9,#REF!,8)+HLOOKUP(Sheet2!$ER$10,#REF!,8)+HLOOKUP(Sheet2!$ER$11,#REF!,8))</f>
        <v>#REF!</v>
      </c>
      <c r="ES28" s="8" t="e">
        <f>SUM(HLOOKUP(Sheet2!$ES$3,#REF!,8)+HLOOKUP(Sheet2!$ES$4,#REF!,8)+HLOOKUP(Sheet2!$ES$5,#REF!,8)+HLOOKUP(Sheet2!$ES$6,#REF!,8)+HLOOKUP(Sheet2!$ES$7,#REF!,8)+HLOOKUP(Sheet2!$ES$8,#REF!,8)+HLOOKUP(Sheet2!$ES$9,#REF!,8)+HLOOKUP(Sheet2!$ES$10,#REF!,8)+HLOOKUP(Sheet2!$ES$11,#REF!,8)+HLOOKUP(Sheet2!$ES$12,#REF!,8)+HLOOKUP(Sheet2!$ES$13,#REF!,8))</f>
        <v>#REF!</v>
      </c>
      <c r="ET28" s="8" t="e">
        <f>SUM(HLOOKUP(Sheet2!$ET$3,#REF!,8)+HLOOKUP(Sheet2!$ET$4,#REF!,8)+HLOOKUP(Sheet2!$ET$5,#REF!,8)+HLOOKUP(Sheet2!$ET$6,#REF!,8)+HLOOKUP(Sheet2!$ET$7,#REF!,8)+HLOOKUP(Sheet2!$ET$8,#REF!,8)+HLOOKUP(Sheet2!$ET$9,#REF!,8)+HLOOKUP(Sheet2!$ET$10,#REF!,8)+HLOOKUP(Sheet2!$ET$11,#REF!,8))</f>
        <v>#REF!</v>
      </c>
      <c r="EU28" s="8" t="e">
        <f>SUM(HLOOKUP(Sheet2!$EU$3,#REF!,8)+HLOOKUP(Sheet2!$EU$4,#REF!,8)+HLOOKUP(Sheet2!$EU$5,#REF!,8)+HLOOKUP(Sheet2!$EU$6,#REF!,8)+HLOOKUP(Sheet2!$EU$7,#REF!,8)+HLOOKUP(Sheet2!$EU$8,#REF!,8)+HLOOKUP(Sheet2!$EU$9,#REF!,8)+HLOOKUP(Sheet2!$EU$10,#REF!,8)+HLOOKUP(Sheet2!$EU$11,#REF!,8)+HLOOKUP(Sheet2!$EU$12,#REF!,8)+HLOOKUP(Sheet2!$EU$13,#REF!,8))</f>
        <v>#REF!</v>
      </c>
      <c r="EV28" s="8" t="e">
        <f>SUM(HLOOKUP(Sheet2!$EV$3,#REF!,8)+HLOOKUP(Sheet2!$EV$4,#REF!,8)+HLOOKUP(Sheet2!$EV$5,#REF!,8)+HLOOKUP(Sheet2!$EV$6,#REF!,8)+HLOOKUP(Sheet2!$EV$7,#REF!,8)+HLOOKUP(Sheet2!$EV$8,#REF!,8)+HLOOKUP(Sheet2!$EV$9,#REF!,8)+HLOOKUP(Sheet2!$EV$10,#REF!,8)+HLOOKUP(Sheet2!$EV$11,#REF!,8)+HLOOKUP(Sheet2!$EV$12,#REF!,8)+HLOOKUP(Sheet2!$EV$13,#REF!,8)+HLOOKUP(Sheet2!$EV$14,#REF!,8))</f>
        <v>#REF!</v>
      </c>
      <c r="EW28" s="8" t="e">
        <f>SUM(HLOOKUP(Sheet2!$EW$3,#REF!,8)+HLOOKUP(Sheet2!$EW$4,#REF!,8)+HLOOKUP(Sheet2!$EW$5,#REF!,8)+HLOOKUP(Sheet2!$EW$6,#REF!,8)+HLOOKUP(Sheet2!$EW$7,#REF!,8)+HLOOKUP(Sheet2!$EW$8,#REF!,8)+HLOOKUP(Sheet2!$EW$9,#REF!,8)+HLOOKUP(Sheet2!$EW$10,#REF!,8)+HLOOKUP(Sheet2!$EW$11,#REF!,8)+HLOOKUP(Sheet2!$EW$12,#REF!,8)+HLOOKUP(Sheet2!$EW$13,#REF!,8)+HLOOKUP(Sheet2!$EW$14,#REF!,8))</f>
        <v>#REF!</v>
      </c>
      <c r="EX28" s="8" t="e">
        <f>SUM(HLOOKUP(Sheet2!$EX$3,#REF!,8)+HLOOKUP(Sheet2!$EX$4,#REF!,8)+HLOOKUP(Sheet2!$EX$5,#REF!,8)+HLOOKUP(Sheet2!$EX$6,#REF!,8)+HLOOKUP(Sheet2!$EX$7,#REF!,8)+HLOOKUP(Sheet2!$EX$8,#REF!,8)+HLOOKUP(Sheet2!$EX$9,#REF!,8)+HLOOKUP(Sheet2!$EX$10,#REF!,8)+HLOOKUP(Sheet2!$EX$11,#REF!,8)+HLOOKUP(Sheet2!$EX$12,#REF!,8)+HLOOKUP(Sheet2!$EX$13,#REF!,8)+HLOOKUP(Sheet2!$EX$14,#REF!,8)+HLOOKUP(Sheet2!$EX$15,#REF!,8))</f>
        <v>#REF!</v>
      </c>
      <c r="EY28" s="8" t="e">
        <f>SUM(HLOOKUP(Sheet2!$EY$3,#REF!,8)+HLOOKUP(Sheet2!$EY$4,#REF!,8)+HLOOKUP(Sheet2!$EY$5,#REF!,8)+HLOOKUP(Sheet2!$EY$6,#REF!,8)+HLOOKUP(Sheet2!$EY$7,#REF!,8)+HLOOKUP(Sheet2!$EY$8,#REF!,8)+HLOOKUP(Sheet2!$EY$9,#REF!,8)+HLOOKUP(Sheet2!$EY$10,#REF!,8)+HLOOKUP(Sheet2!$EY$11,#REF!,8)+HLOOKUP(Sheet2!$EY$12,#REF!,8))</f>
        <v>#REF!</v>
      </c>
      <c r="EZ28" s="8" t="e">
        <f>SUM(HLOOKUP(Sheet2!$EZ$3,#REF!,8)+HLOOKUP(Sheet2!$EZ$4,#REF!,8)+HLOOKUP(Sheet2!$EZ$5,#REF!,8)+HLOOKUP(Sheet2!$EZ$6,#REF!,8)+HLOOKUP(Sheet2!$EZ$7,#REF!,8)+HLOOKUP(Sheet2!$EZ$8,#REF!,8)+HLOOKUP(Sheet2!$EZ$9,#REF!,8)+HLOOKUP(Sheet2!$EZ$10,#REF!,8)+HLOOKUP(Sheet2!$EZ$11,#REF!,8)+HLOOKUP(Sheet2!$EZ$12,#REF!,8)+HLOOKUP(Sheet2!$EZ$13,#REF!,8)+HLOOKUP(Sheet2!$EZ$14,#REF!,8))</f>
        <v>#REF!</v>
      </c>
      <c r="FA28" s="8" t="e">
        <f>SUM(HLOOKUP(Sheet2!$FA$3,#REF!,8)+HLOOKUP(Sheet2!$FA$4,#REF!,8)+HLOOKUP(Sheet2!$FA$5,#REF!,8)+HLOOKUP(Sheet2!$FA$6,#REF!,8)+HLOOKUP(Sheet2!$FA$7,#REF!,8)+HLOOKUP(Sheet2!$FA$8,#REF!,8)+HLOOKUP(Sheet2!$FA$9,#REF!,8)+HLOOKUP(Sheet2!$FA$10,#REF!,8)+HLOOKUP(Sheet2!$FA$11,#REF!,8)+HLOOKUP(Sheet2!$FA$12,#REF!,8))</f>
        <v>#REF!</v>
      </c>
      <c r="FB28" s="8" t="e">
        <f>SUM(HLOOKUP(Sheet2!$FB$3,#REF!,8)+HLOOKUP(Sheet2!$FB$4,#REF!,8)+HLOOKUP(Sheet2!$FB$5,#REF!,8)+HLOOKUP(Sheet2!$FB$6,#REF!,8)+HLOOKUP(Sheet2!$FB$7,#REF!,8)+HLOOKUP(Sheet2!$FB$8,#REF!,8)+HLOOKUP(Sheet2!$FB$9,#REF!,8)+HLOOKUP(Sheet2!$FB$10,#REF!,8)+HLOOKUP(Sheet2!$FB$11,#REF!,8)+HLOOKUP(Sheet2!$FB$12,#REF!,8)+HLOOKUP(Sheet2!$FB$13,#REF!,8)+HLOOKUP(Sheet2!$FB$14,#REF!,8))</f>
        <v>#REF!</v>
      </c>
    </row>
    <row r="29" spans="1:158" ht="27.6">
      <c r="A29" s="10" t="s">
        <v>5</v>
      </c>
      <c r="B29" s="8" t="e">
        <f>SUM(HLOOKUP(Sheet2!$B$3,#REF!,9)+HLOOKUP(Sheet2!$B$4,#REF!,9)+HLOOKUP(Sheet2!$B$5,#REF!,9)+HLOOKUP(Sheet2!$B$6,#REF!,9)+HLOOKUP(Sheet2!$B$7,#REF!,9)+HLOOKUP(Sheet2!$B$8,#REF!,9)+HLOOKUP(Sheet2!$B$9,#REF!,9)+HLOOKUP(Sheet2!$B$10,#REF!,9)+HLOOKUP(Sheet2!$B$11,#REF!,9))</f>
        <v>#REF!</v>
      </c>
      <c r="C29" s="8" t="e">
        <f>SUM(HLOOKUP(Sheet2!$C$3,#REF!,9)+HLOOKUP(Sheet2!$C$4,#REF!,9)+HLOOKUP(Sheet2!$C$5,#REF!,9)+HLOOKUP(Sheet2!$C$6,#REF!,9)+HLOOKUP(Sheet2!$C$7,#REF!,9)+HLOOKUP(Sheet2!$C$8,#REF!,9)+HLOOKUP(Sheet2!$C$9,#REF!,9)+HLOOKUP(Sheet2!$C$10,#REF!,9)+HLOOKUP(Sheet2!$C$11,#REF!,9)+HLOOKUP(Sheet2!$C$12,#REF!,9))</f>
        <v>#REF!</v>
      </c>
      <c r="D29" s="8" t="e">
        <f>SUM(HLOOKUP(Sheet2!$D$3,#REF!,9)+HLOOKUP(Sheet2!$D$4,#REF!,9)+HLOOKUP(Sheet2!$D$5,#REF!,9)+HLOOKUP(Sheet2!$D$6,#REF!,9)+HLOOKUP(Sheet2!$D$7,#REF!,9)+HLOOKUP(Sheet2!$D$8,#REF!,9)+HLOOKUP(Sheet2!$D$9,#REF!,9)+HLOOKUP(Sheet2!$D$10,#REF!,9)+HLOOKUP(Sheet2!$D$11,#REF!,9)+HLOOKUP(Sheet2!$D$12,#REF!,9))</f>
        <v>#REF!</v>
      </c>
      <c r="E29" s="8" t="e">
        <f>SUM(HLOOKUP($E$3,#REF!,9)+HLOOKUP($E$4,#REF!,9)+HLOOKUP($E$5,#REF!,9)+HLOOKUP($E$6,#REF!,9)+HLOOKUP($E$7,#REF!,9)+HLOOKUP($E$8,#REF!,9)+HLOOKUP($E$9,#REF!,9)+HLOOKUP($E$10,#REF!,9)+HLOOKUP($E$11,#REF!,9)+HLOOKUP($E$12,#REF!,9)+HLOOKUP($E$13,#REF!,9)+HLOOKUP($E$14,#REF!,9)+HLOOKUP($E$15,#REF!,9))</f>
        <v>#REF!</v>
      </c>
      <c r="F29" s="8" t="e">
        <f>SUM(HLOOKUP(Sheet2!$F$3,#REF!,9)+HLOOKUP(Sheet2!$F$4,#REF!,9)+HLOOKUP(Sheet2!$F$5,#REF!,9)+HLOOKUP(Sheet2!$F$6,#REF!,9)+HLOOKUP(Sheet2!$F$7,#REF!,9)+HLOOKUP(Sheet2!$F$8,#REF!,9)+HLOOKUP(Sheet2!$F$9,#REF!,9)+HLOOKUP(Sheet2!$F$10,#REF!,9)+HLOOKUP(Sheet2!$F$11,#REF!,9)+HLOOKUP(Sheet2!$F$12,#REF!,9))</f>
        <v>#REF!</v>
      </c>
      <c r="G29" s="8" t="e">
        <f>SUM(HLOOKUP(Sheet2!$G$3,#REF!,9)+HLOOKUP(Sheet2!$G$4,#REF!,9)+HLOOKUP(Sheet2!$G$5,#REF!,9)+HLOOKUP(Sheet2!$G$6,#REF!,9)+HLOOKUP(Sheet2!$G$7,#REF!,9)+HLOOKUP(Sheet2!$G$8,#REF!,9)+HLOOKUP(Sheet2!$G$9,#REF!,9)+HLOOKUP(Sheet2!$G$10,#REF!,9)+HLOOKUP(Sheet2!$G$11,#REF!,9)+HLOOKUP(Sheet2!$G$12,#REF!,9)+HLOOKUP(Sheet2!$G$13,#REF!,9)+HLOOKUP(Sheet2!$G$14,#REF!,9))</f>
        <v>#REF!</v>
      </c>
      <c r="H29" s="8" t="e">
        <f>SUM(HLOOKUP(Sheet2!$H$3,#REF!,9)+HLOOKUP(Sheet2!$H$4,#REF!,9)+HLOOKUP(Sheet2!$H$5,#REF!,9)+HLOOKUP(Sheet2!$H$6,#REF!,9)+HLOOKUP(Sheet2!$H$7,#REF!,9)+HLOOKUP(Sheet2!$H$8,#REF!,9)+HLOOKUP(Sheet2!$H$9,#REF!,9)+HLOOKUP(Sheet2!$H$10,#REF!,9)+HLOOKUP(Sheet2!$H$11,#REF!,9))</f>
        <v>#REF!</v>
      </c>
      <c r="I29" s="8" t="e">
        <f>SUM(HLOOKUP(Sheet2!$I$3,#REF!,9)+HLOOKUP(Sheet2!$I$4,#REF!,9)+HLOOKUP(Sheet2!$I$5,#REF!,9)+HLOOKUP(Sheet2!$I$6,#REF!,9)+HLOOKUP(Sheet2!$I$7,#REF!,9)+HLOOKUP(Sheet2!$I$8,#REF!,9)+HLOOKUP(Sheet2!$I$9,#REF!,9)+HLOOKUP(Sheet2!$I$10,#REF!,9)+HLOOKUP(Sheet2!$I$11,#REF!,9)+HLOOKUP(Sheet2!$I$12,#REF!,9)+HLOOKUP(Sheet2!$I$13,#REF!,9))</f>
        <v>#REF!</v>
      </c>
      <c r="J29" s="8" t="e">
        <f>SUM(HLOOKUP(Sheet2!$J$3,#REF!,9)+HLOOKUP(Sheet2!$J$4,#REF!,9)+HLOOKUP(Sheet2!$J$5,#REF!,9)+HLOOKUP(Sheet2!$J$6,#REF!,9)+HLOOKUP(Sheet2!$J$7,#REF!,9)+HLOOKUP(Sheet2!$J$8,#REF!,9)+HLOOKUP(Sheet2!$J$9,#REF!,9)+HLOOKUP(Sheet2!$J$10,#REF!,9)+HLOOKUP(Sheet2!$J$11,#REF!,9)+HLOOKUP(Sheet2!$J$12,#REF!,9)+HLOOKUP(Sheet2!$J$13,#REF!,9)+HLOOKUP(Sheet2!$J$14,#REF!,9))</f>
        <v>#REF!</v>
      </c>
      <c r="K29" s="8" t="e">
        <f>SUM(HLOOKUP(Sheet2!$K$3,#REF!,9)+HLOOKUP(Sheet2!$K$4,#REF!,9)+HLOOKUP(Sheet2!$K$5,#REF!,9)+HLOOKUP(Sheet2!$K$6,#REF!,9)+HLOOKUP(Sheet2!$K$7,#REF!,9)+HLOOKUP(Sheet2!$K$8,#REF!,9)+HLOOKUP(Sheet2!$K$9,#REF!,9)+HLOOKUP(Sheet2!$K$10,#REF!,9)+HLOOKUP(Sheet2!$K$11,#REF!,9)+HLOOKUP(Sheet2!$K$12,#REF!,9)+HLOOKUP(Sheet2!$K$13,#REF!,9)+HLOOKUP(Sheet2!$K$14,#REF!,9))</f>
        <v>#REF!</v>
      </c>
      <c r="L29" s="8" t="e">
        <f>SUM(HLOOKUP(Sheet2!$L$3,#REF!,9)+HLOOKUP(Sheet2!$L$4,#REF!,9)+HLOOKUP(Sheet2!$L$5,#REF!,9)+HLOOKUP(Sheet2!$L$6,#REF!,9)+HLOOKUP(Sheet2!$L$7,#REF!,9)+HLOOKUP(Sheet2!$L$8,#REF!,9)+HLOOKUP(Sheet2!$L$9,#REF!,9)+HLOOKUP(Sheet2!$L$10,#REF!,9)+HLOOKUP(Sheet2!$L$11,#REF!,9)+HLOOKUP(Sheet2!$L$12,#REF!,9)+HLOOKUP(Sheet2!$L$13,#REF!,9)+HLOOKUP(Sheet2!$L$14,#REF!,9))</f>
        <v>#REF!</v>
      </c>
      <c r="M29" s="8" t="e">
        <f>SUM(HLOOKUP($M$3,#REF!,9)+HLOOKUP($M$4,#REF!,9)+HLOOKUP($M$5,#REF!,9)+HLOOKUP($M$6,#REF!,9)+HLOOKUP($M$7,#REF!,9)+HLOOKUP($M$8,#REF!,9)+HLOOKUP($M$9,#REF!,9)+HLOOKUP($M$10,#REF!,9)+HLOOKUP($M$11,#REF!,9)+HLOOKUP($M$12,#REF!,9)+HLOOKUP($M$13,#REF!,9)+HLOOKUP($M$14,#REF!,9)+HLOOKUP($M$15,#REF!,9))</f>
        <v>#REF!</v>
      </c>
      <c r="N29" s="8" t="e">
        <f>SUM(HLOOKUP(Sheet2!$N$3,#REF!,9)+HLOOKUP(Sheet2!$N$4,#REF!,9)+HLOOKUP(Sheet2!$N$5,#REF!,9)+HLOOKUP(Sheet2!$N$6,#REF!,9)+HLOOKUP(Sheet2!$N$7,#REF!,9)+HLOOKUP(Sheet2!$N$8,#REF!,9)+HLOOKUP(Sheet2!$N$9,#REF!,9)+HLOOKUP(Sheet2!$N$10,#REF!,9)+HLOOKUP(Sheet2!$N$11,#REF!,9)+HLOOKUP(Sheet2!$N$12,#REF!,9))</f>
        <v>#REF!</v>
      </c>
      <c r="O29" s="8" t="e">
        <f>SUM(HLOOKUP(Sheet2!$O$3,#REF!,9)+HLOOKUP(Sheet2!$O$4,#REF!,9)+HLOOKUP(Sheet2!$O$5,#REF!,9)+HLOOKUP(Sheet2!$O$6,#REF!,9)+HLOOKUP(Sheet2!$O$7,#REF!,9)+HLOOKUP(Sheet2!$O$8,#REF!,9)+HLOOKUP(Sheet2!$O$9,#REF!,9)+HLOOKUP(Sheet2!$O$10,#REF!,9)+HLOOKUP(Sheet2!$O$11,#REF!,9)+HLOOKUP(Sheet2!$O$12,#REF!,9)+HLOOKUP(Sheet2!$O$13,#REF!,9)+HLOOKUP(Sheet2!$O$14,#REF!,9))</f>
        <v>#REF!</v>
      </c>
      <c r="P29" s="8" t="e">
        <f>SUM(HLOOKUP(Sheet2!$P$3,#REF!,9)+HLOOKUP(Sheet2!$P$4,#REF!,9)+HLOOKUP(Sheet2!$P$5,#REF!,9)+HLOOKUP(Sheet2!$P$6,#REF!,9)+HLOOKUP(Sheet2!$P$7,#REF!,9)+HLOOKUP(Sheet2!$P$8,#REF!,9)+HLOOKUP(Sheet2!$P$9,#REF!,9)+HLOOKUP(Sheet2!$P$10,#REF!,9)+HLOOKUP(Sheet2!$P$11,#REF!,9)+HLOOKUP(Sheet2!$P$12,#REF!,9)+HLOOKUP(Sheet2!$P$13,#REF!,9)+HLOOKUP(Sheet2!$P$14,#REF!,9))</f>
        <v>#REF!</v>
      </c>
      <c r="Q29" s="8" t="e">
        <f>SUM(HLOOKUP(Sheet2!$Q$3,#REF!,9)+HLOOKUP(Sheet2!$Q$4,#REF!,9)+HLOOKUP(Sheet2!$Q$5,#REF!,9)+HLOOKUP(Sheet2!$Q$6,#REF!,9)+HLOOKUP(Sheet2!$Q$7,#REF!,9)+HLOOKUP(Sheet2!$Q$8,#REF!,9)+HLOOKUP(Sheet2!$Q$9,#REF!,9)+HLOOKUP(Sheet2!$Q$10,#REF!,9)+HLOOKUP(Sheet2!$Q$11,#REF!,9)+HLOOKUP(Sheet2!$Q$12,#REF!,9)+HLOOKUP(Sheet2!$Q$13,#REF!,9)+HLOOKUP(Sheet2!$Q$14,#REF!,9))</f>
        <v>#REF!</v>
      </c>
      <c r="R29" s="8" t="e">
        <f>SUM(HLOOKUP(Sheet2!$R$3,#REF!,9)+HLOOKUP(Sheet2!$R$4,#REF!,9)+HLOOKUP(Sheet2!$R$5,#REF!,9)+HLOOKUP(Sheet2!$R$6,#REF!,9)+HLOOKUP(Sheet2!$R$7,#REF!,9)+HLOOKUP(Sheet2!$R$8,#REF!,9)+HLOOKUP(Sheet2!$R$9,#REF!,9)+HLOOKUP(Sheet2!$R$10,#REF!,9)+HLOOKUP(Sheet2!$R$11,#REF!,9))</f>
        <v>#REF!</v>
      </c>
      <c r="S29" s="8" t="e">
        <f>SUM(HLOOKUP(Sheet2!$S$3,#REF!,9)+HLOOKUP(Sheet2!$S$4,#REF!,9)+HLOOKUP(Sheet2!$S$5,#REF!,9)+HLOOKUP(Sheet2!$S$6,#REF!,9)+HLOOKUP(Sheet2!$S$7,#REF!,9)+HLOOKUP(Sheet2!$S$8,#REF!,9)+HLOOKUP(Sheet2!$S$9,#REF!,9)+HLOOKUP(Sheet2!$S$10,#REF!,9)+HLOOKUP(Sheet2!$S$11,#REF!,9)+HLOOKUP(Sheet2!$S$12,#REF!,9)+HLOOKUP(Sheet2!$S$13,#REF!,9))</f>
        <v>#REF!</v>
      </c>
      <c r="T29" s="8" t="e">
        <f>SUM(HLOOKUP(Sheet2!$T$3,#REF!,9)+HLOOKUP(Sheet2!$T$4,#REF!,9)+HLOOKUP(Sheet2!$T$5,#REF!,9)+HLOOKUP(Sheet2!$T$6,#REF!,9)+HLOOKUP(Sheet2!$T$7,#REF!,9)+HLOOKUP(Sheet2!$T$8,#REF!,9)+HLOOKUP(Sheet2!$T$9,#REF!,9)+HLOOKUP(Sheet2!$T$10,#REF!,9)+HLOOKUP(Sheet2!$T$11,#REF!,9)+HLOOKUP(Sheet2!$T$12,#REF!,9))</f>
        <v>#REF!</v>
      </c>
      <c r="U29" s="8" t="e">
        <f>SUM(HLOOKUP(Sheet2!$U$3,#REF!,9)+HLOOKUP(Sheet2!$U$4,#REF!,9)+HLOOKUP(Sheet2!$U$5,#REF!,9)+HLOOKUP(Sheet2!$U$6,#REF!,9)+HLOOKUP(Sheet2!$U$7,#REF!,9)+HLOOKUP(Sheet2!$U$8,#REF!,9)+HLOOKUP(Sheet2!$U$9,#REF!,9)+HLOOKUP(Sheet2!$U$10,#REF!,9)+HLOOKUP(Sheet2!$U$11,#REF!,9)+HLOOKUP(Sheet2!$U$12,#REF!,9)+HLOOKUP(Sheet2!$U$13,#REF!,9)+HLOOKUP(Sheet2!$U$14,#REF!,9)+HLOOKUP(Sheet2!$U$15,#REF!,9))</f>
        <v>#REF!</v>
      </c>
      <c r="V29" s="8" t="e">
        <f>SUM(HLOOKUP(Sheet2!$V$3,#REF!,9)+HLOOKUP(Sheet2!$V$4,#REF!,9)+HLOOKUP(Sheet2!$V$5,#REF!,9)+HLOOKUP(Sheet2!$V$6,#REF!,9)+HLOOKUP(Sheet2!$V$7,#REF!,9)+HLOOKUP(Sheet2!$V$8,#REF!,9)+HLOOKUP(Sheet2!$V$9,#REF!,9)+HLOOKUP(Sheet2!$V$10,#REF!,9)+HLOOKUP(Sheet2!$V$11,#REF!,9)+HLOOKUP(Sheet2!$V$12,#REF!,9)+HLOOKUP(Sheet2!$V$13,#REF!,9)+HLOOKUP(Sheet2!$V$14,#REF!,9)+HLOOKUP(Sheet2!$V$15,#REF!,9))</f>
        <v>#REF!</v>
      </c>
      <c r="W29" s="8" t="e">
        <f>SUM(HLOOKUP(Sheet2!$W$3,#REF!,9)+HLOOKUP(Sheet2!$W$4,#REF!,9)+HLOOKUP(Sheet2!$W$5,#REF!,9)+HLOOKUP(Sheet2!$W$6,#REF!,9)+HLOOKUP(Sheet2!$W$7,#REF!,9)+HLOOKUP(Sheet2!$W$8,#REF!,9)+HLOOKUP(Sheet2!$W$9,#REF!,9)+HLOOKUP(Sheet2!$W$10,#REF!,9)+HLOOKUP(Sheet2!$W$11,#REF!,9)+HLOOKUP(Sheet2!$W$12,#REF!,9)+HLOOKUP(Sheet2!$W$13,#REF!,9)+HLOOKUP(Sheet2!$W$14,#REF!,9)+HLOOKUP(Sheet2!$W$15,#REF!,9))</f>
        <v>#REF!</v>
      </c>
      <c r="X29" s="8" t="e">
        <f>SUM(HLOOKUP(Sheet2!$X$3,#REF!,9)+HLOOKUP(Sheet2!$X$4,#REF!,9)+HLOOKUP(Sheet2!$X$5,#REF!,9)+HLOOKUP(Sheet2!$X$6,#REF!,9)+HLOOKUP(Sheet2!$X$7,#REF!,9)+HLOOKUP(Sheet2!$X$8,#REF!,9)+HLOOKUP(Sheet2!$X$9,#REF!,9)+HLOOKUP(Sheet2!$X$10,#REF!,9)+HLOOKUP(Sheet2!$X$11,#REF!,9)+HLOOKUP(Sheet2!$X$12,#REF!,9)+HLOOKUP(Sheet2!$X$13,#REF!,9)+HLOOKUP(Sheet2!$X$14,#REF!,9)+HLOOKUP(Sheet2!$X$15,#REF!,9))</f>
        <v>#REF!</v>
      </c>
      <c r="Y29" s="8" t="e">
        <f>SUM(HLOOKUP(Sheet2!$Y$3,#REF!,9)+HLOOKUP(Sheet2!$Y$4,#REF!,9)+HLOOKUP(Sheet2!$Y$5,#REF!,9)+HLOOKUP(Sheet2!$Y$6,#REF!,9)+HLOOKUP(Sheet2!$Y$7,#REF!,9)+HLOOKUP(Sheet2!$Y$8,#REF!,9)+HLOOKUP(Sheet2!$Y$9,#REF!,9)+HLOOKUP(Sheet2!$Y$10,#REF!,9)+HLOOKUP(Sheet2!$Y$11,#REF!,9)+HLOOKUP(Sheet2!$Y$12,#REF!,9)+HLOOKUP(Sheet2!$Y$13,#REF!,9)+HLOOKUP(Sheet2!$Y$14,#REF!,9))</f>
        <v>#REF!</v>
      </c>
      <c r="Z29" s="8" t="e">
        <f>SUM(HLOOKUP(Sheet2!$Z$3,#REF!,9)+HLOOKUP(Sheet2!$Z$4,#REF!,9)+HLOOKUP(Sheet2!$Z$5,#REF!,9)+HLOOKUP(Sheet2!$Z$6,#REF!,9)+HLOOKUP(Sheet2!$Z$7,#REF!,9)+HLOOKUP(Sheet2!$Z$8,#REF!,9)+HLOOKUP(Sheet2!$Z$9,#REF!,9)+HLOOKUP(Sheet2!$Z$10,#REF!,9)+HLOOKUP(Sheet2!$Z$11,#REF!,9)+HLOOKUP(Sheet2!$Z$12,#REF!,9)+HLOOKUP(Sheet2!$Z$13,#REF!,9)+HLOOKUP(Sheet2!$Z$14,#REF!,9))</f>
        <v>#REF!</v>
      </c>
      <c r="AA29" s="8" t="e">
        <f>SUM(HLOOKUP(Sheet2!$AA$3,#REF!,9)+HLOOKUP(Sheet2!$AA$4,#REF!,9)+HLOOKUP(Sheet2!$AA$5,#REF!,9)+HLOOKUP(Sheet2!$AA$6,#REF!,9)+HLOOKUP(Sheet2!$AA$7,#REF!,9)+HLOOKUP(Sheet2!$AA$8,#REF!,9)+HLOOKUP(Sheet2!$AA$9,#REF!,9)+HLOOKUP(Sheet2!$AA$10,#REF!,9)+HLOOKUP(Sheet2!$AA$11,#REF!,9)+HLOOKUP(Sheet2!$AA$12,#REF!,9)+HLOOKUP(Sheet2!$AA$13,#REF!,9)+HLOOKUP(Sheet2!$AA$14,#REF!,9))</f>
        <v>#REF!</v>
      </c>
      <c r="AB29" s="8" t="e">
        <f>SUM(HLOOKUP(Sheet2!$AB$3,#REF!,9)+HLOOKUP(Sheet2!$AB$4,#REF!,9)+HLOOKUP(Sheet2!$AB$5,#REF!,9)+HLOOKUP(Sheet2!$AB$6,#REF!,9)+HLOOKUP(Sheet2!$AB$7,#REF!,9)+HLOOKUP(Sheet2!$AB$8,#REF!,9)+HLOOKUP(Sheet2!$AB$9,#REF!,9)+HLOOKUP(Sheet2!$AB$10,#REF!,9)+HLOOKUP(Sheet2!$AB$11,#REF!,9)+HLOOKUP(Sheet2!$AB$12,#REF!,9))</f>
        <v>#REF!</v>
      </c>
      <c r="AC29" s="8" t="e">
        <f>SUM(HLOOKUP(Sheet2!$AC$3,#REF!,9)+HLOOKUP(Sheet2!$AC$4,#REF!,9)+HLOOKUP(Sheet2!$AC$5,#REF!,9)+HLOOKUP(Sheet2!$AC$6,#REF!,9)+HLOOKUP(Sheet2!$AC$7,#REF!,9)+HLOOKUP(Sheet2!$AC$8,#REF!,9)+HLOOKUP(Sheet2!$AC$9,#REF!,9)+HLOOKUP(Sheet2!$AC$10,#REF!,9)+HLOOKUP(Sheet2!$AC$11,#REF!,9)+HLOOKUP(Sheet2!$AC$12,#REF!,9)+HLOOKUP(Sheet2!$AC$13,#REF!,9)+HLOOKUP(Sheet2!$AC$14,#REF!,9))</f>
        <v>#REF!</v>
      </c>
      <c r="AD29" s="8" t="e">
        <f>SUM(HLOOKUP(Sheet2!$AD$3,#REF!,9)+HLOOKUP(Sheet2!$AD$4,#REF!,9)+HLOOKUP(Sheet2!$AD$5,#REF!,9)+HLOOKUP(Sheet2!$AD$6,#REF!,9)+HLOOKUP(Sheet2!$AD$7,#REF!,9)+HLOOKUP(Sheet2!$AD$8,#REF!,9)+HLOOKUP(Sheet2!$AD$9,#REF!,9)+HLOOKUP(Sheet2!$AD$10,#REF!,9)+HLOOKUP(Sheet2!$AD$11,#REF!,9)+HLOOKUP(Sheet2!$AD$12,#REF!,9)+HLOOKUP(Sheet2!$AD$13,#REF!,9)+HLOOKUP(Sheet2!$AD$14,#REF!,9)+HLOOKUP(Sheet2!$AD$15,#REF!,9)+HLOOKUP(Sheet2!$AD$16,#REF!,9))</f>
        <v>#REF!</v>
      </c>
      <c r="AE29" s="8" t="e">
        <f>SUM(HLOOKUP(Sheet2!$AE$3,#REF!,9)+HLOOKUP(Sheet2!$AE$4,#REF!,9)+HLOOKUP(Sheet2!$AE$5,#REF!,9)+HLOOKUP(Sheet2!$AE$6,#REF!,9)+HLOOKUP(Sheet2!$AE$7,#REF!,9)+HLOOKUP(Sheet2!$AE$8,#REF!,9)+HLOOKUP(Sheet2!$AE$9,#REF!,9)+HLOOKUP(Sheet2!$AE$10,#REF!,9)+HLOOKUP(Sheet2!$AE$11,#REF!,9)+HLOOKUP(Sheet2!$AE$12,#REF!,9)+HLOOKUP(Sheet2!$AE$13,#REF!,9)+HLOOKUP(Sheet2!$AE$14,#REF!,9)+HLOOKUP(Sheet2!$AE$15,#REF!,9)+HLOOKUP(Sheet2!$AE$16,#REF!,9)+HLOOKUP(Sheet2!$AE$17,#REF!,9))</f>
        <v>#REF!</v>
      </c>
      <c r="AF29" s="8" t="e">
        <f>SUM(HLOOKUP(Sheet2!$AF$3,#REF!,9)+HLOOKUP(Sheet2!$AF$4,#REF!,9)+HLOOKUP(Sheet2!$AF$5,#REF!,9)+HLOOKUP(Sheet2!$AF$6,#REF!,9)+HLOOKUP(Sheet2!$AF$7,#REF!,9)+HLOOKUP(Sheet2!$AF$8,#REF!,9)+HLOOKUP(Sheet2!$AF$9,#REF!,9)+HLOOKUP(Sheet2!$AF$10,#REF!,9)+HLOOKUP(Sheet2!$AF$11,#REF!,9)+HLOOKUP(Sheet2!$AF$12,#REF!,9)+HLOOKUP(Sheet2!$AF$13,#REF!,9)+HLOOKUP(Sheet2!$AF$14,#REF!,9))</f>
        <v>#REF!</v>
      </c>
      <c r="AG29" s="8" t="e">
        <f>SUM(HLOOKUP(Sheet2!$AG$3,#REF!,9)+HLOOKUP(Sheet2!$AG$4,#REF!,9)+HLOOKUP(Sheet2!$AG$5,#REF!,9)+HLOOKUP(Sheet2!$AG$6,#REF!,9)+HLOOKUP(Sheet2!$AG$7,#REF!,9)+HLOOKUP(Sheet2!$AG$8,#REF!,9)+HLOOKUP(Sheet2!$AG$9,#REF!,9)+HLOOKUP(Sheet2!$AG$10,#REF!,9)+HLOOKUP(Sheet2!$AG$11,#REF!,9)+HLOOKUP(Sheet2!$AG$12,#REF!,9)+HLOOKUP(Sheet2!$AG$13,#REF!,9)+HLOOKUP(Sheet2!$AG$14,#REF!,9)+HLOOKUP(Sheet2!$AG$15,#REF!,9)+HLOOKUP(Sheet2!$AG$16,#REF!,9))</f>
        <v>#REF!</v>
      </c>
      <c r="AH29" s="8" t="e">
        <f>SUM(HLOOKUP(Sheet2!$AH$3,#REF!,9)+HLOOKUP(Sheet2!$AH$4,#REF!,9)+HLOOKUP(Sheet2!$AH$5,#REF!,9)+HLOOKUP(Sheet2!$AH$6,#REF!,9)+HLOOKUP(Sheet2!$AH$7,#REF!,9)+HLOOKUP(Sheet2!$AH$8,#REF!,9)+HLOOKUP(Sheet2!$AH$9,#REF!,9)+HLOOKUP(Sheet2!$AH$10,#REF!,9)+HLOOKUP(Sheet2!$AH$11,#REF!,9)+HLOOKUP(Sheet2!$AH$12,#REF!,9)+HLOOKUP(Sheet2!$AH$13,#REF!,9)+HLOOKUP(Sheet2!$AH$14,#REF!,9)+HLOOKUP(Sheet2!$AH$15,#REF!,9)+HLOOKUP(Sheet2!$AH$16,#REF!,9))</f>
        <v>#REF!</v>
      </c>
      <c r="AI29" s="8" t="e">
        <f>SUM(HLOOKUP(Sheet2!$AI$3,#REF!,9)+HLOOKUP(Sheet2!$AI$4,#REF!,9)+HLOOKUP(Sheet2!$AI$5,#REF!,9)+HLOOKUP(Sheet2!$AI$6,#REF!,9)+HLOOKUP(Sheet2!$AI$7,#REF!,9)+HLOOKUP(Sheet2!$AI$8,#REF!,9)+HLOOKUP(Sheet2!$AI$9,#REF!,9)+HLOOKUP(Sheet2!$AI$10,#REF!,9)+HLOOKUP(Sheet2!$AI$11,#REF!,9)+HLOOKUP(Sheet2!$AI$12,#REF!,9)+HLOOKUP(Sheet2!$AI$13,#REF!,9))</f>
        <v>#REF!</v>
      </c>
      <c r="AJ29" s="8" t="e">
        <f>SUM(HLOOKUP(Sheet2!$AJ$3,#REF!,9)+HLOOKUP(Sheet2!$AJ$4,#REF!,9)+HLOOKUP(Sheet2!$AJ$5,#REF!,9)+HLOOKUP(Sheet2!$AJ$6,#REF!,9)+HLOOKUP(Sheet2!$AJ$7,#REF!,9)+HLOOKUP(Sheet2!$AJ$8,#REF!,9)+HLOOKUP(Sheet2!$AJ$9,#REF!,9)+HLOOKUP(Sheet2!$AJ$10,#REF!,9)+HLOOKUP(Sheet2!$AJ$11,#REF!,9)+HLOOKUP(Sheet2!$AJ$12,#REF!,9)+HLOOKUP(Sheet2!$AJ$13,#REF!,9)+HLOOKUP(Sheet2!$AJ$14,#REF!,9)+HLOOKUP(Sheet2!$AJ$15,#REF!,9))</f>
        <v>#REF!</v>
      </c>
      <c r="AK29" s="8" t="e">
        <f>SUM(HLOOKUP(Sheet2!$AK$3,#REF!,9)+HLOOKUP(Sheet2!$AK$4,#REF!,9)+HLOOKUP(Sheet2!$AK$5,#REF!,9)+HLOOKUP(Sheet2!$AK$6,#REF!,9)+HLOOKUP(Sheet2!$AK$7,#REF!,9)+HLOOKUP(Sheet2!$AK$8,#REF!,9)+HLOOKUP(Sheet2!$AK$9,#REF!,9)+HLOOKUP(Sheet2!$AK$10,#REF!,9)+HLOOKUP(Sheet2!$AK$11,#REF!,9)+HLOOKUP(Sheet2!$AK$12,#REF!,9)+HLOOKUP(Sheet2!$AK$13,#REF!,9)+HLOOKUP(Sheet2!$AK$14,#REF!,9))</f>
        <v>#REF!</v>
      </c>
      <c r="AL29" s="8" t="e">
        <f>SUM(HLOOKUP(Sheet2!$AL$3,#REF!,9)+HLOOKUP(Sheet2!$AL$4,#REF!,9)+HLOOKUP(Sheet2!$AL$5,#REF!,9)+HLOOKUP(Sheet2!$AL$6,#REF!,9)+HLOOKUP(Sheet2!$AL$7,#REF!,9)+HLOOKUP(Sheet2!$AL$8,#REF!,9)+HLOOKUP(Sheet2!$AL$9,#REF!,9)+HLOOKUP(Sheet2!$AL$10,#REF!,9)+HLOOKUP(Sheet2!$AL$11,#REF!,9)+HLOOKUP(Sheet2!$AL$12,#REF!,9)+HLOOKUP(Sheet2!$AL$13,#REF!,9)+HLOOKUP(Sheet2!$AL$14,#REF!,9)+HLOOKUP(Sheet2!$AL$15,#REF!,9)+HLOOKUP(Sheet2!$AL$16,#REF!,9))</f>
        <v>#REF!</v>
      </c>
      <c r="AM29" s="8" t="e">
        <f>SUM(HLOOKUP(Sheet2!$AM$3,#REF!,9)+HLOOKUP(Sheet2!$AM$4,#REF!,9)+HLOOKUP(Sheet2!$AM$5,#REF!,9)+HLOOKUP(Sheet2!$AM$6,#REF!,9)+HLOOKUP(Sheet2!$AM$7,#REF!,9)+HLOOKUP(Sheet2!$AM$8,#REF!,9)+HLOOKUP(Sheet2!$AM$9,#REF!,9)+HLOOKUP(Sheet2!$AM$10,#REF!,9)+HLOOKUP(Sheet2!$AM$11,#REF!,9)+HLOOKUP(Sheet2!$AM$12,#REF!,9)+HLOOKUP(Sheet2!$AM$13,#REF!,9)+HLOOKUP(Sheet2!$AM$14,#REF!,9)+HLOOKUP(Sheet2!$AM$15,#REF!,9)+HLOOKUP(Sheet2!$AM$16,#REF!,9)+HLOOKUP(Sheet2!$AM$17,#REF!,9))</f>
        <v>#REF!</v>
      </c>
      <c r="AN29" s="8" t="e">
        <f>SUM(HLOOKUP(Sheet2!$AN$3,#REF!,9)+HLOOKUP(Sheet2!$AN$4,#REF!,9)+HLOOKUP(Sheet2!$AN$5,#REF!,9)+HLOOKUP(Sheet2!$AN$6,#REF!,9)+HLOOKUP(Sheet2!$AN$7,#REF!,9)+HLOOKUP(Sheet2!$AN$8,#REF!,9)+HLOOKUP(Sheet2!$AN$9,#REF!,9)+HLOOKUP(Sheet2!$AN$10,#REF!,9)+HLOOKUP(Sheet2!$AN$11,#REF!,9)+HLOOKUP(Sheet2!$AN$12,#REF!,9)+HLOOKUP(Sheet2!$AN$13,#REF!,9)+HLOOKUP(Sheet2!$AN$14,#REF!,9)+HLOOKUP(Sheet2!$AN$15,#REF!,9)+HLOOKUP(Sheet2!$AN$16,#REF!,9)+HLOOKUP(Sheet2!$AN$17,#REF!,9))</f>
        <v>#REF!</v>
      </c>
      <c r="AO29" s="8" t="e">
        <f>SUM(HLOOKUP(Sheet2!$AO$3,#REF!,9)+HLOOKUP(Sheet2!$AO$4,#REF!,9)+HLOOKUP(Sheet2!$AO$5,#REF!,9)+HLOOKUP(Sheet2!$AO$6,#REF!,9)+HLOOKUP(Sheet2!$AO$7,#REF!,9)+HLOOKUP(Sheet2!$AO$8,#REF!,9)+HLOOKUP(Sheet2!$AO$9,#REF!,9)+HLOOKUP(Sheet2!$AO$10,#REF!,9)+HLOOKUP(Sheet2!$AO$11,#REF!,9)+HLOOKUP(Sheet2!$AO$12,#REF!,9)+HLOOKUP(Sheet2!$AO$13,#REF!,9)+HLOOKUP(Sheet2!$AO$14,#REF!,9)+HLOOKUP(Sheet2!$AO$15,#REF!,9)+HLOOKUP(Sheet2!$AO$16,#REF!,9)+HLOOKUP(Sheet2!$AO$17,#REF!,9))</f>
        <v>#REF!</v>
      </c>
      <c r="AP29" s="8" t="e">
        <f>SUM(HLOOKUP(Sheet2!$AP$3,#REF!,9)+HLOOKUP(Sheet2!$AP$4,#REF!,9)+HLOOKUP(Sheet2!$AP$5,#REF!,9)+HLOOKUP(Sheet2!$AP$6,#REF!,9)+HLOOKUP(Sheet2!$AP$7,#REF!,9)+HLOOKUP(Sheet2!$AP$8,#REF!,9)+HLOOKUP(Sheet2!$AP$9,#REF!,9)+HLOOKUP(Sheet2!$AP$10,#REF!,9)+HLOOKUP(Sheet2!$AP$11,#REF!,9)+HLOOKUP(Sheet2!$AP$12,#REF!,9)+HLOOKUP(Sheet2!$AP$13,#REF!,9)+HLOOKUP(Sheet2!$AP$14,#REF!,9)+HLOOKUP(Sheet2!$AP$15,#REF!,9)+HLOOKUP(Sheet2!$AP$16,#REF!,9))</f>
        <v>#REF!</v>
      </c>
      <c r="AQ29" s="8" t="e">
        <f>SUM(HLOOKUP(Sheet2!$AQ$3,#REF!,9)+HLOOKUP(Sheet2!$AQ$4,#REF!,9)+HLOOKUP(Sheet2!$AQ$5,#REF!,9)+HLOOKUP(Sheet2!$AQ$6,#REF!,9)+HLOOKUP(Sheet2!$AQ$7,#REF!,9)+HLOOKUP(Sheet2!$AQ$8,#REF!,9)+HLOOKUP(Sheet2!$AQ$9,#REF!,9)+HLOOKUP(Sheet2!$AQ$10,#REF!,9)+HLOOKUP(Sheet2!$AQ$11,#REF!,9)+HLOOKUP(Sheet2!$AQ$12,#REF!,9)+HLOOKUP(Sheet2!$AQ$13,#REF!,9)+HLOOKUP(Sheet2!$AQ$14,#REF!,9)+HLOOKUP(Sheet2!$AQ$15,#REF!,9)+HLOOKUP(Sheet2!$AQ$16,#REF!,9))</f>
        <v>#REF!</v>
      </c>
      <c r="AR29" s="8" t="e">
        <f>SUM(HLOOKUP(Sheet2!$AR$3,#REF!,9)+HLOOKUP(Sheet2!$AR$4,#REF!,9)+HLOOKUP(Sheet2!$AR$5,#REF!,9)+HLOOKUP(Sheet2!$AR$6,#REF!,9)+HLOOKUP(Sheet2!$AR$7,#REF!,9)+HLOOKUP(Sheet2!$AR$8,#REF!,9)+HLOOKUP(Sheet2!$AR$9,#REF!,9)+HLOOKUP(Sheet2!$AR$10,#REF!,9)+HLOOKUP(Sheet2!$AR$11,#REF!,9)+HLOOKUP(Sheet2!$AR$12,#REF!,9)+HLOOKUP(Sheet2!$AR$13,#REF!,9)+HLOOKUP(Sheet2!$AR$14,#REF!,9)+HLOOKUP(Sheet2!$AR$15,#REF!,9)+HLOOKUP(Sheet2!$AR$16,#REF!,9))</f>
        <v>#REF!</v>
      </c>
      <c r="AS29" s="8" t="e">
        <f>SUM(HLOOKUP(Sheet2!$AS$3,#REF!,9)+HLOOKUP(Sheet2!$AS$4,#REF!,9)+HLOOKUP(Sheet2!$AS$5,#REF!,9)+HLOOKUP(Sheet2!$AS$6,#REF!,9)+HLOOKUP(Sheet2!$AS$7,#REF!,9)+HLOOKUP(Sheet2!$AS$8,#REF!,9)+HLOOKUP(Sheet2!$AS$9,#REF!,9)+HLOOKUP(Sheet2!$AS$10,#REF!,9)+HLOOKUP(Sheet2!$AS$11,#REF!,9)+HLOOKUP(Sheet2!$AS$12,#REF!,9)+HLOOKUP(Sheet2!$AS$13,#REF!,9)+HLOOKUP(Sheet2!$AS$14,#REF!,9))</f>
        <v>#REF!</v>
      </c>
      <c r="AT29" s="8" t="e">
        <f>SUM(HLOOKUP(Sheet2!$AT$3,#REF!,9)+HLOOKUP(Sheet2!$AT$4,#REF!,9)+HLOOKUP(Sheet2!$AT$5,#REF!,9)+HLOOKUP(Sheet2!$AT$6,#REF!,9)+HLOOKUP(Sheet2!$AT$7,#REF!,9)+HLOOKUP(Sheet2!$AT$8,#REF!,9)+HLOOKUP(Sheet2!$AT$9,#REF!,9)+HLOOKUP(Sheet2!$AT$10,#REF!,9)+HLOOKUP(Sheet2!$AT$11,#REF!,9)+HLOOKUP(Sheet2!$AT$12,#REF!,9)+HLOOKUP(Sheet2!$AT$13,#REF!,9)+HLOOKUP(Sheet2!$AT$14,#REF!,9)+HLOOKUP(Sheet2!$AT$15,#REF!,9)+HLOOKUP(Sheet2!$AT$16,#REF!,9))</f>
        <v>#REF!</v>
      </c>
      <c r="AU29" s="8" t="e">
        <f>SUM(HLOOKUP(Sheet2!$AU$3,#REF!,9)+HLOOKUP(Sheet2!$AU$4,#REF!,9)+HLOOKUP(Sheet2!$AU$5,#REF!,9)+HLOOKUP(Sheet2!$AU$6,#REF!,9)+HLOOKUP(Sheet2!$AU$7,#REF!,9)+HLOOKUP(Sheet2!$AU$8,#REF!,9)+HLOOKUP(Sheet2!$AU$9,#REF!,9)+HLOOKUP(Sheet2!$AU$10,#REF!,9)+HLOOKUP(Sheet2!$AU$11,#REF!,9)+HLOOKUP(Sheet2!$AU$12,#REF!,9)+HLOOKUP(Sheet2!$AU$13,#REF!,9)+HLOOKUP(Sheet2!$AU$14,#REF!,9)+HLOOKUP(Sheet2!$AU$15,#REF!,9)+HLOOKUP(Sheet2!$AU$16,#REF!,9))</f>
        <v>#REF!</v>
      </c>
      <c r="AV29" s="8" t="e">
        <f>SUM(HLOOKUP(Sheet2!$AV$3,#REF!,9)+HLOOKUP(Sheet2!$AV$4,#REF!,9)+HLOOKUP(Sheet2!$AV$5,#REF!,9)+HLOOKUP(Sheet2!$AV$6,#REF!,9)+HLOOKUP(Sheet2!$AV$7,#REF!,9)+HLOOKUP(Sheet2!$AV$8,#REF!,9)+HLOOKUP(Sheet2!$AV$9,#REF!,9)+HLOOKUP(Sheet2!$AV$10,#REF!,9)+HLOOKUP(Sheet2!$AV$11,#REF!,9)+HLOOKUP(Sheet2!$AV$12,#REF!,9)+HLOOKUP(Sheet2!$AV$13,#REF!,9)+HLOOKUP(Sheet2!$AV$14,#REF!,9)+HLOOKUP(Sheet2!$AV$15,#REF!,9)+HLOOKUP(Sheet2!$AV$16,#REF!,9)+HLOOKUP(Sheet2!$AV$17,#REF!,9))</f>
        <v>#REF!</v>
      </c>
      <c r="AW29" s="8" t="e">
        <f>SUM(HLOOKUP(Sheet2!$AW$3,#REF!,9)+HLOOKUP(Sheet2!$AW$4,#REF!,9)+HLOOKUP(Sheet2!$AW$5,#REF!,9)+HLOOKUP(Sheet2!$AW$6,#REF!,9)+HLOOKUP(Sheet2!$AW$7,#REF!,9)+HLOOKUP(Sheet2!$AW$8,#REF!,9)+HLOOKUP(Sheet2!$AW$9,#REF!,9)+HLOOKUP(Sheet2!$AW$10,#REF!,9)+HLOOKUP(Sheet2!$AW$11,#REF!,9)+HLOOKUP(Sheet2!$AW$12,#REF!,9)+HLOOKUP(Sheet2!$AW$13,#REF!,9)+HLOOKUP(Sheet2!$AW$14,#REF!,9)+HLOOKUP(Sheet2!$AW$15,#REF!,9)+HLOOKUP(Sheet2!$AW$16,#REF!,9)+HLOOKUP(Sheet2!$AW$17,#REF!,9))</f>
        <v>#REF!</v>
      </c>
      <c r="AX29" s="8" t="e">
        <f>SUM(HLOOKUP(Sheet2!$AX$3,#REF!,9)+HLOOKUP(Sheet2!$AX$4,#REF!,9)+HLOOKUP(Sheet2!$AX$5,#REF!,9)+HLOOKUP(Sheet2!$AX$6,#REF!,9)+HLOOKUP(Sheet2!$AX$7,#REF!,9)+HLOOKUP(Sheet2!$AX$8,#REF!,9)+HLOOKUP(Sheet2!$AX$9,#REF!,9)+HLOOKUP(Sheet2!$AX$10,#REF!,9)+HLOOKUP(Sheet2!$AX$11,#REF!,9)+HLOOKUP(Sheet2!$AX$12,#REF!,9)+HLOOKUP(Sheet2!$AX$13,#REF!,9)+HLOOKUP(Sheet2!$AX$14,#REF!,9)+HLOOKUP(Sheet2!$AX$15,#REF!,9)+HLOOKUP(Sheet2!$AX$16,#REF!,9)+HLOOKUP(Sheet2!$AX$17,#REF!,9)+HLOOKUP(Sheet2!$AX$18,#REF!,9)+HLOOKUP(Sheet2!$AX$19,#REF!,9)+HLOOKUP(Sheet2!$AX$20,#REF!,9))</f>
        <v>#REF!</v>
      </c>
      <c r="AY29" s="8" t="e">
        <f>SUM(HLOOKUP(Sheet2!$AY$3,#REF!,9)+HLOOKUP(Sheet2!$AY$4,#REF!,9)+HLOOKUP(Sheet2!$AY$5,#REF!,9)+HLOOKUP(Sheet2!$AY$6,#REF!,9)+HLOOKUP(Sheet2!$AY$7,#REF!,9)+HLOOKUP(Sheet2!$AY$8,#REF!,9)+HLOOKUP(Sheet2!$AY$9,#REF!,9)+HLOOKUP(Sheet2!$AY$10,#REF!,9)+HLOOKUP(Sheet2!$AY$11,#REF!,9)+HLOOKUP(Sheet2!$AY$12,#REF!,9)+HLOOKUP(Sheet2!$AY$13,#REF!,9)+HLOOKUP(Sheet2!$AY$14,#REF!,9)+HLOOKUP(Sheet2!$AY$15,#REF!,9)+HLOOKUP(Sheet2!$AY$16,#REF!,9)+HLOOKUP(Sheet2!$AY$17,#REF!,9))</f>
        <v>#REF!</v>
      </c>
      <c r="AZ29" s="8" t="e">
        <f>SUM(HLOOKUP(Sheet2!$AZ$3,#REF!,9)+HLOOKUP(Sheet2!$AZ$4,#REF!,9)+HLOOKUP(Sheet2!$AZ$5,#REF!,9)+HLOOKUP(Sheet2!$AZ$6,#REF!,9)+HLOOKUP(Sheet2!$AZ$7,#REF!,9)+HLOOKUP(Sheet2!$AZ$8,#REF!,9)+HLOOKUP(Sheet2!$AZ$9,#REF!,9)+HLOOKUP(Sheet2!$AZ$10,#REF!,9)+HLOOKUP(Sheet2!$AZ$11,#REF!,9)+HLOOKUP(Sheet2!$AZ$12,#REF!,9)+HLOOKUP(Sheet2!$AZ$13,#REF!,9)+HLOOKUP(Sheet2!$AZ$14,#REF!,9)+HLOOKUP(Sheet2!$AZ$15,#REF!,9)+HLOOKUP(Sheet2!$AZ$16,#REF!,9)+HLOOKUP(Sheet2!$AZ$17,#REF!,9)+HLOOKUP(Sheet2!$AZ$18,#REF!,9)+HLOOKUP(Sheet2!$AZ$19,#REF!,9))</f>
        <v>#REF!</v>
      </c>
      <c r="BA29" s="8" t="e">
        <f>SUM(HLOOKUP(Sheet2!$BA$3,#REF!,9)+HLOOKUP(Sheet2!$BA$4,#REF!,9)+HLOOKUP(Sheet2!$BA$5,#REF!,9)+HLOOKUP(Sheet2!$BA$6,#REF!,9)+HLOOKUP(Sheet2!$BA$7,#REF!,9)+HLOOKUP(Sheet2!$BA$8,#REF!,9)+HLOOKUP(Sheet2!$BA$9,#REF!,9)+HLOOKUP(Sheet2!$BA$10,#REF!,9)+HLOOKUP(Sheet2!$BA$11,#REF!,9)+HLOOKUP(Sheet2!$BA$12,#REF!,9)+HLOOKUP(Sheet2!$BA$13,#REF!,9)+HLOOKUP(Sheet2!$BA$14,#REF!,9)+HLOOKUP(Sheet2!$BA$15,#REF!,9)+HLOOKUP(Sheet2!$BA$16,#REF!,9))</f>
        <v>#REF!</v>
      </c>
      <c r="BB29" s="8" t="e">
        <f>SUM(HLOOKUP(Sheet2!$BB$3,#REF!,9)+HLOOKUP(Sheet2!$BB$4,#REF!,9)+HLOOKUP(Sheet2!$BB$5,#REF!,9)+HLOOKUP(Sheet2!$BB$6,#REF!,9)+HLOOKUP(Sheet2!$BB$7,#REF!,9)+HLOOKUP(Sheet2!$BB$8,#REF!,9)+HLOOKUP(Sheet2!$BB$9,#REF!,9)+HLOOKUP(Sheet2!$BB$10,#REF!,9)+HLOOKUP(Sheet2!$BB$11,#REF!,9)+HLOOKUP(Sheet2!$BB$12,#REF!,9)+HLOOKUP(Sheet2!$BB$13,#REF!,9)+HLOOKUP(Sheet2!$BB$14,#REF!,9)+HLOOKUP(Sheet2!$BB$15,#REF!,9)+HLOOKUP(Sheet2!$BB$16,#REF!,9)+HLOOKUP(Sheet2!$BB$17,#REF!,9))</f>
        <v>#REF!</v>
      </c>
      <c r="BC29" s="8" t="e">
        <f>SUM(HLOOKUP(Sheet2!$BC$3,#REF!,9)+HLOOKUP(Sheet2!$BC$4,#REF!,9)+HLOOKUP(Sheet2!$BC$5,#REF!,9)+HLOOKUP(Sheet2!$BC$6,#REF!,9)+HLOOKUP(Sheet2!$BC$7,#REF!,9)+HLOOKUP(Sheet2!$BC$8,#REF!,9)+HLOOKUP(Sheet2!$BC$9,#REF!,9)+HLOOKUP(Sheet2!$BC$10,#REF!,9)+HLOOKUP(Sheet2!$BC$11,#REF!,9)+HLOOKUP(Sheet2!$BC$12,#REF!,9)+HLOOKUP(Sheet2!$BC$13,#REF!,9)+HLOOKUP(Sheet2!$BC$14,#REF!,9))</f>
        <v>#REF!</v>
      </c>
      <c r="BD29" s="8" t="e">
        <f>SUM(HLOOKUP(Sheet2!$BD$3,#REF!,9)+HLOOKUP(Sheet2!$BD$4,#REF!,9)+HLOOKUP(Sheet2!$BD$5,#REF!,9)+HLOOKUP(Sheet2!$BD$6,#REF!,9)+HLOOKUP(Sheet2!$BD$7,#REF!,9)+HLOOKUP(Sheet2!$BD$8,#REF!,9)+HLOOKUP(Sheet2!$BD$9,#REF!,9)+HLOOKUP(Sheet2!$BD$10,#REF!,9)+HLOOKUP(Sheet2!$BD$11,#REF!,9)+HLOOKUP(Sheet2!$BD$12,#REF!,9)+HLOOKUP(Sheet2!$BD$13,#REF!,9)+HLOOKUP(Sheet2!$BD$14,#REF!,9)+HLOOKUP(Sheet2!$BD$15,#REF!,9)+HLOOKUP(Sheet2!$BD$16,#REF!,9))</f>
        <v>#REF!</v>
      </c>
      <c r="BE29" s="8" t="e">
        <f>SUM(HLOOKUP(Sheet2!$BE$3,#REF!,9)+HLOOKUP(Sheet2!$BE$4,#REF!,9)+HLOOKUP(Sheet2!$BE$5,#REF!,9)+HLOOKUP(Sheet2!$BE$6,#REF!,9)+HLOOKUP(Sheet2!$BE$7,#REF!,9)+HLOOKUP(Sheet2!$BE$8,#REF!,9)+HLOOKUP(Sheet2!$BE$9,#REF!,9)+HLOOKUP(Sheet2!$BE$10,#REF!,9)+HLOOKUP(Sheet2!$BE$11,#REF!,9)+HLOOKUP(Sheet2!$BE$12,#REF!,9)+HLOOKUP(Sheet2!$BE$13,#REF!,9)+HLOOKUP(Sheet2!$BE$14,#REF!,9)+HLOOKUP(Sheet2!$BE$15,#REF!,9)+HLOOKUP(Sheet2!$BE$16,#REF!,9))</f>
        <v>#REF!</v>
      </c>
      <c r="BF29" s="8" t="e">
        <f>SUM(HLOOKUP(Sheet2!$BF$3,#REF!,9)+HLOOKUP(Sheet2!$BF$4,#REF!,9)+HLOOKUP(Sheet2!$BF$5,#REF!,9)+HLOOKUP(Sheet2!$BF$6,#REF!,9)+HLOOKUP(Sheet2!$BF$7,#REF!,9)+HLOOKUP(Sheet2!$BF$8,#REF!,9)+HLOOKUP(Sheet2!$BF$9,#REF!,9)+HLOOKUP(Sheet2!$BF$10,#REF!,9)+HLOOKUP(Sheet2!$BF$11,#REF!,9)+HLOOKUP(Sheet2!$BF$12,#REF!,9)+HLOOKUP(Sheet2!$BF$13,#REF!,9))</f>
        <v>#REF!</v>
      </c>
      <c r="BG29" s="8" t="e">
        <f>SUM(HLOOKUP(Sheet2!$BG$3,#REF!,9)+HLOOKUP(Sheet2!$BG$4,#REF!,9)+HLOOKUP(Sheet2!$BG$5,#REF!,9)+HLOOKUP(Sheet2!$BG$6,#REF!,9)+HLOOKUP(Sheet2!$BG$7,#REF!,9)+HLOOKUP(Sheet2!$BG$8,#REF!,9)+HLOOKUP(Sheet2!$BG$9,#REF!,9)+HLOOKUP(Sheet2!$BG$10,#REF!,9)+HLOOKUP(Sheet2!$BG$11,#REF!,9)+HLOOKUP(Sheet2!$BG$12,#REF!,9)+HLOOKUP(Sheet2!$BG$13,#REF!,9)+HLOOKUP(Sheet2!$BG$14,#REF!,9)+HLOOKUP(Sheet2!$BG$15,#REF!,9))</f>
        <v>#REF!</v>
      </c>
      <c r="BH29" s="8" t="e">
        <f>SUM(HLOOKUP(Sheet2!$BH$3,#REF!,9)+HLOOKUP(Sheet2!$BH$4,#REF!,9)+HLOOKUP(Sheet2!$BH$5,#REF!,9)+HLOOKUP(Sheet2!$BH$6,#REF!,9)+HLOOKUP(Sheet2!$BH$7,#REF!,9)+HLOOKUP(Sheet2!$BH$8,#REF!,9)+HLOOKUP(Sheet2!$BH$9,#REF!,9)+HLOOKUP(Sheet2!$BH$10,#REF!,9)+HLOOKUP(Sheet2!$BH$11,#REF!,9)+HLOOKUP(Sheet2!$BH$12,#REF!,9)+HLOOKUP(Sheet2!$BH$13,#REF!,9)+HLOOKUP(Sheet2!$BH$14,#REF!,9))</f>
        <v>#REF!</v>
      </c>
      <c r="BI29" s="8" t="e">
        <f>SUM(HLOOKUP(Sheet2!$BI$3,#REF!,9)+HLOOKUP(Sheet2!$BI$4,#REF!,9)+HLOOKUP(Sheet2!$BI$5,#REF!,9)+HLOOKUP(Sheet2!$BI$6,#REF!,9)+HLOOKUP(Sheet2!$BI$7,#REF!,9)+HLOOKUP(Sheet2!$BI$8,#REF!,9)+HLOOKUP(Sheet2!$BI$9,#REF!,9)+HLOOKUP(Sheet2!$BI$10,#REF!,9)+HLOOKUP(Sheet2!$BI$11,#REF!,9)+HLOOKUP(Sheet2!$BI$12,#REF!,9)+HLOOKUP(Sheet2!$BI$13,#REF!,9)+HLOOKUP(Sheet2!$BI$14,#REF!,9)+HLOOKUP(Sheet2!$BI$15,#REF!,9)+HLOOKUP(Sheet2!$BI$16,#REF!,9))</f>
        <v>#REF!</v>
      </c>
      <c r="BJ29" s="8" t="e">
        <f>SUM(HLOOKUP(Sheet2!$BJ$3,#REF!,9)+HLOOKUP(Sheet2!$BJ$4,#REF!,9)+HLOOKUP(Sheet2!$BJ$5,#REF!,9)+HLOOKUP(Sheet2!$BJ$6,#REF!,9)+HLOOKUP(Sheet2!$BJ$7,#REF!,9)+HLOOKUP(Sheet2!$BJ$8,#REF!,9)+HLOOKUP(Sheet2!$BJ$9,#REF!,9)+HLOOKUP(Sheet2!$BJ$10,#REF!,9)+HLOOKUP(Sheet2!$BJ$11,#REF!,9)+HLOOKUP(Sheet2!$BJ$12,#REF!,9)+HLOOKUP(Sheet2!$BJ$13,#REF!,9)+HLOOKUP(Sheet2!$BJ$14,#REF!,9)+HLOOKUP(Sheet2!$BJ$15,#REF!,9)+HLOOKUP(Sheet2!$BJ$16,#REF!,9)+HLOOKUP(Sheet2!$BJ$17,#REF!,9))</f>
        <v>#REF!</v>
      </c>
      <c r="BK29" s="8" t="e">
        <f>SUM(HLOOKUP(Sheet2!$BK$3,#REF!,9)+HLOOKUP(Sheet2!$BK$4,#REF!,9)+HLOOKUP(Sheet2!$BK$5,#REF!,9)+HLOOKUP(Sheet2!$BK$6,#REF!,9)+HLOOKUP(Sheet2!$BK$7,#REF!,9)+HLOOKUP(Sheet2!$BK$8,#REF!,9)+HLOOKUP(Sheet2!$BK$9,#REF!,9)+HLOOKUP(Sheet2!$BK$10,#REF!,9)+HLOOKUP(Sheet2!$BK$11,#REF!,9)+HLOOKUP(Sheet2!$BK$12,#REF!,9)+HLOOKUP(Sheet2!$BK$13,#REF!,9)+HLOOKUP(Sheet2!$BK$14,#REF!,9)+HLOOKUP(Sheet2!$BK$15,#REF!,9)+HLOOKUP(Sheet2!$BK$16,#REF!,9)+HLOOKUP(Sheet2!$BK$17,#REF!,9))</f>
        <v>#REF!</v>
      </c>
      <c r="BL29" s="8" t="e">
        <f>SUM(HLOOKUP(Sheet2!$BL$3,#REF!,9)+HLOOKUP(Sheet2!$BL$4,#REF!,9)+HLOOKUP(Sheet2!$BL$5,#REF!,9)+HLOOKUP(Sheet2!$BL$6,#REF!,9)+HLOOKUP(Sheet2!$BL$7,#REF!,9)+HLOOKUP(Sheet2!$BL$8,#REF!,9)+HLOOKUP(Sheet2!$BL$9,#REF!,9)+HLOOKUP(Sheet2!$BL$10,#REF!,9)+HLOOKUP(Sheet2!$BL$11,#REF!,9)+HLOOKUP(Sheet2!$BL$12,#REF!,9)+HLOOKUP(Sheet2!$BL$13,#REF!,9)+HLOOKUP(Sheet2!$BL$14,#REF!,9)+HLOOKUP(Sheet2!$BL$15,#REF!,9)+HLOOKUP(Sheet2!$BL$16,#REF!,9)+HLOOKUP(Sheet2!$BL$17,#REF!,9))</f>
        <v>#REF!</v>
      </c>
      <c r="BM29" s="8" t="e">
        <f>SUM(HLOOKUP(Sheet2!$BM$3,#REF!,9)+HLOOKUP(Sheet2!$BM$4,#REF!,9)+HLOOKUP(Sheet2!$BM$5,#REF!,9)+HLOOKUP(Sheet2!$BM$6,#REF!,9)+HLOOKUP(Sheet2!$BM$7,#REF!,9)+HLOOKUP(Sheet2!$BM$8,#REF!,9)+HLOOKUP(Sheet2!$BM$9,#REF!,9)+HLOOKUP(Sheet2!$BM$10,#REF!,9)+HLOOKUP(Sheet2!$BM$11,#REF!,9)+HLOOKUP(Sheet2!$BM$12,#REF!,9)+HLOOKUP(Sheet2!$BM$13,#REF!,9)+HLOOKUP(Sheet2!$BM$14,#REF!,9)+HLOOKUP(Sheet2!$BM$15,#REF!,9)+HLOOKUP(Sheet2!$BM$16,#REF!,9))</f>
        <v>#REF!</v>
      </c>
      <c r="BN29" s="8" t="e">
        <f>SUM(HLOOKUP(Sheet2!$BN$3,#REF!,9)+HLOOKUP(Sheet2!$BN$4,#REF!,9)+HLOOKUP(Sheet2!$BN$5,#REF!,9)+HLOOKUP(Sheet2!$BN$6,#REF!,9)+HLOOKUP(Sheet2!$BN$7,#REF!,9)+HLOOKUP(Sheet2!$BN$8,#REF!,9)+HLOOKUP(Sheet2!$BN$9,#REF!,9)+HLOOKUP(Sheet2!$BN$10,#REF!,9)+HLOOKUP(Sheet2!$BN$11,#REF!,9)+HLOOKUP(Sheet2!$BN$12,#REF!,9)+HLOOKUP(Sheet2!$BN$13,#REF!,9)+HLOOKUP(Sheet2!$BN$14,#REF!,9)+HLOOKUP(Sheet2!$BN$15,#REF!,9)+HLOOKUP(Sheet2!$BN$16,#REF!,9))</f>
        <v>#REF!</v>
      </c>
      <c r="BO29" s="8" t="e">
        <f>SUM(HLOOKUP(Sheet2!$BO$3,#REF!,9)+HLOOKUP(Sheet2!$BO$4,#REF!,9)+HLOOKUP(Sheet2!$BO$5,#REF!,9)+HLOOKUP(Sheet2!$BO$6,#REF!,9)+HLOOKUP(Sheet2!$BO$7,#REF!,9)+HLOOKUP(Sheet2!$BO$8,#REF!,9)+HLOOKUP(Sheet2!$BO$9,#REF!,9)+HLOOKUP(Sheet2!$BO$10,#REF!,9)+HLOOKUP(Sheet2!$BO$11,#REF!,9)+HLOOKUP(Sheet2!$BO$12,#REF!,9)+HLOOKUP(Sheet2!$BO$13,#REF!,9)+HLOOKUP(Sheet2!$BO$14,#REF!,9)+HLOOKUP(Sheet2!$BO$15,#REF!,9)+HLOOKUP(Sheet2!$BO$16,#REF!,9))</f>
        <v>#REF!</v>
      </c>
      <c r="BP29" s="8" t="e">
        <f>SUM(HLOOKUP(Sheet2!$BP$3,#REF!,9)+HLOOKUP(Sheet2!$BP$4,#REF!,9)+HLOOKUP(Sheet2!$BP$5,#REF!,9)+HLOOKUP(Sheet2!$BP$6,#REF!,9)+HLOOKUP(Sheet2!$BP$7,#REF!,9)+HLOOKUP(Sheet2!$BP$8,#REF!,9)+HLOOKUP(Sheet2!$BP$9,#REF!,9)+HLOOKUP(Sheet2!$BP$10,#REF!,9)+HLOOKUP(Sheet2!$BP$11,#REF!,9)+HLOOKUP(Sheet2!$BP$12,#REF!,9)+HLOOKUP(Sheet2!$BP$13,#REF!,9)+HLOOKUP(Sheet2!$BP$14,#REF!,9))</f>
        <v>#REF!</v>
      </c>
      <c r="BQ29" s="8" t="e">
        <f>SUM(HLOOKUP(Sheet2!$BQ$3,#REF!,9)+HLOOKUP(Sheet2!$BQ$4,#REF!,9)+HLOOKUP(Sheet2!$BQ$5,#REF!,9)+HLOOKUP(Sheet2!$BQ$6,#REF!,9)+HLOOKUP(Sheet2!$BQ$7,#REF!,9)+HLOOKUP(Sheet2!$BQ$8,#REF!,9)+HLOOKUP(Sheet2!$BQ$9,#REF!,9)+HLOOKUP(Sheet2!$BQ$10,#REF!,9)+HLOOKUP(Sheet2!$BQ$11,#REF!,9)+HLOOKUP(Sheet2!$BQ$12,#REF!,9)+HLOOKUP(Sheet2!$BQ$13,#REF!,9)+HLOOKUP(Sheet2!$BQ$14,#REF!,9)+HLOOKUP(Sheet2!$BQ$15,#REF!,9)+HLOOKUP(Sheet2!$BQ$16,#REF!,9))</f>
        <v>#REF!</v>
      </c>
      <c r="BR29" s="8" t="e">
        <f>SUM(HLOOKUP(Sheet2!$BR$3,#REF!,9)+HLOOKUP(Sheet2!$BR$4,#REF!,9)+HLOOKUP(Sheet2!$BR$5,#REF!,9)+HLOOKUP(Sheet2!$BR$6,#REF!,9)+HLOOKUP(Sheet2!$BR$7,#REF!,9)+HLOOKUP(Sheet2!$BR$8,#REF!,9)+HLOOKUP(Sheet2!$BR$9,#REF!,9)+HLOOKUP(Sheet2!$BR$10,#REF!,9)+HLOOKUP(Sheet2!$BR$11,#REF!,9)+HLOOKUP(Sheet2!$BR$12,#REF!,9)+HLOOKUP(Sheet2!$BR$13,#REF!,9)+HLOOKUP(Sheet2!$BR$14,#REF!,9)+HLOOKUP(Sheet2!$BR$15,#REF!,9)+HLOOKUP(Sheet2!$BR$16,#REF!,9))</f>
        <v>#REF!</v>
      </c>
      <c r="BS29" s="8" t="e">
        <f>SUM(HLOOKUP(Sheet2!$BS$3,#REF!,9)+HLOOKUP(Sheet2!$BS$4,#REF!,9)+HLOOKUP(Sheet2!$BS$5,#REF!,9)+HLOOKUP(Sheet2!$BS$6,#REF!,9)+HLOOKUP(Sheet2!$BS$7,#REF!,9)+HLOOKUP(Sheet2!$BS$8,#REF!,9)+HLOOKUP(Sheet2!$BS$9,#REF!,9)+HLOOKUP(Sheet2!$BS$10,#REF!,9)+HLOOKUP(Sheet2!$BS$11,#REF!,9)+HLOOKUP(Sheet2!$BS$12,#REF!,9)+HLOOKUP(Sheet2!$BS$13,#REF!,9)+HLOOKUP(Sheet2!$BS$14,#REF!,9)+HLOOKUP(Sheet2!$BS$15,#REF!,9)+HLOOKUP(Sheet2!$BS$16,#REF!,9)+HLOOKUP(Sheet2!$BS$17,#REF!,9))</f>
        <v>#REF!</v>
      </c>
      <c r="BT29" s="8" t="e">
        <f>SUM(HLOOKUP(Sheet2!$BT$3,#REF!,9)+HLOOKUP(Sheet2!$BT$4,#REF!,9)+HLOOKUP(Sheet2!$BT$5,#REF!,9)+HLOOKUP(Sheet2!$BT$6,#REF!,9)+HLOOKUP(Sheet2!$BT$7,#REF!,9)+HLOOKUP(Sheet2!$BT$8,#REF!,9)+HLOOKUP(Sheet2!$BT$9,#REF!,9)+HLOOKUP(Sheet2!$BT$10,#REF!,9)+HLOOKUP(Sheet2!$BT$11,#REF!,9)+HLOOKUP(Sheet2!$BT$12,#REF!,9)+HLOOKUP(Sheet2!$BT$13,#REF!,9)+HLOOKUP(Sheet2!$BT$14,#REF!,9)+HLOOKUP(Sheet2!$BT$15,#REF!,9)+HLOOKUP(Sheet2!$BT$16,#REF!,9)+HLOOKUP(Sheet2!$BT$17,#REF!,9))</f>
        <v>#REF!</v>
      </c>
      <c r="BU29" s="8" t="e">
        <f>SUM(HLOOKUP(Sheet2!$BU$3,#REF!,9)+HLOOKUP(Sheet2!$BU$4,#REF!,9)+HLOOKUP(Sheet2!$BU$5,#REF!,9)+HLOOKUP(Sheet2!$BU$6,#REF!,9)+HLOOKUP(Sheet2!$BU$7,#REF!,9)+HLOOKUP(Sheet2!$BU$8,#REF!,9)+HLOOKUP(Sheet2!$BU$9,#REF!,9)+HLOOKUP(Sheet2!$BU$10,#REF!,9)+HLOOKUP(Sheet2!$BU$11,#REF!,9)+HLOOKUP(Sheet2!$BU$12,#REF!,9)+HLOOKUP(Sheet2!$BU$13,#REF!,9)+HLOOKUP(Sheet2!$BU$14,#REF!,9)+HLOOKUP(Sheet2!$BU$15,#REF!,9)+HLOOKUP(Sheet2!$BU$16,#REF!,9)+HLOOKUP(Sheet2!$BU$17,#REF!,9)+HLOOKUP(Sheet2!$BU$18,#REF!,9)+HLOOKUP(Sheet2!$BU$19,#REF!,9)+HLOOKUP(Sheet2!$BU$20,#REF!,9))</f>
        <v>#REF!</v>
      </c>
      <c r="BV29" s="8" t="e">
        <f>SUM(HLOOKUP(Sheet2!$BV$3,#REF!,9)+HLOOKUP(Sheet2!$BV$4,#REF!,9)+HLOOKUP(Sheet2!$BV$5,#REF!,9)+HLOOKUP(Sheet2!$BV$6,#REF!,9)+HLOOKUP(Sheet2!$BV$7,#REF!,9)+HLOOKUP(Sheet2!$BV$8,#REF!,9)+HLOOKUP(Sheet2!$BV$9,#REF!,9)+HLOOKUP(Sheet2!$BV$10,#REF!,9)+HLOOKUP(Sheet2!$BV$11,#REF!,9)+HLOOKUP(Sheet2!$BV$12,#REF!,9)+HLOOKUP(Sheet2!$BV$13,#REF!,9)+HLOOKUP(Sheet2!$BV$14,#REF!,9)+HLOOKUP(Sheet2!$BV$15,#REF!,9)+HLOOKUP(Sheet2!$BV$16,#REF!,9)+HLOOKUP(Sheet2!$BV$17,#REF!,9))</f>
        <v>#REF!</v>
      </c>
      <c r="BW29" s="8" t="e">
        <f>SUM(HLOOKUP(Sheet2!$BW$3,#REF!,9)+HLOOKUP(Sheet2!$BW$4,#REF!,9)+HLOOKUP(Sheet2!$BW$5,#REF!,9)+HLOOKUP(Sheet2!$BW$6,#REF!,9)+HLOOKUP(Sheet2!$BW$7,#REF!,9)+HLOOKUP(Sheet2!$BW$8,#REF!,9)+HLOOKUP(Sheet2!$BW$9,#REF!,9)+HLOOKUP(Sheet2!$BW$10,#REF!,9)+HLOOKUP(Sheet2!$BW$11,#REF!,9)+HLOOKUP(Sheet2!$BW$12,#REF!,9)+HLOOKUP(Sheet2!$BW$13,#REF!,9)+HLOOKUP(Sheet2!$BW$14,#REF!,9)+HLOOKUP(Sheet2!$BW$15,#REF!,9)+HLOOKUP(Sheet2!$BW$16,#REF!,9)+HLOOKUP(Sheet2!$BW$17,#REF!,9)+HLOOKUP(Sheet2!$BW$18,#REF!,9)+HLOOKUP(Sheet2!$BW$19,#REF!,9))</f>
        <v>#REF!</v>
      </c>
      <c r="BX29" s="8" t="e">
        <f>SUM(HLOOKUP(Sheet2!$BX$3,#REF!,9)+HLOOKUP(Sheet2!$BX$4,#REF!,9)+HLOOKUP(Sheet2!$BX$5,#REF!,9)+HLOOKUP(Sheet2!$BX$6,#REF!,9)+HLOOKUP(Sheet2!$BX$7,#REF!,9)+HLOOKUP(Sheet2!$BX$8,#REF!,9)+HLOOKUP(Sheet2!$BX$9,#REF!,9)+HLOOKUP(Sheet2!$BX$10,#REF!,9)+HLOOKUP(Sheet2!$BX$11,#REF!,9)+HLOOKUP(Sheet2!$BX$12,#REF!,9)+HLOOKUP(Sheet2!$BX$13,#REF!,9)+HLOOKUP(Sheet2!$BX$14,#REF!,9)+HLOOKUP(Sheet2!$BX$15,#REF!,9)+HLOOKUP(Sheet2!$BX$16,#REF!,9)+HLOOKUP(Sheet2!$BX$17,#REF!,9))</f>
        <v>#REF!</v>
      </c>
      <c r="BY29" s="8" t="e">
        <f>SUM(HLOOKUP(Sheet2!$BY$3,#REF!,9)+HLOOKUP(Sheet2!$BY$4,#REF!,9)+HLOOKUP(Sheet2!$BY$5,#REF!,9)+HLOOKUP(Sheet2!$BY$6,#REF!,9)+HLOOKUP(Sheet2!$BY$7,#REF!,9)+HLOOKUP(Sheet2!$BY$8,#REF!,9)+HLOOKUP(Sheet2!$BY$9,#REF!,9)+HLOOKUP(Sheet2!$BY$10,#REF!,9)+HLOOKUP(Sheet2!$BY$11,#REF!,9)+HLOOKUP(Sheet2!$BY$12,#REF!,9)+HLOOKUP(Sheet2!$BY$13,#REF!,9)+HLOOKUP(Sheet2!$BY$14,#REF!,9)+HLOOKUP(Sheet2!$BY$15,#REF!,9)+HLOOKUP(Sheet2!$BY$16,#REF!,9)+HLOOKUP(Sheet2!$BY$17,#REF!,9)+HLOOKUP(Sheet2!$BY$18,#REF!,9))</f>
        <v>#REF!</v>
      </c>
      <c r="BZ29" s="8" t="e">
        <f>SUM(HLOOKUP(Sheet2!$BZ$3,#REF!,9)+HLOOKUP(Sheet2!$BZ$4,#REF!,9)+HLOOKUP(Sheet2!$BZ$5,#REF!,9)+HLOOKUP(Sheet2!$BZ$6,#REF!,9)+HLOOKUP(Sheet2!$BZ$7,#REF!,9)+HLOOKUP(Sheet2!$BZ$8,#REF!,9)+HLOOKUP(Sheet2!$BZ$9,#REF!,9)+HLOOKUP(Sheet2!$BZ$10,#REF!,9)+HLOOKUP(Sheet2!$BZ$11,#REF!,9)+HLOOKUP(Sheet2!$BZ$12,#REF!,9)+HLOOKUP(Sheet2!$BZ$13,#REF!,9)+HLOOKUP(Sheet2!$BZ$14,#REF!,9)+HLOOKUP(Sheet2!$BZ$15,#REF!,9))</f>
        <v>#REF!</v>
      </c>
      <c r="CA29" s="8" t="e">
        <f>SUM(HLOOKUP(Sheet2!$CA$3,#REF!,9)+HLOOKUP(Sheet2!$CA$4,#REF!,9)+HLOOKUP(Sheet2!$CA$5,#REF!,9)+HLOOKUP(Sheet2!$CA$6,#REF!,9)+HLOOKUP(Sheet2!$CA$7,#REF!,9)+HLOOKUP(Sheet2!$CA$8,#REF!,9)+HLOOKUP(Sheet2!$CA$9,#REF!,9)+HLOOKUP(Sheet2!$CA$10,#REF!,9)+HLOOKUP(Sheet2!$CA$11,#REF!,9)+HLOOKUP(Sheet2!$CA$12,#REF!,9)+HLOOKUP(Sheet2!$CA$13,#REF!,9)+HLOOKUP(Sheet2!$CA$14,#REF!,9)+HLOOKUP(Sheet2!$CA$15,#REF!,9)+HLOOKUP(Sheet2!$CA$16,#REF!,9)+HLOOKUP(Sheet2!$CA$17,#REF!,9))</f>
        <v>#REF!</v>
      </c>
      <c r="CB29" s="8" t="e">
        <f>SUM(HLOOKUP(Sheet2!$CB$3,#REF!,9)+HLOOKUP(Sheet2!$CB$4,#REF!,9)+HLOOKUP(Sheet2!$CB$5,#REF!,9)+HLOOKUP(Sheet2!$CB$6,#REF!,9)+HLOOKUP(Sheet2!$CB$7,#REF!,9)+HLOOKUP(Sheet2!$CB$8,#REF!,9)+HLOOKUP(Sheet2!$CB$9,#REF!,9)+HLOOKUP(Sheet2!$CB$10,#REF!,9)+HLOOKUP(Sheet2!$CB$11,#REF!,9)+HLOOKUP(Sheet2!$CB$12,#REF!,9)+HLOOKUP(Sheet2!$CB$13,#REF!,9)+HLOOKUP(Sheet2!$CB$14,#REF!,9)+HLOOKUP(Sheet2!$CB$15,#REF!,9)+HLOOKUP(Sheet2!$CB$16,#REF!,9)+HLOOKUP(Sheet2!$CB$17,#REF!,9))</f>
        <v>#REF!</v>
      </c>
      <c r="CC29" s="8" t="e">
        <f>SUM(HLOOKUP(Sheet2!$CC$3,#REF!,9)+HLOOKUP(Sheet2!$CC$4,#REF!,9)+HLOOKUP(Sheet2!$CC$5,#REF!,9)+HLOOKUP(Sheet2!$CC$6,#REF!,9)+HLOOKUP(Sheet2!$CC$7,#REF!,9)+HLOOKUP(Sheet2!$CC$8,#REF!,9)+HLOOKUP(Sheet2!$CC$9,#REF!,9)+HLOOKUP(Sheet2!$CC$10,#REF!,9)+HLOOKUP(Sheet2!$CC$11,#REF!,9)+HLOOKUP(Sheet2!$CC$12,#REF!,9)+HLOOKUP(Sheet2!$CC$13,#REF!,9)+HLOOKUP(Sheet2!$CC$14,#REF!,9))</f>
        <v>#REF!</v>
      </c>
      <c r="CD29" s="8" t="e">
        <f>SUM(HLOOKUP(Sheet2!$CD$3,#REF!,9)+HLOOKUP(Sheet2!$CD$4,#REF!,9)+HLOOKUP(Sheet2!$CD$5,#REF!,9)+HLOOKUP(Sheet2!$CD$6,#REF!,9)+HLOOKUP(Sheet2!$CD$7,#REF!,9)+HLOOKUP(Sheet2!$CD$8,#REF!,9)+HLOOKUP(Sheet2!$CD$9,#REF!,9)+HLOOKUP(Sheet2!$CD$10,#REF!,9)+HLOOKUP(Sheet2!$CD$11,#REF!,9)+HLOOKUP(Sheet2!$CD$12,#REF!,9)+HLOOKUP(Sheet2!$CD$13,#REF!,9)+HLOOKUP(Sheet2!$CD$14,#REF!,9)+HLOOKUP(Sheet2!$CD$15,#REF!,9)+HLOOKUP(Sheet2!$CD$16,#REF!,9))</f>
        <v>#REF!</v>
      </c>
      <c r="CE29" s="8" t="e">
        <f>SUM(HLOOKUP(Sheet2!$CE$3,#REF!,9)+HLOOKUP(Sheet2!$CE$4,#REF!,9)+HLOOKUP(Sheet2!$CE$5,#REF!,9)+HLOOKUP(Sheet2!$CE$6,#REF!,9)+HLOOKUP(Sheet2!$CE$7,#REF!,9)+HLOOKUP(Sheet2!$CE$8,#REF!,9)+HLOOKUP(Sheet2!$CE$9,#REF!,9)+HLOOKUP(Sheet2!$CE$10,#REF!,9)+HLOOKUP(Sheet2!$CE$11,#REF!,9)+HLOOKUP(Sheet2!$CE$12,#REF!,9)+HLOOKUP(Sheet2!$CE$13,#REF!,9)+HLOOKUP(Sheet2!$CE$14,#REF!,9)+HLOOKUP(Sheet2!$CE$15,#REF!,9))</f>
        <v>#REF!</v>
      </c>
      <c r="CF29" s="8" t="e">
        <f>SUM(HLOOKUP(Sheet2!$CF$3,#REF!,9)+HLOOKUP(Sheet2!$CF$4,#REF!,9)+HLOOKUP(Sheet2!$CF$5,#REF!,9)+HLOOKUP(Sheet2!$CF$6,#REF!,9)+HLOOKUP(Sheet2!$CF$7,#REF!,9)+HLOOKUP(Sheet2!$CF$8,#REF!,9)+HLOOKUP(Sheet2!$CF$9,#REF!,9)+HLOOKUP(Sheet2!$CF$10,#REF!,9)+HLOOKUP(Sheet2!$CF$11,#REF!,9)+HLOOKUP(Sheet2!$CF$12,#REF!,9)+HLOOKUP(Sheet2!$CF$13,#REF!,9)+HLOOKUP(Sheet2!$CF$14,#REF!,9)+HLOOKUP(Sheet2!$CF$15,#REF!,9)+HLOOKUP(Sheet2!$CF$16,#REF!,9)+HLOOKUP(Sheet2!$CF$17,#REF!,9))</f>
        <v>#REF!</v>
      </c>
      <c r="CG29" s="8" t="e">
        <f>SUM(HLOOKUP(Sheet2!$CG$3,#REF!,9)+HLOOKUP(Sheet2!$CG$4,#REF!,9)+HLOOKUP(Sheet2!$CG$5,#REF!,9)+HLOOKUP(Sheet2!$CG$6,#REF!,9)+HLOOKUP(Sheet2!$CG$7,#REF!,9)+HLOOKUP(Sheet2!$CG$8,#REF!,9)+HLOOKUP(Sheet2!$CG$9,#REF!,9)+HLOOKUP(Sheet2!$CG$10,#REF!,9)+HLOOKUP(Sheet2!$CG$11,#REF!,9)+HLOOKUP(Sheet2!$CG$12,#REF!,9)+HLOOKUP(Sheet2!$CG$13,#REF!,9)+HLOOKUP(Sheet2!$CG$14,#REF!,9)+HLOOKUP(Sheet2!$CG$15,#REF!,9)+HLOOKUP(Sheet2!$CG$16,#REF!,9)+HLOOKUP(Sheet2!$CG$17,#REF!,9)+HLOOKUP(Sheet2!$CG$18,#REF!,9))</f>
        <v>#REF!</v>
      </c>
      <c r="CH29" s="8" t="e">
        <f>SUM(HLOOKUP(Sheet2!$CH$3,#REF!,9)+HLOOKUP(Sheet2!$CH$4,#REF!,9)+HLOOKUP(Sheet2!$CH$5,#REF!,9)+HLOOKUP(Sheet2!$CH$6,#REF!,9)+HLOOKUP(Sheet2!$CH$7,#REF!,9)+HLOOKUP(Sheet2!$CH$8,#REF!,9)+HLOOKUP(Sheet2!$CH$9,#REF!,9)+HLOOKUP(Sheet2!$CH$10,#REF!,9)+HLOOKUP(Sheet2!$CH$11,#REF!,9)+HLOOKUP(Sheet2!$CH$12,#REF!,9)+HLOOKUP(Sheet2!$CH$13,#REF!,9)+HLOOKUP(Sheet2!$CH$14,#REF!,9)+HLOOKUP(Sheet2!$CH$15,#REF!,9)+HLOOKUP(Sheet2!$CH$16,#REF!,9)+HLOOKUP(Sheet2!$CH$17,#REF!,9)+HLOOKUP(Sheet2!$CH$18,#REF!,9))</f>
        <v>#REF!</v>
      </c>
      <c r="CI29" s="8" t="e">
        <f>SUM(HLOOKUP(Sheet2!$CI$3,#REF!,9)+HLOOKUP(Sheet2!$CI$4,#REF!,9)+HLOOKUP(Sheet2!$CI$5,#REF!,9)+HLOOKUP(Sheet2!$CI$6,#REF!,9)+HLOOKUP(Sheet2!$CI$7,#REF!,9)+HLOOKUP(Sheet2!$CI$8,#REF!,9)+HLOOKUP(Sheet2!$CI$9,#REF!,9)+HLOOKUP(Sheet2!$CI$10,#REF!,9)+HLOOKUP(Sheet2!$CI$11,#REF!,9)+HLOOKUP(Sheet2!$CI$12,#REF!,9)+HLOOKUP(Sheet2!$CI$13,#REF!,9)+HLOOKUP(Sheet2!$CI$14,#REF!,9)+HLOOKUP(Sheet2!$CI$15,#REF!,9)+HLOOKUP(Sheet2!$CI$16,#REF!,9)+HLOOKUP(Sheet2!$CI$17,#REF!,9)+HLOOKUP(Sheet2!$CI$18,#REF!,9))</f>
        <v>#REF!</v>
      </c>
      <c r="CJ29" s="8" t="e">
        <f>SUM(HLOOKUP(Sheet2!$CJ$3,#REF!,9)+HLOOKUP(Sheet2!$CJ$4,#REF!,9)+HLOOKUP(Sheet2!$CJ$5,#REF!,9)+HLOOKUP(Sheet2!$CJ$6,#REF!,9)+HLOOKUP(Sheet2!$CJ$7,#REF!,9)+HLOOKUP(Sheet2!$CJ$8,#REF!,9)+HLOOKUP(Sheet2!$CJ$9,#REF!,9)+HLOOKUP(Sheet2!$CJ$10,#REF!,9)+HLOOKUP(Sheet2!$CJ$11,#REF!,9)+HLOOKUP(Sheet2!$CJ$12,#REF!,9)+HLOOKUP(Sheet2!$CJ$13,#REF!,9)+HLOOKUP(Sheet2!$CJ$14,#REF!,9)+HLOOKUP(Sheet2!$CJ$15,#REF!,9)+HLOOKUP(Sheet2!$CJ$16,#REF!,9)+HLOOKUP(Sheet2!$CJ$17,#REF!,9))</f>
        <v>#REF!</v>
      </c>
      <c r="CK29" s="8" t="e">
        <f>SUM(HLOOKUP(Sheet2!$CK$3,#REF!,9)+HLOOKUP(Sheet2!$CK$4,#REF!,9)+HLOOKUP(Sheet2!$CK$5,#REF!,9)+HLOOKUP(Sheet2!$CK$6,#REF!,9)+HLOOKUP(Sheet2!$CK$7,#REF!,9)+HLOOKUP(Sheet2!$CK$8,#REF!,9)+HLOOKUP(Sheet2!$CK$9,#REF!,9)+HLOOKUP(Sheet2!$CK$10,#REF!,9)+HLOOKUP(Sheet2!$CK$11,#REF!,9)+HLOOKUP(Sheet2!$CK$12,#REF!,9)+HLOOKUP(Sheet2!$CK$13,#REF!,9)+HLOOKUP(Sheet2!$CK$14,#REF!,9)+HLOOKUP(Sheet2!$CK$15,#REF!,9)+HLOOKUP(Sheet2!$CK$16,#REF!,9)+HLOOKUP(Sheet2!$CK$17,#REF!,9))</f>
        <v>#REF!</v>
      </c>
      <c r="CL29" s="8" t="e">
        <f>SUM(HLOOKUP(Sheet2!$CL$3,#REF!,9)+HLOOKUP(Sheet2!$CL$4,#REF!,9)+HLOOKUP(Sheet2!$CL$5,#REF!,9)+HLOOKUP(Sheet2!$CL$6,#REF!,9)+HLOOKUP(Sheet2!$CL$7,#REF!,9)+HLOOKUP(Sheet2!$CL$8,#REF!,9)+HLOOKUP(Sheet2!$CL$9,#REF!,9)+HLOOKUP(Sheet2!$CL$10,#REF!,9)+HLOOKUP(Sheet2!$CL$11,#REF!,9)+HLOOKUP(Sheet2!$CL$12,#REF!,9)+HLOOKUP(Sheet2!$CL$13,#REF!,9)+HLOOKUP(Sheet2!$CL$14,#REF!,9)+HLOOKUP(Sheet2!$CL$15,#REF!,9)+HLOOKUP(Sheet2!$CL$16,#REF!,9)+HLOOKUP(Sheet2!$CL$17,#REF!,9))</f>
        <v>#REF!</v>
      </c>
      <c r="CM29" s="8" t="e">
        <f>SUM(HLOOKUP(Sheet2!$CM$3,#REF!,9)+HLOOKUP(Sheet2!$CM$4,#REF!,9)+HLOOKUP(Sheet2!$CM$5,#REF!,9)+HLOOKUP(Sheet2!$CM$6,#REF!,9)+HLOOKUP(Sheet2!$CM$7,#REF!,9)+HLOOKUP(Sheet2!$CM$8,#REF!,9)+HLOOKUP(Sheet2!$CM$9,#REF!,9)+HLOOKUP(Sheet2!$CM$10,#REF!,9)+HLOOKUP(Sheet2!$CM$11,#REF!,9)+HLOOKUP(Sheet2!$CM$12,#REF!,9)+HLOOKUP(Sheet2!$CM$13,#REF!,9)+HLOOKUP(Sheet2!$CM$14,#REF!,9)+HLOOKUP(Sheet2!$CM$15,#REF!,9))</f>
        <v>#REF!</v>
      </c>
      <c r="CN29" s="8" t="e">
        <f>SUM(HLOOKUP(Sheet2!$CN$3,#REF!,9)+HLOOKUP(Sheet2!$CN$4,#REF!,9)+HLOOKUP(Sheet2!$CN$5,#REF!,9)+HLOOKUP(Sheet2!$CN$6,#REF!,9)+HLOOKUP(Sheet2!$CN$7,#REF!,9)+HLOOKUP(Sheet2!$CN$8,#REF!,9)+HLOOKUP(Sheet2!$CN$9,#REF!,9)+HLOOKUP(Sheet2!$CN$10,#REF!,9)+HLOOKUP(Sheet2!$CN$11,#REF!,9)+HLOOKUP(Sheet2!$CN$12,#REF!,9)+HLOOKUP(Sheet2!$CN$13,#REF!,9)+HLOOKUP(Sheet2!$CN$14,#REF!,9)+HLOOKUP(Sheet2!$CN$15,#REF!,9)+HLOOKUP(Sheet2!$CN$16,#REF!,9)+HLOOKUP(Sheet2!$CN$17,#REF!,9))</f>
        <v>#REF!</v>
      </c>
      <c r="CO29" s="8" t="e">
        <f>SUM(HLOOKUP(Sheet2!$CO$3,#REF!,9)+HLOOKUP(Sheet2!$CO$4,#REF!,9)+HLOOKUP(Sheet2!$CO$5,#REF!,9)+HLOOKUP(Sheet2!$CO$6,#REF!,9)+HLOOKUP(Sheet2!$CO$7,#REF!,9)+HLOOKUP(Sheet2!$CO$8,#REF!,9)+HLOOKUP(Sheet2!$CO$9,#REF!,9)+HLOOKUP(Sheet2!$CO$10,#REF!,9)+HLOOKUP(Sheet2!$CO$11,#REF!,9)+HLOOKUP(Sheet2!$CO$12,#REF!,9)+HLOOKUP(Sheet2!$CO$13,#REF!,9)+HLOOKUP(Sheet2!$CO$14,#REF!,9)+HLOOKUP(Sheet2!$CO$15,#REF!,9)+HLOOKUP(Sheet2!$CO$16,#REF!,9)+HLOOKUP(Sheet2!$CO$17,#REF!,9))</f>
        <v>#REF!</v>
      </c>
      <c r="CP29" s="8" t="e">
        <f>SUM(HLOOKUP(Sheet2!$CP$3,#REF!,9)+HLOOKUP(Sheet2!$CP$4,#REF!,9)+HLOOKUP(Sheet2!$CP$5,#REF!,9)+HLOOKUP(Sheet2!$CP$6,#REF!,9)+HLOOKUP(Sheet2!$CP$7,#REF!,9)+HLOOKUP(Sheet2!$CP$8,#REF!,9)+HLOOKUP(Sheet2!$CP$9,#REF!,9)+HLOOKUP(Sheet2!$CP$10,#REF!,9)+HLOOKUP(Sheet2!$CP$11,#REF!,9)+HLOOKUP(Sheet2!$CP$12,#REF!,9)+HLOOKUP(Sheet2!$CP$13,#REF!,9)+HLOOKUP(Sheet2!$CP$14,#REF!,9)+HLOOKUP(Sheet2!$CP$15,#REF!,9)+HLOOKUP(Sheet2!$CP$16,#REF!,9)+HLOOKUP(Sheet2!$CP$17,#REF!,9)+HLOOKUP(Sheet2!$CP$18,#REF!,9))</f>
        <v>#REF!</v>
      </c>
      <c r="CQ29" s="8" t="e">
        <f>SUM(HLOOKUP(Sheet2!$CQ$3,#REF!,9)+HLOOKUP(Sheet2!$CQ$4,#REF!,9)+HLOOKUP(Sheet2!$CQ$5,#REF!,9)+HLOOKUP(Sheet2!$CQ$6,#REF!,9)+HLOOKUP(Sheet2!$CQ$7,#REF!,9)+HLOOKUP(Sheet2!$CQ$8,#REF!,9)+HLOOKUP(Sheet2!$CQ$9,#REF!,9)+HLOOKUP(Sheet2!$CQ$10,#REF!,9)+HLOOKUP(Sheet2!$CQ$11,#REF!,9)+HLOOKUP(Sheet2!$CQ$12,#REF!,9)+HLOOKUP(Sheet2!$CQ$13,#REF!,9)+HLOOKUP(Sheet2!$CQ$14,#REF!,9)+HLOOKUP(Sheet2!$CQ$15,#REF!,9)+HLOOKUP(Sheet2!$CQ$16,#REF!,9)+HLOOKUP(Sheet2!$CQ$17,#REF!,9)+HLOOKUP(Sheet2!$CQ$18,#REF!,9))</f>
        <v>#REF!</v>
      </c>
      <c r="CR29" s="8" t="e">
        <f>SUM(HLOOKUP(Sheet2!$CR$3,#REF!,9)+HLOOKUP(Sheet2!$CR$4,#REF!,9)+HLOOKUP(Sheet2!$CR$5,#REF!,9)+HLOOKUP(Sheet2!$CR$6,#REF!,9)+HLOOKUP(Sheet2!$CR$7,#REF!,9)+HLOOKUP(Sheet2!$CR$8,#REF!,9)+HLOOKUP(Sheet2!$CR$9,#REF!,9)+HLOOKUP(Sheet2!$CR$10,#REF!,9)+HLOOKUP(Sheet2!$CR$11,#REF!,9)+HLOOKUP(Sheet2!$CR$12,#REF!,9)+HLOOKUP(Sheet2!$CR$13,#REF!,9)+HLOOKUP(Sheet2!$CR$14,#REF!,9)+HLOOKUP(Sheet2!$CR$15,#REF!,9)+HLOOKUP(Sheet2!$CR$16,#REF!,9)+HLOOKUP(Sheet2!$CR$17,#REF!,9)+HLOOKUP(Sheet2!$CR$18,#REF!,9)+HLOOKUP(Sheet2!$CR$19,#REF!,9)+HLOOKUP(Sheet2!$CR$20,#REF!,9)+HLOOKUP(Sheet2!$CR$21,#REF!,9))</f>
        <v>#REF!</v>
      </c>
      <c r="CS29" s="8" t="e">
        <f>SUM(HLOOKUP(Sheet2!$CS$3,#REF!,9)+HLOOKUP(Sheet2!$CS$4,#REF!,9)+HLOOKUP(Sheet2!$CS$5,#REF!,9)+HLOOKUP(Sheet2!$CS$6,#REF!,9)+HLOOKUP(Sheet2!$CS$7,#REF!,9)+HLOOKUP(Sheet2!$CS$8,#REF!,9)+HLOOKUP(Sheet2!$CS$9,#REF!,9)+HLOOKUP(Sheet2!$CS$10,#REF!,9)+HLOOKUP(Sheet2!$CS$11,#REF!,9)+HLOOKUP(Sheet2!$CS$12,#REF!,9)+HLOOKUP(Sheet2!$CS$13,#REF!,9)+HLOOKUP(Sheet2!$CS$14,#REF!,9)+HLOOKUP(Sheet2!$CS$15,#REF!,9)+HLOOKUP(Sheet2!$CS$16,#REF!,9)+HLOOKUP(Sheet2!$CS$17,#REF!,9)+HLOOKUP(Sheet2!$CS$18,#REF!,9))</f>
        <v>#REF!</v>
      </c>
      <c r="CT29" s="8" t="e">
        <f>SUM(HLOOKUP(Sheet2!$CT$3,#REF!,9)+HLOOKUP(Sheet2!$CT$4,#REF!,9)+HLOOKUP(Sheet2!$CT$5,#REF!,9)+HLOOKUP(Sheet2!$CT$6,#REF!,9)+HLOOKUP(Sheet2!$CT$7,#REF!,9)+HLOOKUP(Sheet2!$CT$8,#REF!,9)+HLOOKUP(Sheet2!$CT$9,#REF!,9)+HLOOKUP(Sheet2!$CT$10,#REF!,9)+HLOOKUP(Sheet2!$CT$11,#REF!,9)+HLOOKUP(Sheet2!$CT$12,#REF!,9)+HLOOKUP(Sheet2!$CT$13,#REF!,9)+HLOOKUP(Sheet2!$CT$14,#REF!,9)+HLOOKUP(Sheet2!$CT$15,#REF!,9)+HLOOKUP(Sheet2!$CT$16,#REF!,9)+HLOOKUP(Sheet2!$CT$17,#REF!,9)+HLOOKUP(Sheet2!$CT$18,#REF!,9)+HLOOKUP(Sheet2!$CT$19,#REF!,9)+HLOOKUP(Sheet2!$CT$20,#REF!,9))</f>
        <v>#REF!</v>
      </c>
      <c r="CU29" s="8" t="e">
        <f>SUM(HLOOKUP(Sheet2!$CU$3,#REF!,9)+HLOOKUP(Sheet2!$CU$4,#REF!,9)+HLOOKUP(Sheet2!$CU$5,#REF!,9)+HLOOKUP(Sheet2!$CU$6,#REF!,9)+HLOOKUP(Sheet2!$CU$7,#REF!,9)+HLOOKUP(Sheet2!$CU$8,#REF!,9)+HLOOKUP(Sheet2!$CU$9,#REF!,9)+HLOOKUP(Sheet2!$CU$10,#REF!,9)+HLOOKUP(Sheet2!$CU$11,#REF!,9)+HLOOKUP(Sheet2!$CU$12,#REF!,9)+HLOOKUP(Sheet2!$CU$13,#REF!,9)+HLOOKUP(Sheet2!$CU$14,#REF!,9)+HLOOKUP(Sheet2!$CU$15,#REF!,9)+HLOOKUP(Sheet2!$CU$16,#REF!,9)+HLOOKUP(Sheet2!$CU$17,#REF!,9))</f>
        <v>#REF!</v>
      </c>
      <c r="CV29" s="8" t="e">
        <f>SUM(HLOOKUP(Sheet2!$CV$3,#REF!,9)+HLOOKUP(Sheet2!$CV$4,#REF!,9)+HLOOKUP(Sheet2!$CV$5,#REF!,9)+HLOOKUP(Sheet2!$CV$6,#REF!,9)+HLOOKUP(Sheet2!$CV$7,#REF!,9)+HLOOKUP(Sheet2!$CV$8,#REF!,9)+HLOOKUP(Sheet2!$CV$9,#REF!,9)+HLOOKUP(Sheet2!$CV$10,#REF!,9)+HLOOKUP(Sheet2!$CV$11,#REF!,9)+HLOOKUP(Sheet2!$CV$12,#REF!,9)+HLOOKUP(Sheet2!$CV$13,#REF!,9)+HLOOKUP(Sheet2!$CV$14,#REF!,9)+HLOOKUP(Sheet2!$CV$15,#REF!,9)+HLOOKUP(Sheet2!$CV$16,#REF!,9)+HLOOKUP(Sheet2!$CV$17,#REF!,9)+HLOOKUP(Sheet2!$CV$18,#REF!,9))</f>
        <v>#REF!</v>
      </c>
      <c r="CW29" s="8" t="e">
        <f>SUM(HLOOKUP(Sheet2!$CW$3,#REF!,9)+HLOOKUP(Sheet2!$CW$4,#REF!,9)+HLOOKUP(Sheet2!$CW$5,#REF!,9)+HLOOKUP(Sheet2!$CW$6,#REF!,9)+HLOOKUP(Sheet2!$CW$7,#REF!,9)+HLOOKUP(Sheet2!$CW$8,#REF!,9)+HLOOKUP(Sheet2!$CW$9,#REF!,9)+HLOOKUP(Sheet2!$CW$10,#REF!,9)+HLOOKUP(Sheet2!$CW$11,#REF!,9)+HLOOKUP(Sheet2!$CW$12,#REF!,9)+HLOOKUP(Sheet2!$CW$13,#REF!,9)+HLOOKUP(Sheet2!$CW$14,#REF!,9)+HLOOKUP(Sheet2!$CW$15,#REF!,9))</f>
        <v>#REF!</v>
      </c>
      <c r="CX29" s="8" t="e">
        <f>SUM(HLOOKUP(Sheet2!$CX$3,#REF!,9)+HLOOKUP(Sheet2!$CX$4,#REF!,9)+HLOOKUP(Sheet2!$CX$5,#REF!,9)+HLOOKUP(Sheet2!$CX$6,#REF!,9)+HLOOKUP(Sheet2!$CX$7,#REF!,9)+HLOOKUP(Sheet2!$CX$8,#REF!,9)+HLOOKUP(Sheet2!$CX$9,#REF!,9)+HLOOKUP(Sheet2!$CX$10,#REF!,9)+HLOOKUP(Sheet2!$CX$11,#REF!,9)+HLOOKUP(Sheet2!$CX$12,#REF!,9)+HLOOKUP(Sheet2!$CX$13,#REF!,9)+HLOOKUP(Sheet2!$CX$14,#REF!,9)+HLOOKUP(Sheet2!$CX$15,#REF!,9)+HLOOKUP(Sheet2!$CX$16,#REF!,9)+HLOOKUP(Sheet2!$CX$17,#REF!,9))</f>
        <v>#REF!</v>
      </c>
      <c r="CY29" s="8" t="e">
        <f>SUM(HLOOKUP(Sheet2!$CY$3,#REF!,9)+HLOOKUP(Sheet2!$CY$4,#REF!,9)+HLOOKUP(Sheet2!$CY$5,#REF!,9)+HLOOKUP(Sheet2!$CY$6,#REF!,9)+HLOOKUP(Sheet2!$CY$7,#REF!,9)+HLOOKUP(Sheet2!$CY$8,#REF!,9)+HLOOKUP(Sheet2!$CY$9,#REF!,9)+HLOOKUP(Sheet2!$CY$10,#REF!,9)+HLOOKUP(Sheet2!$CY$11,#REF!,9)+HLOOKUP(Sheet2!$CY$12,#REF!,9)+HLOOKUP(Sheet2!$CY$13,#REF!,9)+HLOOKUP(Sheet2!$CY$14,#REF!,9)+HLOOKUP(Sheet2!$CY$15,#REF!,9)+HLOOKUP(Sheet2!$CY$16,#REF!,9)+HLOOKUP(Sheet2!$CY$17,#REF!,9))</f>
        <v>#REF!</v>
      </c>
      <c r="CZ29" s="8" t="e">
        <f>SUM(HLOOKUP(Sheet2!$CZ$3,#REF!,9)+HLOOKUP(Sheet2!$CZ$4,#REF!,9)+HLOOKUP(Sheet2!$CZ$5,#REF!,9)+HLOOKUP(Sheet2!$CZ$6,#REF!,9)+HLOOKUP(Sheet2!$CZ$7,#REF!,9)+HLOOKUP(Sheet2!$CZ$8,#REF!,9)+HLOOKUP(Sheet2!$CZ$9,#REF!,9)+HLOOKUP(Sheet2!$CZ$10,#REF!,9)+HLOOKUP(Sheet2!$CZ$11,#REF!,9)+HLOOKUP(Sheet2!$CZ$12,#REF!,9)+HLOOKUP(Sheet2!$CZ$13,#REF!,9)+HLOOKUP(Sheet2!$CZ$14,#REF!,9))</f>
        <v>#REF!</v>
      </c>
      <c r="DA29" s="8" t="e">
        <f>SUM(HLOOKUP(Sheet2!$DA$3,#REF!,9)+HLOOKUP(Sheet2!$DA$4,#REF!,9)+HLOOKUP(Sheet2!$DA$5,#REF!,9)+HLOOKUP(Sheet2!$DA$6,#REF!,9)+HLOOKUP(Sheet2!$DA$7,#REF!,9)+HLOOKUP(Sheet2!$DA$8,#REF!,9)+HLOOKUP(Sheet2!$DA$9,#REF!,9)+HLOOKUP(Sheet2!$DA$10,#REF!,9)+HLOOKUP(Sheet2!$DA$11,#REF!,9)+HLOOKUP(Sheet2!$DA$12,#REF!,9)+HLOOKUP(Sheet2!$DA$13,#REF!,9)+HLOOKUP(Sheet2!$DA$14,#REF!,9)+HLOOKUP(Sheet2!$DA$15,#REF!,9)+HLOOKUP(Sheet2!$DA$16,#REF!,9))</f>
        <v>#REF!</v>
      </c>
      <c r="DB29" s="8" t="e">
        <f>SUM(HLOOKUP(Sheet2!$DB$3,#REF!,9)+HLOOKUP(Sheet2!$DB$4,#REF!,9)+HLOOKUP(Sheet2!$DB$5,#REF!,9)+HLOOKUP(Sheet2!$DB$6,#REF!,9)+HLOOKUP(Sheet2!$DB$7,#REF!,9)+HLOOKUP(Sheet2!$DB$8,#REF!,9)+HLOOKUP(Sheet2!$DB$9,#REF!,9)+HLOOKUP(Sheet2!$DB$10,#REF!,9)+HLOOKUP(Sheet2!$DB$11,#REF!,9)+HLOOKUP(Sheet2!$DB$12,#REF!,9)+HLOOKUP(Sheet2!$DB$13,#REF!,9)+HLOOKUP(Sheet2!$DB$14,#REF!,9)+HLOOKUP(Sheet2!$DB$15,#REF!,9))</f>
        <v>#REF!</v>
      </c>
      <c r="DC29" s="8" t="e">
        <f>SUM(HLOOKUP(Sheet2!$DC$3,#REF!,9)+HLOOKUP(Sheet2!$DC$4,#REF!,9)+HLOOKUP(Sheet2!$DC$5,#REF!,9)+HLOOKUP(Sheet2!$DC$6,#REF!,9)+HLOOKUP(Sheet2!$DC$7,#REF!,9)+HLOOKUP(Sheet2!$DC$8,#REF!,9)+HLOOKUP(Sheet2!$DC$9,#REF!,9)+HLOOKUP(Sheet2!$DC$10,#REF!,9)+HLOOKUP(Sheet2!$DC$11,#REF!,9)+HLOOKUP(Sheet2!$DC$12,#REF!,9)+HLOOKUP(Sheet2!$DC$13,#REF!,9)+HLOOKUP(Sheet2!$DC$14,#REF!,9)+HLOOKUP(Sheet2!$DC$15,#REF!,9)+HLOOKUP(Sheet2!$DC$16,#REF!,9)+HLOOKUP(Sheet2!$DC$17,#REF!,9))</f>
        <v>#REF!</v>
      </c>
      <c r="DD29" s="8" t="e">
        <f>SUM(HLOOKUP(Sheet2!$DD$3,#REF!,9)+HLOOKUP(Sheet2!$DD$4,#REF!,9)+HLOOKUP(Sheet2!$DD$5,#REF!,9)+HLOOKUP(Sheet2!$DD$6,#REF!,9)+HLOOKUP(Sheet2!$DD$7,#REF!,9)+HLOOKUP(Sheet2!$DD$8,#REF!,9)+HLOOKUP(Sheet2!$DD$9,#REF!,9)+HLOOKUP(Sheet2!$DD$10,#REF!,9)+HLOOKUP(Sheet2!$DD$11,#REF!,9)+HLOOKUP(Sheet2!$DD$12,#REF!,9)+HLOOKUP(Sheet2!$DD$13,#REF!,9)+HLOOKUP(Sheet2!$DD$14,#REF!,9)+HLOOKUP(Sheet2!$DD$15,#REF!,9)+HLOOKUP(Sheet2!$DD$16,#REF!,9)+HLOOKUP(Sheet2!$DD$17,#REF!,9)+HLOOKUP(Sheet2!$DD$18,#REF!,9))</f>
        <v>#REF!</v>
      </c>
      <c r="DE29" s="8" t="e">
        <f>SUM(HLOOKUP(Sheet2!$DE$3,#REF!,9)+HLOOKUP(Sheet2!$DE$4,#REF!,9)+HLOOKUP(Sheet2!$DE$5,#REF!,9)+HLOOKUP(Sheet2!$DE$6,#REF!,9)+HLOOKUP(Sheet2!$DE$7,#REF!,9)+HLOOKUP(Sheet2!$DE$8,#REF!,9)+HLOOKUP(Sheet2!$DE$9,#REF!,9)+HLOOKUP(Sheet2!$DE$10,#REF!,9)+HLOOKUP(Sheet2!$DE$11,#REF!,9)+HLOOKUP(Sheet2!$DE$12,#REF!,9)+HLOOKUP(Sheet2!$DE$13,#REF!,9)+HLOOKUP(Sheet2!$DE$14,#REF!,9)+HLOOKUP(Sheet2!$DE$15,#REF!,9)+HLOOKUP(Sheet2!$DE$16,#REF!,9)+HLOOKUP(Sheet2!$DE$17,#REF!,9)+HLOOKUP(Sheet2!$DE$18,#REF!,9))</f>
        <v>#REF!</v>
      </c>
      <c r="DF29" s="8" t="e">
        <f>SUM(HLOOKUP(Sheet2!$DF$3,#REF!,9)+HLOOKUP(Sheet2!$DF$4,#REF!,9)+HLOOKUP(Sheet2!$DF$5,#REF!,9)+HLOOKUP(Sheet2!$DF$6,#REF!,9)+HLOOKUP(Sheet2!$DF$7,#REF!,9)+HLOOKUP(Sheet2!$DF$8,#REF!,9)+HLOOKUP(Sheet2!$DF$9,#REF!,9)+HLOOKUP(Sheet2!$DF$10,#REF!,9)+HLOOKUP(Sheet2!$DF$11,#REF!,9)+HLOOKUP(Sheet2!$DF$12,#REF!,9)+HLOOKUP(Sheet2!$DF$13,#REF!,9)+HLOOKUP(Sheet2!$DF$14,#REF!,9)+HLOOKUP(Sheet2!$DF$15,#REF!,9)+HLOOKUP(Sheet2!$DF$16,#REF!,9)+HLOOKUP(Sheet2!$DF$17,#REF!,9)+HLOOKUP(Sheet2!$DF$18,#REF!,9))</f>
        <v>#REF!</v>
      </c>
      <c r="DG29" s="8" t="e">
        <f>SUM(HLOOKUP(Sheet2!$DG$3,#REF!,9)+HLOOKUP(Sheet2!$DG$4,#REF!,9)+HLOOKUP(Sheet2!$DG$5,#REF!,9)+HLOOKUP(Sheet2!$DG$6,#REF!,9)+HLOOKUP(Sheet2!$DG$7,#REF!,9)+HLOOKUP(Sheet2!$DG$8,#REF!,9)+HLOOKUP(Sheet2!$DG$9,#REF!,9)+HLOOKUP(Sheet2!$DG$10,#REF!,9)+HLOOKUP(Sheet2!$DG$11,#REF!,9)+HLOOKUP(Sheet2!$DG$12,#REF!,9)+HLOOKUP(Sheet2!$DG$13,#REF!,9)+HLOOKUP(Sheet2!$DG$14,#REF!,9)+HLOOKUP(Sheet2!$DG$15,#REF!,9)+HLOOKUP(Sheet2!$DG$16,#REF!,9)+HLOOKUP(Sheet2!$DG$17,#REF!,9))</f>
        <v>#REF!</v>
      </c>
      <c r="DH29" s="8" t="e">
        <f>SUM(HLOOKUP(Sheet2!$DH$3,#REF!,9)+HLOOKUP(Sheet2!$DH$4,#REF!,9)+HLOOKUP(Sheet2!$DH$5,#REF!,9)+HLOOKUP(Sheet2!$DH$6,#REF!,9)+HLOOKUP(Sheet2!$DH$7,#REF!,9)+HLOOKUP(Sheet2!$DH$8,#REF!,9)+HLOOKUP(Sheet2!$DH$9,#REF!,9)+HLOOKUP(Sheet2!$DH$10,#REF!,9)+HLOOKUP(Sheet2!$DH$11,#REF!,9)+HLOOKUP(Sheet2!$DH$12,#REF!,9)+HLOOKUP(Sheet2!$DH$13,#REF!,9)+HLOOKUP(Sheet2!$DH$14,#REF!,9)+HLOOKUP(Sheet2!$DH$15,#REF!,9)+HLOOKUP(Sheet2!$DH$16,#REF!,9)+HLOOKUP(Sheet2!$DH$17,#REF!,9))</f>
        <v>#REF!</v>
      </c>
      <c r="DI29" s="8" t="e">
        <f>SUM(HLOOKUP(Sheet2!$DI$3,#REF!,9)+HLOOKUP(Sheet2!$DI$4,#REF!,9)+HLOOKUP(Sheet2!$DI$5,#REF!,9)+HLOOKUP(Sheet2!$DI$6,#REF!,9)+HLOOKUP(Sheet2!$DI$7,#REF!,9)+HLOOKUP(Sheet2!$DI$8,#REF!,9)+HLOOKUP(Sheet2!$DI$9,#REF!,9)+HLOOKUP(Sheet2!$DI$10,#REF!,9)+HLOOKUP(Sheet2!$DI$11,#REF!,9)+HLOOKUP(Sheet2!$DI$12,#REF!,9)+HLOOKUP(Sheet2!$DI$13,#REF!,9)+HLOOKUP(Sheet2!$DI$14,#REF!,9)+HLOOKUP(Sheet2!$DI$15,#REF!,9)+HLOOKUP(Sheet2!$DI$16,#REF!,9)+HLOOKUP(Sheet2!$DI$17,#REF!,9))</f>
        <v>#REF!</v>
      </c>
      <c r="DJ29" s="8" t="e">
        <f>SUM(HLOOKUP(Sheet2!$DJ$3,#REF!,9)+HLOOKUP(Sheet2!$DJ$4,#REF!,9)+HLOOKUP(Sheet2!$DJ$5,#REF!,9)+HLOOKUP(Sheet2!$DJ$6,#REF!,9)+HLOOKUP(Sheet2!$DJ$7,#REF!,9)+HLOOKUP(Sheet2!$DJ$8,#REF!,9)+HLOOKUP(Sheet2!$DJ$9,#REF!,9)+HLOOKUP(Sheet2!$DJ$10,#REF!,9)+HLOOKUP(Sheet2!$DJ$11,#REF!,9)+HLOOKUP(Sheet2!$DJ$12,#REF!,9)+HLOOKUP(Sheet2!$DJ$13,#REF!,9)+HLOOKUP(Sheet2!$DJ$14,#REF!,9)+HLOOKUP(Sheet2!$DJ$15,#REF!,9))</f>
        <v>#REF!</v>
      </c>
      <c r="DK29" s="8" t="e">
        <f>SUM(HLOOKUP(Sheet2!$DK$3,#REF!,9)+HLOOKUP(Sheet2!$DK$4,#REF!,9)+HLOOKUP(Sheet2!$DK$5,#REF!,9)+HLOOKUP(Sheet2!$DK$6,#REF!,9)+HLOOKUP(Sheet2!$DK$7,#REF!,9)+HLOOKUP(Sheet2!$DK$8,#REF!,9)+HLOOKUP(Sheet2!$DK$9,#REF!,9)+HLOOKUP(Sheet2!$DK$10,#REF!,9)+HLOOKUP(Sheet2!$DK$11,#REF!,9)+HLOOKUP(Sheet2!$DK$12,#REF!,9)+HLOOKUP(Sheet2!$DK$13,#REF!,9)+HLOOKUP(Sheet2!$DK$14,#REF!,9)+HLOOKUP(Sheet2!$DK$15,#REF!,9)+HLOOKUP(Sheet2!$DK$16,#REF!,9)+HLOOKUP(Sheet2!$DK$17,#REF!,9))</f>
        <v>#REF!</v>
      </c>
      <c r="DL29" s="8" t="e">
        <f>SUM(HLOOKUP(Sheet2!$DL$3,#REF!,9)+HLOOKUP(Sheet2!$DL$4,#REF!,9)+HLOOKUP(Sheet2!$DL$5,#REF!,9)+HLOOKUP(Sheet2!$DL$6,#REF!,9)+HLOOKUP(Sheet2!$DL$7,#REF!,9)+HLOOKUP(Sheet2!$DL$8,#REF!,9)+HLOOKUP(Sheet2!$DL$9,#REF!,9)+HLOOKUP(Sheet2!$DL$10,#REF!,9)+HLOOKUP(Sheet2!$DL$11,#REF!,9)+HLOOKUP(Sheet2!$DL$12,#REF!,9)+HLOOKUP(Sheet2!$DL$13,#REF!,9)+HLOOKUP(Sheet2!$DL$14,#REF!,9)+HLOOKUP(Sheet2!$DL$15,#REF!,9)+HLOOKUP(Sheet2!$DL$16,#REF!,9)+HLOOKUP(Sheet2!$DL$17,#REF!,9))</f>
        <v>#REF!</v>
      </c>
      <c r="DM29" s="8" t="e">
        <f>SUM(HLOOKUP(Sheet2!$DM$3,#REF!,9)+HLOOKUP(Sheet2!$DM$4,#REF!,9)+HLOOKUP(Sheet2!$DM$5,#REF!,9)+HLOOKUP(Sheet2!$DM$6,#REF!,9)+HLOOKUP(Sheet2!$DM$7,#REF!,9)+HLOOKUP(Sheet2!$DM$8,#REF!,9)+HLOOKUP(Sheet2!$DM$9,#REF!,9)+HLOOKUP(Sheet2!$DM$10,#REF!,9)+HLOOKUP(Sheet2!$DM$11,#REF!,9)+HLOOKUP(Sheet2!$DM$12,#REF!,9)+HLOOKUP(Sheet2!$DM$13,#REF!,9)+HLOOKUP(Sheet2!$DM$14,#REF!,9)+HLOOKUP(Sheet2!$DM$15,#REF!,9)+HLOOKUP(Sheet2!$DM$16,#REF!,9)+HLOOKUP(Sheet2!$DM$17,#REF!,9)+HLOOKUP(Sheet2!$DM$18,#REF!,9))</f>
        <v>#REF!</v>
      </c>
      <c r="DN29" s="8" t="e">
        <f>SUM(HLOOKUP(Sheet2!$DN$3,#REF!,9)+HLOOKUP(Sheet2!$DN$4,#REF!,9)+HLOOKUP(Sheet2!$DN$5,#REF!,9)+HLOOKUP(Sheet2!$DN$6,#REF!,9)+HLOOKUP(Sheet2!$DN$7,#REF!,9)+HLOOKUP(Sheet2!$DN$8,#REF!,9)+HLOOKUP(Sheet2!$DN$9,#REF!,9)+HLOOKUP(Sheet2!$DN$10,#REF!,9)+HLOOKUP(Sheet2!$DN$11,#REF!,9)+HLOOKUP(Sheet2!$DN$12,#REF!,9)+HLOOKUP(Sheet2!$DN$13,#REF!,9)+HLOOKUP(Sheet2!$DN$14,#REF!,9)+HLOOKUP(Sheet2!$DN$15,#REF!,9)+HLOOKUP(Sheet2!$DN$16,#REF!,9)+HLOOKUP(Sheet2!$DN$17,#REF!,9)+HLOOKUP(Sheet2!$DN$18,#REF!,9))</f>
        <v>#REF!</v>
      </c>
      <c r="DO29" s="8" t="e">
        <f>SUM(HLOOKUP(Sheet2!$DO$3,#REF!,9)+HLOOKUP(Sheet2!$DO$4,#REF!,9)+HLOOKUP(Sheet2!$DO$5,#REF!,9)+HLOOKUP(Sheet2!$DO$6,#REF!,9)+HLOOKUP(Sheet2!$DO$7,#REF!,9)+HLOOKUP(Sheet2!$DO$8,#REF!,9)+HLOOKUP(Sheet2!$DO$9,#REF!,9)+HLOOKUP(Sheet2!$DO$10,#REF!,9)+HLOOKUP(Sheet2!$DO$11,#REF!,9)+HLOOKUP(Sheet2!$DO$12,#REF!,9)+HLOOKUP(Sheet2!$DO$13,#REF!,9)+HLOOKUP(Sheet2!$DO$14,#REF!,9)+HLOOKUP(Sheet2!$DO$15,#REF!,9)+HLOOKUP(Sheet2!$DO$16,#REF!,9)+HLOOKUP(Sheet2!$DO$17,#REF!,9)+HLOOKUP(Sheet2!$DO$18,#REF!,9)+HLOOKUP(Sheet2!$DO$19,#REF!,9)+HLOOKUP(Sheet2!$DO$20,#REF!,9)+HLOOKUP(Sheet2!$DO$21,#REF!,9))</f>
        <v>#REF!</v>
      </c>
      <c r="DP29" s="8" t="e">
        <f>SUM(HLOOKUP(Sheet2!$DP$3,#REF!,9)+HLOOKUP(Sheet2!$DP$4,#REF!,9)+HLOOKUP(Sheet2!$DP$5,#REF!,9)+HLOOKUP(Sheet2!$DP$6,#REF!,9)+HLOOKUP(Sheet2!$DP$7,#REF!,9)+HLOOKUP(Sheet2!$DP$8,#REF!,9)+HLOOKUP(Sheet2!$DP$9,#REF!,9)+HLOOKUP(Sheet2!$DP$10,#REF!,9)+HLOOKUP(Sheet2!$DP$11,#REF!,9)+HLOOKUP(Sheet2!$DP$12,#REF!,9)+HLOOKUP(Sheet2!$DP$13,#REF!,9)+HLOOKUP(Sheet2!$DP$14,#REF!,9)+HLOOKUP(Sheet2!$DP$15,#REF!,9)+HLOOKUP(Sheet2!$DP$16,#REF!,9)+HLOOKUP(Sheet2!$DP$17,#REF!,9)+HLOOKUP(Sheet2!$DP$18,#REF!,9))</f>
        <v>#REF!</v>
      </c>
      <c r="DQ29" s="8" t="e">
        <f>SUM(HLOOKUP(Sheet2!$DQ$3,#REF!,9)+HLOOKUP(Sheet2!$DQ$4,#REF!,9)+HLOOKUP(Sheet2!$DQ$5,#REF!,9)+HLOOKUP(Sheet2!$DQ$6,#REF!,9)+HLOOKUP(Sheet2!$DQ$7,#REF!,9)+HLOOKUP(Sheet2!$DQ$8,#REF!,9)+HLOOKUP(Sheet2!$DQ$9,#REF!,9)+HLOOKUP(Sheet2!$DQ$10,#REF!,9)+HLOOKUP(Sheet2!$DQ$11,#REF!,9)+HLOOKUP(Sheet2!$DQ$12,#REF!,9)+HLOOKUP(Sheet2!$DQ$13,#REF!,9)+HLOOKUP(Sheet2!$DQ$14,#REF!,9)+HLOOKUP(Sheet2!$DQ$15,#REF!,9)+HLOOKUP(Sheet2!$DQ$16,#REF!,9)+HLOOKUP(Sheet2!$DQ$17,#REF!,9)+HLOOKUP(Sheet2!$DQ$18,#REF!,9)+HLOOKUP(Sheet2!$DQ$19,#REF!,9)+HLOOKUP(Sheet2!$DQ$20,#REF!,9))</f>
        <v>#REF!</v>
      </c>
      <c r="DR29" s="8" t="e">
        <f>SUM(HLOOKUP(Sheet2!$DR$3,#REF!,9)+HLOOKUP(Sheet2!$DR$4,#REF!,9)+HLOOKUP(Sheet2!$DR$5,#REF!,9)+HLOOKUP(Sheet2!$DR$6,#REF!,9)+HLOOKUP(Sheet2!$DR$7,#REF!,9)+HLOOKUP(Sheet2!$DR$8,#REF!,9)+HLOOKUP(Sheet2!$DR$9,#REF!,9)+HLOOKUP(Sheet2!$DR$10,#REF!,9)+HLOOKUP(Sheet2!$DR$11,#REF!,9)+HLOOKUP(Sheet2!$DR$12,#REF!,9)+HLOOKUP(Sheet2!$DR$13,#REF!,9)+HLOOKUP(Sheet2!$DR$14,#REF!,9)+HLOOKUP(Sheet2!$DR$15,#REF!,9)+HLOOKUP(Sheet2!$DR$16,#REF!,9))</f>
        <v>#REF!</v>
      </c>
      <c r="DS29" s="8" t="e">
        <f>SUM(HLOOKUP(Sheet2!$DS$3,#REF!,9)+HLOOKUP(Sheet2!$DS$4,#REF!,9)+HLOOKUP(Sheet2!$DS$5,#REF!,9)+HLOOKUP(Sheet2!$DS$6,#REF!,9)+HLOOKUP(Sheet2!$DS$7,#REF!,9)+HLOOKUP(Sheet2!$DS$8,#REF!,9)+HLOOKUP(Sheet2!$DS$9,#REF!,9)+HLOOKUP(Sheet2!$DS$10,#REF!,9)+HLOOKUP(Sheet2!$DS$11,#REF!,9)+HLOOKUP(Sheet2!$DS$12,#REF!,9)+HLOOKUP(Sheet2!$DS$13,#REF!,9)+HLOOKUP(Sheet2!$DS$14,#REF!,9)+HLOOKUP(Sheet2!$DS$15,#REF!,9)+HLOOKUP(Sheet2!$DS$16,#REF!,9)+HLOOKUP(Sheet2!$DS$17,#REF!,9))</f>
        <v>#REF!</v>
      </c>
      <c r="DT29" s="8" t="e">
        <f>SUM(HLOOKUP(Sheet2!$DT$3,#REF!,9)+HLOOKUP(Sheet2!$DT$4,#REF!,9)+HLOOKUP(Sheet2!$DT$5,#REF!,9)+HLOOKUP(Sheet2!$DT$6,#REF!,9)+HLOOKUP(Sheet2!$DT$7,#REF!,9)+HLOOKUP(Sheet2!$DT$8,#REF!,9)+HLOOKUP(Sheet2!$DT$9,#REF!,9)+HLOOKUP(Sheet2!$DT$10,#REF!,9)+HLOOKUP(Sheet2!$DT$11,#REF!,9)+HLOOKUP(Sheet2!$DT$12,#REF!,9)+HLOOKUP(Sheet2!$DT$13,#REF!,9)+HLOOKUP(Sheet2!$DT$14,#REF!,9))</f>
        <v>#REF!</v>
      </c>
      <c r="DU29" s="8" t="e">
        <f>SUM(HLOOKUP(Sheet2!$DU$3,#REF!,9)+HLOOKUP(Sheet2!$DU$4,#REF!,9)+HLOOKUP(Sheet2!$DU$5,#REF!,9)+HLOOKUP(Sheet2!$DU$6,#REF!,9)+HLOOKUP(Sheet2!$DU$7,#REF!,9)+HLOOKUP(Sheet2!$DU$8,#REF!,9)+HLOOKUP(Sheet2!$DU$9,#REF!,9)+HLOOKUP(Sheet2!$DU$10,#REF!,9)+HLOOKUP(Sheet2!$DU$11,#REF!,9)+HLOOKUP(Sheet2!$DU$12,#REF!,9)+HLOOKUP(Sheet2!$DU$13,#REF!,9)+HLOOKUP(Sheet2!$DU$14,#REF!,9)+HLOOKUP(Sheet2!$DU$15,#REF!,9)+HLOOKUP(Sheet2!$DU$16,#REF!,9))</f>
        <v>#REF!</v>
      </c>
      <c r="DV29" s="8" t="e">
        <f>SUM(HLOOKUP(Sheet2!$DV$3,#REF!,9)+HLOOKUP(Sheet2!$DV$4,#REF!,9)+HLOOKUP(Sheet2!$DV$5,#REF!,9)+HLOOKUP(Sheet2!$DV$6,#REF!,9)+HLOOKUP(Sheet2!$DV$7,#REF!,9)+HLOOKUP(Sheet2!$DV$8,#REF!,9)+HLOOKUP(Sheet2!$DV$9,#REF!,9)+HLOOKUP(Sheet2!$DV$10,#REF!,9)+HLOOKUP(Sheet2!$DV$11,#REF!,9)+HLOOKUP(Sheet2!$DV$12,#REF!,9)+HLOOKUP(Sheet2!$DV$13,#REF!,9)+HLOOKUP(Sheet2!$DV$14,#REF!,9)+HLOOKUP(Sheet2!$DV$15,#REF!,9)+HLOOKUP(Sheet2!$DV$16,#REF!,9))</f>
        <v>#REF!</v>
      </c>
      <c r="DW29" s="8" t="e">
        <f>SUM(HLOOKUP(Sheet2!$DW$3,#REF!,9)+HLOOKUP(Sheet2!$DW$4,#REF!,9)+HLOOKUP(Sheet2!$DW$5,#REF!,9)+HLOOKUP(Sheet2!$DW$6,#REF!,9)+HLOOKUP(Sheet2!$DW$7,#REF!,9)+HLOOKUP(Sheet2!$DW$8,#REF!,9)+HLOOKUP(Sheet2!$DW$9,#REF!,9)+HLOOKUP(Sheet2!$DW$10,#REF!,9)+HLOOKUP(Sheet2!$DW$11,#REF!,9)+HLOOKUP(Sheet2!$DW$12,#REF!,9)+HLOOKUP(Sheet2!$DW$13,#REF!,9))</f>
        <v>#REF!</v>
      </c>
      <c r="DX29" s="8" t="e">
        <f>SUM(HLOOKUP(Sheet2!$DX$3,#REF!,9)+HLOOKUP(Sheet2!$DX$4,#REF!,9)+HLOOKUP(Sheet2!$DX$5,#REF!,9)+HLOOKUP(Sheet2!$DX$6,#REF!,9)+HLOOKUP(Sheet2!$DX$7,#REF!,9)+HLOOKUP(Sheet2!$DX$8,#REF!,9)+HLOOKUP(Sheet2!$DX$9,#REF!,9)+HLOOKUP(Sheet2!$DX$10,#REF!,9)+HLOOKUP(Sheet2!$DX$11,#REF!,9)+HLOOKUP(Sheet2!$DX$12,#REF!,9)+HLOOKUP(Sheet2!$DX$13,#REF!,9)+HLOOKUP(Sheet2!$DX$14,#REF!,9)+HLOOKUP(Sheet2!$DX$15,#REF!,9))</f>
        <v>#REF!</v>
      </c>
      <c r="DY29" s="8" t="e">
        <f>SUM(HLOOKUP(Sheet2!$DY$3,#REF!,9)+HLOOKUP(Sheet2!$DY$4,#REF!,9)+HLOOKUP(Sheet2!$DY$5,#REF!,9)+HLOOKUP(Sheet2!$DY$6,#REF!,9)+HLOOKUP(Sheet2!$DY$7,#REF!,9)+HLOOKUP(Sheet2!$DY$8,#REF!,9)+HLOOKUP(Sheet2!$DY$9,#REF!,9)+HLOOKUP(Sheet2!$DY$10,#REF!,9)+HLOOKUP(Sheet2!$DY$11,#REF!,9)+HLOOKUP(Sheet2!$DY$12,#REF!,9)+HLOOKUP(Sheet2!$DY$13,#REF!,9)+HLOOKUP(Sheet2!$DY$14,#REF!,9))</f>
        <v>#REF!</v>
      </c>
      <c r="DZ29" s="8" t="e">
        <f>SUM(HLOOKUP(Sheet2!$DZ$3,#REF!,9)+HLOOKUP(Sheet2!$DZ$4,#REF!,9)+HLOOKUP(Sheet2!$DZ$5,#REF!,9)+HLOOKUP(Sheet2!$DZ$6,#REF!,9)+HLOOKUP(Sheet2!$DZ$7,#REF!,9)+HLOOKUP(Sheet2!$DZ$8,#REF!,9)+HLOOKUP(Sheet2!$DZ$9,#REF!,9)+HLOOKUP(Sheet2!$DZ$10,#REF!,9)+HLOOKUP(Sheet2!$DZ$11,#REF!,9)+HLOOKUP(Sheet2!$DZ$12,#REF!,9)+HLOOKUP(Sheet2!$DZ$13,#REF!,9)+HLOOKUP(Sheet2!$DZ$14,#REF!,9)+HLOOKUP(Sheet2!$DZ$15,#REF!,9)+HLOOKUP(Sheet2!$DZ$16,#REF!,9))</f>
        <v>#REF!</v>
      </c>
      <c r="EA29" s="8" t="e">
        <f>SUM(HLOOKUP(Sheet2!$EA$3,#REF!,9)+HLOOKUP(Sheet2!$EA$4,#REF!,9)+HLOOKUP(Sheet2!$EA$5,#REF!,9)+HLOOKUP(Sheet2!$EA$6,#REF!,9)+HLOOKUP(Sheet2!$EA$7,#REF!,9)+HLOOKUP(Sheet2!$EA$8,#REF!,9)+HLOOKUP(Sheet2!$EA$9,#REF!,9)+HLOOKUP(Sheet2!$EA$10,#REF!,9)+HLOOKUP(Sheet2!$EA$11,#REF!,9)+HLOOKUP(Sheet2!$EA$12,#REF!,9)+HLOOKUP(Sheet2!$EA$13,#REF!,9)+HLOOKUP(Sheet2!$EA$14,#REF!,9)+HLOOKUP(Sheet2!$EA$15,#REF!,9)+HLOOKUP(Sheet2!$EA$16,#REF!,9)+HLOOKUP(Sheet2!$EA$17,#REF!,9))</f>
        <v>#REF!</v>
      </c>
      <c r="EB29" s="8" t="e">
        <f>SUM(HLOOKUP(Sheet2!$EB$3,#REF!,9)+HLOOKUP(Sheet2!$EB$4,#REF!,9)+HLOOKUP(Sheet2!$EB$5,#REF!,9)+HLOOKUP(Sheet2!$EB$6,#REF!,9)+HLOOKUP(Sheet2!$EB$7,#REF!,9)+HLOOKUP(Sheet2!$EB$8,#REF!,9)+HLOOKUP(Sheet2!$EB$9,#REF!,9)+HLOOKUP(Sheet2!$EB$10,#REF!,9)+HLOOKUP(Sheet2!$EB$11,#REF!,9)+HLOOKUP(Sheet2!$EB$12,#REF!,9)+HLOOKUP(Sheet2!$EB$13,#REF!,9)+HLOOKUP(Sheet2!$EB$14,#REF!,9)+HLOOKUP(Sheet2!$EB$15,#REF!,9)+HLOOKUP(Sheet2!$EB$16,#REF!,9)+HLOOKUP(Sheet2!$EB$17,#REF!,9))</f>
        <v>#REF!</v>
      </c>
      <c r="EC29" s="8" t="e">
        <f>SUM(HLOOKUP(Sheet2!$EC$3,#REF!,9)+HLOOKUP(Sheet2!$EC$4,#REF!,9)+HLOOKUP(Sheet2!$EC$5,#REF!,9)+HLOOKUP(Sheet2!$EC$6,#REF!,9)+HLOOKUP(Sheet2!$EC$7,#REF!,9)+HLOOKUP(Sheet2!$EC$8,#REF!,9)+HLOOKUP(Sheet2!$EC$9,#REF!,9)+HLOOKUP(Sheet2!$EC$10,#REF!,9)+HLOOKUP(Sheet2!$EC$11,#REF!,9)+HLOOKUP(Sheet2!$EC$12,#REF!,9)+HLOOKUP(Sheet2!$EC$13,#REF!,9)+HLOOKUP(Sheet2!$EC$14,#REF!,9)+HLOOKUP(Sheet2!$EC$15,#REF!,9)+HLOOKUP(Sheet2!$EC$16,#REF!,9)+HLOOKUP(Sheet2!$EC$17,#REF!,9))</f>
        <v>#REF!</v>
      </c>
      <c r="ED29" s="8" t="e">
        <f>SUM(HLOOKUP(Sheet2!$ED$3,#REF!,9)+HLOOKUP(Sheet2!$ED$4,#REF!,9)+HLOOKUP(Sheet2!$ED$5,#REF!,9)+HLOOKUP(Sheet2!$ED$6,#REF!,9)+HLOOKUP(Sheet2!$ED$7,#REF!,9)+HLOOKUP(Sheet2!$ED$8,#REF!,9)+HLOOKUP(Sheet2!$ED$9,#REF!,9)+HLOOKUP(Sheet2!$ED$10,#REF!,9)+HLOOKUP(Sheet2!$ED$11,#REF!,9)+HLOOKUP(Sheet2!$ED$12,#REF!,9)+HLOOKUP(Sheet2!$ED$13,#REF!,9)+HLOOKUP(Sheet2!$ED$14,#REF!,9)+HLOOKUP(Sheet2!$ED$15,#REF!,9)+HLOOKUP(Sheet2!$ED$16,#REF!,9))</f>
        <v>#REF!</v>
      </c>
      <c r="EE29" s="8" t="e">
        <f>SUM(HLOOKUP(Sheet2!$EE$3,#REF!,9)+HLOOKUP(Sheet2!$EE$4,#REF!,9)+HLOOKUP(Sheet2!$EE$5,#REF!,9)+HLOOKUP(Sheet2!$EE$6,#REF!,9)+HLOOKUP(Sheet2!$EE$7,#REF!,9)+HLOOKUP(Sheet2!$EE$8,#REF!,9)+HLOOKUP(Sheet2!$EE$9,#REF!,9)+HLOOKUP(Sheet2!$EE$10,#REF!,9)+HLOOKUP(Sheet2!$EE$11,#REF!,9)+HLOOKUP(Sheet2!$EE$12,#REF!,9)+HLOOKUP(Sheet2!$EE$13,#REF!,9)+HLOOKUP(Sheet2!$EE$14,#REF!,9)+HLOOKUP(Sheet2!$EE$15,#REF!,9)+HLOOKUP(Sheet2!$EE$16,#REF!,9))</f>
        <v>#REF!</v>
      </c>
      <c r="EF29" s="8" t="e">
        <f>SUM(HLOOKUP(Sheet2!$EF$3,#REF!,9)+HLOOKUP(Sheet2!$EF$4,#REF!,9)+HLOOKUP(Sheet2!$EF$5,#REF!,9)+HLOOKUP(Sheet2!$EF$6,#REF!,9)+HLOOKUP(Sheet2!$EF$7,#REF!,9)+HLOOKUP(Sheet2!$EF$8,#REF!,9)+HLOOKUP(Sheet2!$EF$9,#REF!,9)+HLOOKUP(Sheet2!$EF$10,#REF!,9)+HLOOKUP(Sheet2!$EF$11,#REF!,9)+HLOOKUP(Sheet2!$EF$12,#REF!,9)+HLOOKUP(Sheet2!$EF$13,#REF!,9)+HLOOKUP(Sheet2!$EF$14,#REF!,9)+HLOOKUP(Sheet2!$EF$15,#REF!,9)+HLOOKUP(Sheet2!$EF$16,#REF!,9))</f>
        <v>#REF!</v>
      </c>
      <c r="EG29" s="8" t="e">
        <f>SUM(HLOOKUP(Sheet2!$EG$3,#REF!,9)+HLOOKUP(Sheet2!$EG$4,#REF!,9)+HLOOKUP(Sheet2!$EG$5,#REF!,9)+HLOOKUP(Sheet2!$EG$6,#REF!,9)+HLOOKUP(Sheet2!$EG$7,#REF!,9)+HLOOKUP(Sheet2!$EG$8,#REF!,9)+HLOOKUP(Sheet2!$EG$9,#REF!,9)+HLOOKUP(Sheet2!$EG$10,#REF!,9)+HLOOKUP(Sheet2!$EG$11,#REF!,9)+HLOOKUP(Sheet2!$EG$12,#REF!,9)+HLOOKUP(Sheet2!$EG$13,#REF!,9)+HLOOKUP(Sheet2!$EG$14,#REF!,9))</f>
        <v>#REF!</v>
      </c>
      <c r="EH29" s="8" t="e">
        <f>SUM(HLOOKUP(Sheet2!$EH$3,#REF!,9)+HLOOKUP(Sheet2!$EH$4,#REF!,9)+HLOOKUP(Sheet2!$EH$5,#REF!,9)+HLOOKUP(Sheet2!$EH$6,#REF!,9)+HLOOKUP(Sheet2!$EH$7,#REF!,9)+HLOOKUP(Sheet2!$EH$8,#REF!,9)+HLOOKUP(Sheet2!$EH$9,#REF!,9)+HLOOKUP(Sheet2!$EH$10,#REF!,9)+HLOOKUP(Sheet2!$EH$11,#REF!,9)+HLOOKUP(Sheet2!$EH$12,#REF!,9)+HLOOKUP(Sheet2!$EH$13,#REF!,9)+HLOOKUP(Sheet2!$EH$14,#REF!,9)+HLOOKUP(Sheet2!$EH$15,#REF!,9)+HLOOKUP(Sheet2!$EH$16,#REF!,9))</f>
        <v>#REF!</v>
      </c>
      <c r="EI29" s="8" t="e">
        <f>SUM(HLOOKUP(Sheet2!$EI$3,#REF!,9)+HLOOKUP(Sheet2!$EI$4,#REF!,9)+HLOOKUP(Sheet2!$EI$5,#REF!,9)+HLOOKUP(Sheet2!$EI$6,#REF!,9)+HLOOKUP(Sheet2!$EI$7,#REF!,9)+HLOOKUP(Sheet2!$EI$8,#REF!,9)+HLOOKUP(Sheet2!$EI$9,#REF!,9)+HLOOKUP(Sheet2!$EI$10,#REF!,9)+HLOOKUP(Sheet2!$EI$11,#REF!,9)+HLOOKUP(Sheet2!$EI$12,#REF!,9)+HLOOKUP(Sheet2!$EI$13,#REF!,9)+HLOOKUP(Sheet2!$EI$14,#REF!,9)+HLOOKUP(Sheet2!$EI$15,#REF!,9)+HLOOKUP(Sheet2!$EI$16,#REF!,9))</f>
        <v>#REF!</v>
      </c>
      <c r="EJ29" s="8" t="e">
        <f>SUM(HLOOKUP(Sheet2!$EJ$3,#REF!,9)+HLOOKUP(Sheet2!$EJ$4,#REF!,9)+HLOOKUP(Sheet2!$EJ$5,#REF!,9)+HLOOKUP(Sheet2!$EJ$6,#REF!,9)+HLOOKUP(Sheet2!$EJ$7,#REF!,9)+HLOOKUP(Sheet2!$EJ$8,#REF!,9)+HLOOKUP(Sheet2!$EJ$9,#REF!,9)+HLOOKUP(Sheet2!$EJ$10,#REF!,9)+HLOOKUP(Sheet2!$EJ$11,#REF!,9)+HLOOKUP(Sheet2!$EJ$12,#REF!,9)+HLOOKUP(Sheet2!$EJ$13,#REF!,9)+HLOOKUP(Sheet2!$EJ$14,#REF!,9)+HLOOKUP(Sheet2!$EJ$15,#REF!,9)+HLOOKUP(Sheet2!$EJ$16,#REF!,9)+HLOOKUP(Sheet2!$EJ$17,#REF!,9))</f>
        <v>#REF!</v>
      </c>
      <c r="EK29" s="8" t="e">
        <f>SUM(HLOOKUP(Sheet2!$EK$3,#REF!,9)+HLOOKUP(Sheet2!$EK$4,#REF!,9)+HLOOKUP(Sheet2!$EK$5,#REF!,9)+HLOOKUP(Sheet2!$EK$6,#REF!,9)+HLOOKUP(Sheet2!$EK$7,#REF!,9)+HLOOKUP(Sheet2!$EK$8,#REF!,9)+HLOOKUP(Sheet2!$EK$9,#REF!,9)+HLOOKUP(Sheet2!$EK$10,#REF!,9)+HLOOKUP(Sheet2!$EK$11,#REF!,9)+HLOOKUP(Sheet2!$EK$12,#REF!,9)+HLOOKUP(Sheet2!$EK$13,#REF!,9)+HLOOKUP(Sheet2!$EK$14,#REF!,9)+HLOOKUP(Sheet2!$EK$15,#REF!,9)+HLOOKUP(Sheet2!$EK$16,#REF!,9)+HLOOKUP(Sheet2!$EK$17,#REF!,9))</f>
        <v>#REF!</v>
      </c>
      <c r="EL29" s="8" t="e">
        <f>SUM(HLOOKUP(Sheet2!$EL$3,#REF!,9)+HLOOKUP(Sheet2!$EL$4,#REF!,9)+HLOOKUP(Sheet2!$EL$5,#REF!,9)+HLOOKUP(Sheet2!$EL$6,#REF!,9)+HLOOKUP(Sheet2!$EL$7,#REF!,9)+HLOOKUP(Sheet2!$EL$8,#REF!,9)+HLOOKUP(Sheet2!$EL$9,#REF!,9)+HLOOKUP(Sheet2!$EL$10,#REF!,9)+HLOOKUP(Sheet2!$EL$11,#REF!,9)+HLOOKUP(Sheet2!$EL$12,#REF!,9)+HLOOKUP(Sheet2!$EL$13,#REF!,9)+HLOOKUP(Sheet2!$EL$14,#REF!,9)+HLOOKUP(Sheet2!$EL$15,#REF!,9)+HLOOKUP(Sheet2!$EL$16,#REF!,9)+HLOOKUP(Sheet2!$EL$17,#REF!,9)+HLOOKUP(Sheet2!$EL$18,#REF!,9)+HLOOKUP(Sheet2!$EL$19,#REF!,9)+HLOOKUP(Sheet2!$EL$20,#REF!,9))</f>
        <v>#REF!</v>
      </c>
      <c r="EM29" s="8" t="e">
        <f>SUM(HLOOKUP(Sheet2!$EM$3,#REF!,9)+HLOOKUP(Sheet2!$EM$4,#REF!,9)+HLOOKUP(Sheet2!$EM$5,#REF!,9)+HLOOKUP(Sheet2!$EM$6,#REF!,9)+HLOOKUP(Sheet2!$EM$7,#REF!,9)+HLOOKUP(Sheet2!$EM$8,#REF!,9)+HLOOKUP(Sheet2!$EM$9,#REF!,9)+HLOOKUP(Sheet2!$EM$10,#REF!,9)+HLOOKUP(Sheet2!$EM$11,#REF!,9)+HLOOKUP(Sheet2!$EM$12,#REF!,9)+HLOOKUP(Sheet2!$EM$13,#REF!,9)+HLOOKUP(Sheet2!$EM$14,#REF!,9)+HLOOKUP(Sheet2!$EM$15,#REF!,9)+HLOOKUP(Sheet2!$EM$16,#REF!,9)+HLOOKUP(Sheet2!$EM$17,#REF!,9))</f>
        <v>#REF!</v>
      </c>
      <c r="EN29" s="8" t="e">
        <f>SUM(HLOOKUP(Sheet2!$EN$3,#REF!,9)+HLOOKUP(Sheet2!$EN$4,#REF!,9)+HLOOKUP(Sheet2!$EN$5,#REF!,9)+HLOOKUP(Sheet2!$EN$6,#REF!,9)+HLOOKUP(Sheet2!$EN$7,#REF!,9)+HLOOKUP(Sheet2!$EN$8,#REF!,9)+HLOOKUP(Sheet2!$EN$9,#REF!,9)+HLOOKUP(Sheet2!$EN$10,#REF!,9)+HLOOKUP(Sheet2!$EN$11,#REF!,9)+HLOOKUP(Sheet2!$EN$12,#REF!,9)+HLOOKUP(Sheet2!$EN$13,#REF!,9)+HLOOKUP(Sheet2!$EN$14,#REF!,9)+HLOOKUP(Sheet2!$EN$15,#REF!,9)+HLOOKUP(Sheet2!$EN$16,#REF!,9)+HLOOKUP(Sheet2!$EN$17,#REF!,9)+HLOOKUP(Sheet2!$EN$18,#REF!,9)+HLOOKUP(Sheet2!$EN$19,#REF!,9))</f>
        <v>#REF!</v>
      </c>
      <c r="EO29" s="8" t="e">
        <f>SUM(HLOOKUP(Sheet2!$EO$3,#REF!,9)+HLOOKUP(Sheet2!$EO$4,#REF!,9)+HLOOKUP(Sheet2!$EO$5,#REF!,9)+HLOOKUP(Sheet2!$EO$6,#REF!,9)+HLOOKUP(Sheet2!$EO$7,#REF!,9)+HLOOKUP(Sheet2!$EO$8,#REF!,9)+HLOOKUP(Sheet2!$EO$9,#REF!,9)+HLOOKUP(Sheet2!$EO$10,#REF!,9)+HLOOKUP(Sheet2!$EO$11,#REF!,9)+HLOOKUP(Sheet2!$EO$12,#REF!,9)+HLOOKUP(Sheet2!$EO$13,#REF!,9))</f>
        <v>#REF!</v>
      </c>
      <c r="EP29" s="8" t="e">
        <f>SUM(HLOOKUP(Sheet2!$EP$3,#REF!,9)+HLOOKUP(Sheet2!$EP$4,#REF!,9)+HLOOKUP(Sheet2!$EP$5,#REF!,9)+HLOOKUP(Sheet2!$EP$6,#REF!,9)+HLOOKUP(Sheet2!$EP$7,#REF!,9)+HLOOKUP(Sheet2!$EP$8,#REF!,9)+HLOOKUP(Sheet2!$EP$9,#REF!,9)+HLOOKUP(Sheet2!$EP$10,#REF!,9)+HLOOKUP(Sheet2!$EP$11,#REF!,9)+HLOOKUP(Sheet2!$EP$12,#REF!,9)+HLOOKUP(Sheet2!$EP$13,#REF!,9))</f>
        <v>#REF!</v>
      </c>
      <c r="EQ29" s="8" t="e">
        <f>SUM(HLOOKUP(Sheet2!$EQ$3,#REF!,9)+HLOOKUP(Sheet2!$EQ$4,#REF!,9)+HLOOKUP(Sheet2!$EQ$5,#REF!,9)+HLOOKUP(Sheet2!$EQ$6,#REF!,9)+HLOOKUP(Sheet2!$EQ$7,#REF!,9)+HLOOKUP(Sheet2!$EQ$8,#REF!,9)+HLOOKUP(Sheet2!$EQ$9,#REF!,9)+HLOOKUP(Sheet2!$EQ$10,#REF!,9)+HLOOKUP(Sheet2!$EQ$11,#REF!,9)+HLOOKUP(Sheet2!$EQ$12,#REF!,9)+HLOOKUP(Sheet2!$EQ$13,#REF!,9)+HLOOKUP(Sheet2!$EQ$14,#REF!,9))</f>
        <v>#REF!</v>
      </c>
      <c r="ER29" s="8" t="e">
        <f>SUM(HLOOKUP(Sheet2!$ER$3,#REF!,9)+HLOOKUP(Sheet2!$ER$4,#REF!,9)+HLOOKUP(Sheet2!$ER$5,#REF!,9)+HLOOKUP(Sheet2!$ER$6,#REF!,9)+HLOOKUP(Sheet2!$ER$7,#REF!,9)+HLOOKUP(Sheet2!$ER$8,#REF!,9)+HLOOKUP(Sheet2!$ER$9,#REF!,9)+HLOOKUP(Sheet2!$ER$10,#REF!,9)+HLOOKUP(Sheet2!$ER$11,#REF!,9))</f>
        <v>#REF!</v>
      </c>
      <c r="ES29" s="8" t="e">
        <f>SUM(HLOOKUP(Sheet2!$ES$3,#REF!,9)+HLOOKUP(Sheet2!$ES$4,#REF!,9)+HLOOKUP(Sheet2!$ES$5,#REF!,9)+HLOOKUP(Sheet2!$ES$6,#REF!,9)+HLOOKUP(Sheet2!$ES$7,#REF!,9)+HLOOKUP(Sheet2!$ES$8,#REF!,9)+HLOOKUP(Sheet2!$ES$9,#REF!,9)+HLOOKUP(Sheet2!$ES$10,#REF!,9)+HLOOKUP(Sheet2!$ES$11,#REF!,9)+HLOOKUP(Sheet2!$ES$12,#REF!,9)+HLOOKUP(Sheet2!$ES$13,#REF!,9))</f>
        <v>#REF!</v>
      </c>
      <c r="ET29" s="8" t="e">
        <f>SUM(HLOOKUP(Sheet2!$ET$3,#REF!,9)+HLOOKUP(Sheet2!$ET$4,#REF!,9)+HLOOKUP(Sheet2!$ET$5,#REF!,9)+HLOOKUP(Sheet2!$ET$6,#REF!,9)+HLOOKUP(Sheet2!$ET$7,#REF!,9)+HLOOKUP(Sheet2!$ET$8,#REF!,9)+HLOOKUP(Sheet2!$ET$9,#REF!,9)+HLOOKUP(Sheet2!$ET$10,#REF!,9)+HLOOKUP(Sheet2!$ET$11,#REF!,9))</f>
        <v>#REF!</v>
      </c>
      <c r="EU29" s="8" t="e">
        <f>SUM(HLOOKUP(Sheet2!$EU$3,#REF!,9)+HLOOKUP(Sheet2!$EU$4,#REF!,9)+HLOOKUP(Sheet2!$EU$5,#REF!,9)+HLOOKUP(Sheet2!$EU$6,#REF!,9)+HLOOKUP(Sheet2!$EU$7,#REF!,9)+HLOOKUP(Sheet2!$EU$8,#REF!,9)+HLOOKUP(Sheet2!$EU$9,#REF!,9)+HLOOKUP(Sheet2!$EU$10,#REF!,9)+HLOOKUP(Sheet2!$EU$11,#REF!,9)+HLOOKUP(Sheet2!$EU$12,#REF!,9)+HLOOKUP(Sheet2!$EU$13,#REF!,9))</f>
        <v>#REF!</v>
      </c>
      <c r="EV29" s="8" t="e">
        <f>SUM(HLOOKUP(Sheet2!$EV$3,#REF!,9)+HLOOKUP(Sheet2!$EV$4,#REF!,9)+HLOOKUP(Sheet2!$EV$5,#REF!,9)+HLOOKUP(Sheet2!$EV$6,#REF!,9)+HLOOKUP(Sheet2!$EV$7,#REF!,9)+HLOOKUP(Sheet2!$EV$8,#REF!,9)+HLOOKUP(Sheet2!$EV$9,#REF!,9)+HLOOKUP(Sheet2!$EV$10,#REF!,9)+HLOOKUP(Sheet2!$EV$11,#REF!,9)+HLOOKUP(Sheet2!$EV$12,#REF!,9)+HLOOKUP(Sheet2!$EV$13,#REF!,9)+HLOOKUP(Sheet2!$EV$14,#REF!,9))</f>
        <v>#REF!</v>
      </c>
      <c r="EW29" s="8" t="e">
        <f>SUM(HLOOKUP(Sheet2!$EW$3,#REF!,9)+HLOOKUP(Sheet2!$EW$4,#REF!,9)+HLOOKUP(Sheet2!$EW$5,#REF!,9)+HLOOKUP(Sheet2!$EW$6,#REF!,9)+HLOOKUP(Sheet2!$EW$7,#REF!,9)+HLOOKUP(Sheet2!$EW$8,#REF!,9)+HLOOKUP(Sheet2!$EW$9,#REF!,9)+HLOOKUP(Sheet2!$EW$10,#REF!,9)+HLOOKUP(Sheet2!$EW$11,#REF!,9)+HLOOKUP(Sheet2!$EW$12,#REF!,9)+HLOOKUP(Sheet2!$EW$13,#REF!,9)+HLOOKUP(Sheet2!$EW$14,#REF!,9))</f>
        <v>#REF!</v>
      </c>
      <c r="EX29" s="8" t="e">
        <f>SUM(HLOOKUP(Sheet2!$EX$3,#REF!,9)+HLOOKUP(Sheet2!$EX$4,#REF!,9)+HLOOKUP(Sheet2!$EX$5,#REF!,9)+HLOOKUP(Sheet2!$EX$6,#REF!,9)+HLOOKUP(Sheet2!$EX$7,#REF!,9)+HLOOKUP(Sheet2!$EX$8,#REF!,9)+HLOOKUP(Sheet2!$EX$9,#REF!,9)+HLOOKUP(Sheet2!$EX$10,#REF!,9)+HLOOKUP(Sheet2!$EX$11,#REF!,9)+HLOOKUP(Sheet2!$EX$12,#REF!,9)+HLOOKUP(Sheet2!$EX$13,#REF!,9)+HLOOKUP(Sheet2!$EX$14,#REF!,9)+HLOOKUP(Sheet2!$EX$15,#REF!,9))</f>
        <v>#REF!</v>
      </c>
      <c r="EY29" s="8" t="e">
        <f>SUM(HLOOKUP(Sheet2!$EY$3,#REF!,9)+HLOOKUP(Sheet2!$EY$4,#REF!,9)+HLOOKUP(Sheet2!$EY$5,#REF!,9)+HLOOKUP(Sheet2!$EY$6,#REF!,9)+HLOOKUP(Sheet2!$EY$7,#REF!,9)+HLOOKUP(Sheet2!$EY$8,#REF!,9)+HLOOKUP(Sheet2!$EY$9,#REF!,9)+HLOOKUP(Sheet2!$EY$10,#REF!,9)+HLOOKUP(Sheet2!$EY$11,#REF!,9)+HLOOKUP(Sheet2!$EY$12,#REF!,9))</f>
        <v>#REF!</v>
      </c>
      <c r="EZ29" s="8" t="e">
        <f>SUM(HLOOKUP(Sheet2!$EZ$3,#REF!,9)+HLOOKUP(Sheet2!$EZ$4,#REF!,9)+HLOOKUP(Sheet2!$EZ$5,#REF!,9)+HLOOKUP(Sheet2!$EZ$6,#REF!,9)+HLOOKUP(Sheet2!$EZ$7,#REF!,9)+HLOOKUP(Sheet2!$EZ$8,#REF!,9)+HLOOKUP(Sheet2!$EZ$9,#REF!,9)+HLOOKUP(Sheet2!$EZ$10,#REF!,9)+HLOOKUP(Sheet2!$EZ$11,#REF!,9)+HLOOKUP(Sheet2!$EZ$12,#REF!,9)+HLOOKUP(Sheet2!$EZ$13,#REF!,9)+HLOOKUP(Sheet2!$EZ$14,#REF!,9))</f>
        <v>#REF!</v>
      </c>
      <c r="FA29" s="8" t="e">
        <f>SUM(HLOOKUP(Sheet2!$FA$3,#REF!,9)+HLOOKUP(Sheet2!$FA$4,#REF!,9)+HLOOKUP(Sheet2!$FA$5,#REF!,9)+HLOOKUP(Sheet2!$FA$6,#REF!,9)+HLOOKUP(Sheet2!$FA$7,#REF!,9)+HLOOKUP(Sheet2!$FA$8,#REF!,9)+HLOOKUP(Sheet2!$FA$9,#REF!,9)+HLOOKUP(Sheet2!$FA$10,#REF!,9)+HLOOKUP(Sheet2!$FA$11,#REF!,9)+HLOOKUP(Sheet2!$FA$12,#REF!,9))</f>
        <v>#REF!</v>
      </c>
      <c r="FB29" s="8" t="e">
        <f>SUM(HLOOKUP(Sheet2!$FB$3,#REF!,9)+HLOOKUP(Sheet2!$FB$4,#REF!,9)+HLOOKUP(Sheet2!$FB$5,#REF!,9)+HLOOKUP(Sheet2!$FB$6,#REF!,9)+HLOOKUP(Sheet2!$FB$7,#REF!,9)+HLOOKUP(Sheet2!$FB$8,#REF!,9)+HLOOKUP(Sheet2!$FB$9,#REF!,9)+HLOOKUP(Sheet2!$FB$10,#REF!,9)+HLOOKUP(Sheet2!$FB$11,#REF!,9)+HLOOKUP(Sheet2!$FB$12,#REF!,9)+HLOOKUP(Sheet2!$FB$13,#REF!,9)+HLOOKUP(Sheet2!$FB$14,#REF!,9))</f>
        <v>#REF!</v>
      </c>
    </row>
    <row r="30" spans="1:158" ht="27.6">
      <c r="A30" s="10" t="s">
        <v>6</v>
      </c>
      <c r="B30" s="8" t="e">
        <f>SUM(HLOOKUP(Sheet2!$B$3,#REF!,10)+HLOOKUP(Sheet2!$B$4,#REF!,10)+HLOOKUP(Sheet2!$B$5,#REF!,10)+HLOOKUP(Sheet2!$B$6,#REF!,10)+HLOOKUP(Sheet2!$B$7,#REF!,10)+HLOOKUP(Sheet2!$B$8,#REF!,10)+HLOOKUP(Sheet2!$B$9,#REF!,10)+HLOOKUP(Sheet2!$B$10,#REF!,10)+HLOOKUP(Sheet2!$B$11,#REF!,10))</f>
        <v>#REF!</v>
      </c>
      <c r="C30" s="8" t="e">
        <f>SUM(HLOOKUP(Sheet2!$C$3,#REF!,10)+HLOOKUP(Sheet2!$C$4,#REF!,10)+HLOOKUP(Sheet2!$C$5,#REF!,10)+HLOOKUP(Sheet2!$C$6,#REF!,10)+HLOOKUP(Sheet2!$C$7,#REF!,10)+HLOOKUP(Sheet2!$C$8,#REF!,10)+HLOOKUP(Sheet2!$C$9,#REF!,10)+HLOOKUP(Sheet2!$C$10,#REF!,10)+HLOOKUP(Sheet2!$C$11,#REF!,10)+HLOOKUP(Sheet2!$C$12,#REF!,10))</f>
        <v>#REF!</v>
      </c>
      <c r="D30" s="8" t="e">
        <f>SUM(HLOOKUP(Sheet2!$D$3,#REF!,10)+HLOOKUP(Sheet2!$D$4,#REF!,10)+HLOOKUP(Sheet2!$D$5,#REF!,10)+HLOOKUP(Sheet2!$D$6,#REF!,10)+HLOOKUP(Sheet2!$D$7,#REF!,10)+HLOOKUP(Sheet2!$D$8,#REF!,10)+HLOOKUP(Sheet2!$D$9,#REF!,10)+HLOOKUP(Sheet2!$D$10,#REF!,10)+HLOOKUP(Sheet2!$D$11,#REF!,10)+HLOOKUP(Sheet2!$D$12,#REF!,10))</f>
        <v>#REF!</v>
      </c>
      <c r="E30" s="8" t="e">
        <f>SUM(HLOOKUP($E$3,#REF!,10)+HLOOKUP($E$4,#REF!,10)+HLOOKUP($E$5,#REF!,10)+HLOOKUP($E$6,#REF!,10)+HLOOKUP($E$7,#REF!,10)+HLOOKUP($E$8,#REF!,10)+HLOOKUP($E$9,#REF!,10)+HLOOKUP($E$10,#REF!,10)+HLOOKUP($E$11,#REF!,10)+HLOOKUP($E$12,#REF!,10)+HLOOKUP($E$13,#REF!,10)+HLOOKUP($E$14,#REF!,10)+HLOOKUP($E$15,#REF!,10))</f>
        <v>#REF!</v>
      </c>
      <c r="F30" s="8" t="e">
        <f>SUM(HLOOKUP(Sheet2!$F$3,#REF!,10)+HLOOKUP(Sheet2!$F$4,#REF!,10)+HLOOKUP(Sheet2!$F$5,#REF!,10)+HLOOKUP(Sheet2!$F$6,#REF!,10)+HLOOKUP(Sheet2!$F$7,#REF!,10)+HLOOKUP(Sheet2!$F$8,#REF!,10)+HLOOKUP(Sheet2!$F$9,#REF!,10)+HLOOKUP(Sheet2!$F$10,#REF!,10)+HLOOKUP(Sheet2!$F$11,#REF!,10)+HLOOKUP(Sheet2!$F$12,#REF!,10))</f>
        <v>#REF!</v>
      </c>
      <c r="G30" s="8" t="e">
        <f>SUM(HLOOKUP(Sheet2!$G$3,#REF!,10)+HLOOKUP(Sheet2!$G$4,#REF!,10)+HLOOKUP(Sheet2!$G$5,#REF!,10)+HLOOKUP(Sheet2!$G$6,#REF!,10)+HLOOKUP(Sheet2!$G$7,#REF!,10)+HLOOKUP(Sheet2!$G$8,#REF!,10)+HLOOKUP(Sheet2!$G$9,#REF!,10)+HLOOKUP(Sheet2!$G$10,#REF!,10)+HLOOKUP(Sheet2!$G$11,#REF!,10)+HLOOKUP(Sheet2!$G$12,#REF!,10)+HLOOKUP(Sheet2!$G$13,#REF!,10)+HLOOKUP(Sheet2!$G$14,#REF!,10))</f>
        <v>#REF!</v>
      </c>
      <c r="H30" s="8" t="e">
        <f>SUM(HLOOKUP(Sheet2!$H$3,#REF!,10)+HLOOKUP(Sheet2!$H$4,#REF!,10)+HLOOKUP(Sheet2!$H$5,#REF!,10)+HLOOKUP(Sheet2!$H$6,#REF!,10)+HLOOKUP(Sheet2!$H$7,#REF!,10)+HLOOKUP(Sheet2!$H$8,#REF!,10)+HLOOKUP(Sheet2!$H$9,#REF!,10)+HLOOKUP(Sheet2!$H$10,#REF!,10)+HLOOKUP(Sheet2!$H$11,#REF!,10))</f>
        <v>#REF!</v>
      </c>
      <c r="I30" s="8" t="e">
        <f>SUM(HLOOKUP(Sheet2!$I$3,#REF!,10)+HLOOKUP(Sheet2!$I$4,#REF!,10)+HLOOKUP(Sheet2!$I$5,#REF!,10)+HLOOKUP(Sheet2!$I$6,#REF!,10)+HLOOKUP(Sheet2!$I$7,#REF!,10)+HLOOKUP(Sheet2!$I$8,#REF!,10)+HLOOKUP(Sheet2!$I$9,#REF!,10)+HLOOKUP(Sheet2!$I$10,#REF!,10)+HLOOKUP(Sheet2!$I$11,#REF!,10)+HLOOKUP(Sheet2!$I$12,#REF!,10)+HLOOKUP(Sheet2!$I$13,#REF!,10))</f>
        <v>#REF!</v>
      </c>
      <c r="J30" s="8" t="e">
        <f>SUM(HLOOKUP(Sheet2!$J$3,#REF!,10)+HLOOKUP(Sheet2!$J$4,#REF!,10)+HLOOKUP(Sheet2!$J$5,#REF!,10)+HLOOKUP(Sheet2!$J$6,#REF!,10)+HLOOKUP(Sheet2!$J$7,#REF!,10)+HLOOKUP(Sheet2!$J$8,#REF!,10)+HLOOKUP(Sheet2!$J$9,#REF!,10)+HLOOKUP(Sheet2!$J$10,#REF!,10)+HLOOKUP(Sheet2!$J$11,#REF!,10)+HLOOKUP(Sheet2!$J$12,#REF!,10)+HLOOKUP(Sheet2!$J$13,#REF!,10)+HLOOKUP(Sheet2!$J$14,#REF!,10))</f>
        <v>#REF!</v>
      </c>
      <c r="K30" s="8" t="e">
        <f>SUM(HLOOKUP(Sheet2!$K$3,#REF!,10)+HLOOKUP(Sheet2!$K$4,#REF!,10)+HLOOKUP(Sheet2!$K$5,#REF!,10)+HLOOKUP(Sheet2!$K$6,#REF!,10)+HLOOKUP(Sheet2!$K$7,#REF!,10)+HLOOKUP(Sheet2!$K$8,#REF!,10)+HLOOKUP(Sheet2!$K$9,#REF!,10)+HLOOKUP(Sheet2!$K$10,#REF!,10)+HLOOKUP(Sheet2!$K$11,#REF!,10)+HLOOKUP(Sheet2!$K$12,#REF!,10)+HLOOKUP(Sheet2!$K$13,#REF!,10)+HLOOKUP(Sheet2!$K$14,#REF!,10))</f>
        <v>#REF!</v>
      </c>
      <c r="L30" s="8" t="e">
        <f>SUM(HLOOKUP(Sheet2!$L$3,#REF!,10)+HLOOKUP(Sheet2!$L$4,#REF!,10)+HLOOKUP(Sheet2!$L$5,#REF!,10)+HLOOKUP(Sheet2!$L$6,#REF!,10)+HLOOKUP(Sheet2!$L$7,#REF!,10)+HLOOKUP(Sheet2!$L$8,#REF!,10)+HLOOKUP(Sheet2!$L$9,#REF!,10)+HLOOKUP(Sheet2!$L$10,#REF!,10)+HLOOKUP(Sheet2!$L$11,#REF!,10)+HLOOKUP(Sheet2!$L$12,#REF!,10)+HLOOKUP(Sheet2!$L$13,#REF!,10)+HLOOKUP(Sheet2!$L$14,#REF!,10))</f>
        <v>#REF!</v>
      </c>
      <c r="M30" s="8" t="e">
        <f>SUM(HLOOKUP($M$3,#REF!,10)+HLOOKUP($M$4,#REF!,10)+HLOOKUP($M$5,#REF!,10)+HLOOKUP($M$6,#REF!,10)+HLOOKUP($M$7,#REF!,10)+HLOOKUP($M$8,#REF!,10)+HLOOKUP($M$9,#REF!,10)+HLOOKUP($M$10,#REF!,10)+HLOOKUP($M$11,#REF!,10)+HLOOKUP($M$12,#REF!,10)+HLOOKUP($M$13,#REF!,10)+HLOOKUP($M$14,#REF!,10)+HLOOKUP($M$15,#REF!,10))</f>
        <v>#REF!</v>
      </c>
      <c r="N30" s="8" t="e">
        <f>SUM(HLOOKUP(Sheet2!$N$3,#REF!,10)+HLOOKUP(Sheet2!$N$4,#REF!,10)+HLOOKUP(Sheet2!$N$5,#REF!,10)+HLOOKUP(Sheet2!$N$6,#REF!,10)+HLOOKUP(Sheet2!$N$7,#REF!,10)+HLOOKUP(Sheet2!$N$8,#REF!,10)+HLOOKUP(Sheet2!$N$9,#REF!,10)+HLOOKUP(Sheet2!$N$10,#REF!,10)+HLOOKUP(Sheet2!$N$11,#REF!,10)+HLOOKUP(Sheet2!$N$12,#REF!,10))</f>
        <v>#REF!</v>
      </c>
      <c r="O30" s="8" t="e">
        <f>SUM(HLOOKUP(Sheet2!$O$3,#REF!,10)+HLOOKUP(Sheet2!$O$4,#REF!,10)+HLOOKUP(Sheet2!$O$5,#REF!,10)+HLOOKUP(Sheet2!$O$6,#REF!,10)+HLOOKUP(Sheet2!$O$7,#REF!,10)+HLOOKUP(Sheet2!$O$8,#REF!,10)+HLOOKUP(Sheet2!$O$9,#REF!,10)+HLOOKUP(Sheet2!$O$10,#REF!,10)+HLOOKUP(Sheet2!$O$11,#REF!,10)+HLOOKUP(Sheet2!$O$12,#REF!,10)+HLOOKUP(Sheet2!$O$13,#REF!,10)+HLOOKUP(Sheet2!$O$14,#REF!,10))</f>
        <v>#REF!</v>
      </c>
      <c r="P30" s="8" t="e">
        <f>SUM(HLOOKUP(Sheet2!$P$3,#REF!,10)+HLOOKUP(Sheet2!$P$4,#REF!,10)+HLOOKUP(Sheet2!$P$5,#REF!,10)+HLOOKUP(Sheet2!$P$6,#REF!,10)+HLOOKUP(Sheet2!$P$7,#REF!,10)+HLOOKUP(Sheet2!$P$8,#REF!,10)+HLOOKUP(Sheet2!$P$9,#REF!,10)+HLOOKUP(Sheet2!$P$10,#REF!,10)+HLOOKUP(Sheet2!$P$11,#REF!,10)+HLOOKUP(Sheet2!$P$12,#REF!,10)+HLOOKUP(Sheet2!$P$13,#REF!,10)+HLOOKUP(Sheet2!$P$14,#REF!,10))</f>
        <v>#REF!</v>
      </c>
      <c r="Q30" s="8" t="e">
        <f>SUM(HLOOKUP(Sheet2!$Q$3,#REF!,10)+HLOOKUP(Sheet2!$Q$4,#REF!,10)+HLOOKUP(Sheet2!$Q$5,#REF!,10)+HLOOKUP(Sheet2!$Q$6,#REF!,10)+HLOOKUP(Sheet2!$Q$7,#REF!,10)+HLOOKUP(Sheet2!$Q$8,#REF!,10)+HLOOKUP(Sheet2!$Q$9,#REF!,10)+HLOOKUP(Sheet2!$Q$10,#REF!,10)+HLOOKUP(Sheet2!$Q$11,#REF!,10)+HLOOKUP(Sheet2!$Q$12,#REF!,10)+HLOOKUP(Sheet2!$Q$13,#REF!,10)+HLOOKUP(Sheet2!$Q$14,#REF!,10))</f>
        <v>#REF!</v>
      </c>
      <c r="R30" s="8" t="e">
        <f>SUM(HLOOKUP(Sheet2!$R$3,#REF!,10)+HLOOKUP(Sheet2!$R$4,#REF!,10)+HLOOKUP(Sheet2!$R$5,#REF!,10)+HLOOKUP(Sheet2!$R$6,#REF!,10)+HLOOKUP(Sheet2!$R$7,#REF!,10)+HLOOKUP(Sheet2!$R$8,#REF!,10)+HLOOKUP(Sheet2!$R$9,#REF!,10)+HLOOKUP(Sheet2!$R$10,#REF!,10)+HLOOKUP(Sheet2!$R$11,#REF!,10))</f>
        <v>#REF!</v>
      </c>
      <c r="S30" s="8" t="e">
        <f>SUM(HLOOKUP(Sheet2!$S$3,#REF!,10)+HLOOKUP(Sheet2!$S$4,#REF!,10)+HLOOKUP(Sheet2!$S$5,#REF!,10)+HLOOKUP(Sheet2!$S$6,#REF!,10)+HLOOKUP(Sheet2!$S$7,#REF!,10)+HLOOKUP(Sheet2!$S$8,#REF!,10)+HLOOKUP(Sheet2!$S$9,#REF!,10)+HLOOKUP(Sheet2!$S$10,#REF!,10)+HLOOKUP(Sheet2!$S$11,#REF!,10)+HLOOKUP(Sheet2!$S$12,#REF!,10)+HLOOKUP(Sheet2!$S$13,#REF!,10))</f>
        <v>#REF!</v>
      </c>
      <c r="T30" s="8" t="e">
        <f>SUM(HLOOKUP(Sheet2!$T$3,#REF!,10)+HLOOKUP(Sheet2!$T$4,#REF!,10)+HLOOKUP(Sheet2!$T$5,#REF!,10)+HLOOKUP(Sheet2!$T$6,#REF!,10)+HLOOKUP(Sheet2!$T$7,#REF!,10)+HLOOKUP(Sheet2!$T$8,#REF!,10)+HLOOKUP(Sheet2!$T$9,#REF!,10)+HLOOKUP(Sheet2!$T$10,#REF!,10)+HLOOKUP(Sheet2!$T$11,#REF!,10)+HLOOKUP(Sheet2!$T$12,#REF!,10))</f>
        <v>#REF!</v>
      </c>
      <c r="U30" s="8" t="e">
        <f>SUM(HLOOKUP(Sheet2!$U$3,#REF!,10)+HLOOKUP(Sheet2!$U$4,#REF!,10)+HLOOKUP(Sheet2!$U$5,#REF!,10)+HLOOKUP(Sheet2!$U$6,#REF!,10)+HLOOKUP(Sheet2!$U$7,#REF!,10)+HLOOKUP(Sheet2!$U$8,#REF!,10)+HLOOKUP(Sheet2!$U$9,#REF!,10)+HLOOKUP(Sheet2!$U$10,#REF!,10)+HLOOKUP(Sheet2!$U$11,#REF!,10)+HLOOKUP(Sheet2!$U$12,#REF!,10)+HLOOKUP(Sheet2!$U$13,#REF!,10)+HLOOKUP(Sheet2!$U$14,#REF!,10)+HLOOKUP(Sheet2!$U$15,#REF!,10))</f>
        <v>#REF!</v>
      </c>
      <c r="V30" s="8" t="e">
        <f>SUM(HLOOKUP(Sheet2!$V$3,#REF!,10)+HLOOKUP(Sheet2!$V$4,#REF!,10)+HLOOKUP(Sheet2!$V$5,#REF!,10)+HLOOKUP(Sheet2!$V$6,#REF!,10)+HLOOKUP(Sheet2!$V$7,#REF!,10)+HLOOKUP(Sheet2!$V$8,#REF!,10)+HLOOKUP(Sheet2!$V$9,#REF!,10)+HLOOKUP(Sheet2!$V$10,#REF!,10)+HLOOKUP(Sheet2!$V$11,#REF!,10)+HLOOKUP(Sheet2!$V$12,#REF!,10)+HLOOKUP(Sheet2!$V$13,#REF!,10)+HLOOKUP(Sheet2!$V$14,#REF!,10)+HLOOKUP(Sheet2!$V$15,#REF!,10))</f>
        <v>#REF!</v>
      </c>
      <c r="W30" s="8" t="e">
        <f>SUM(HLOOKUP(Sheet2!$W$3,#REF!,10)+HLOOKUP(Sheet2!$W$4,#REF!,10)+HLOOKUP(Sheet2!$W$5,#REF!,10)+HLOOKUP(Sheet2!$W$6,#REF!,10)+HLOOKUP(Sheet2!$W$7,#REF!,10)+HLOOKUP(Sheet2!$W$8,#REF!,10)+HLOOKUP(Sheet2!$W$9,#REF!,10)+HLOOKUP(Sheet2!$W$10,#REF!,10)+HLOOKUP(Sheet2!$W$11,#REF!,10)+HLOOKUP(Sheet2!$W$12,#REF!,10)+HLOOKUP(Sheet2!$W$13,#REF!,10)+HLOOKUP(Sheet2!$W$14,#REF!,10)+HLOOKUP(Sheet2!$W$15,#REF!,10))</f>
        <v>#REF!</v>
      </c>
      <c r="X30" s="8" t="e">
        <f>SUM(HLOOKUP(Sheet2!$X$3,#REF!,10)+HLOOKUP(Sheet2!$X$4,#REF!,10)+HLOOKUP(Sheet2!$X$5,#REF!,10)+HLOOKUP(Sheet2!$X$6,#REF!,10)+HLOOKUP(Sheet2!$X$7,#REF!,10)+HLOOKUP(Sheet2!$X$8,#REF!,10)+HLOOKUP(Sheet2!$X$9,#REF!,10)+HLOOKUP(Sheet2!$X$10,#REF!,10)+HLOOKUP(Sheet2!$X$11,#REF!,10)+HLOOKUP(Sheet2!$X$12,#REF!,10)+HLOOKUP(Sheet2!$X$13,#REF!,10)+HLOOKUP(Sheet2!$X$14,#REF!,10)+HLOOKUP(Sheet2!$X$15,#REF!,10))</f>
        <v>#REF!</v>
      </c>
      <c r="Y30" s="8" t="e">
        <f>SUM(HLOOKUP(Sheet2!$Y$3,#REF!,10)+HLOOKUP(Sheet2!$Y$4,#REF!,10)+HLOOKUP(Sheet2!$Y$5,#REF!,10)+HLOOKUP(Sheet2!$Y$6,#REF!,10)+HLOOKUP(Sheet2!$Y$7,#REF!,10)+HLOOKUP(Sheet2!$Y$8,#REF!,10)+HLOOKUP(Sheet2!$Y$9,#REF!,10)+HLOOKUP(Sheet2!$Y$10,#REF!,10)+HLOOKUP(Sheet2!$Y$11,#REF!,10)+HLOOKUP(Sheet2!$Y$12,#REF!,10)+HLOOKUP(Sheet2!$Y$13,#REF!,10)+HLOOKUP(Sheet2!$Y$14,#REF!,10))</f>
        <v>#REF!</v>
      </c>
      <c r="Z30" s="8" t="e">
        <f>SUM(HLOOKUP(Sheet2!$Z$3,#REF!,10)+HLOOKUP(Sheet2!$Z$4,#REF!,10)+HLOOKUP(Sheet2!$Z$5,#REF!,10)+HLOOKUP(Sheet2!$Z$6,#REF!,10)+HLOOKUP(Sheet2!$Z$7,#REF!,10)+HLOOKUP(Sheet2!$Z$8,#REF!,10)+HLOOKUP(Sheet2!$Z$9,#REF!,10)+HLOOKUP(Sheet2!$Z$10,#REF!,10)+HLOOKUP(Sheet2!$Z$11,#REF!,10)+HLOOKUP(Sheet2!$Z$12,#REF!,10)+HLOOKUP(Sheet2!$Z$13,#REF!,10)+HLOOKUP(Sheet2!$Z$14,#REF!,10))</f>
        <v>#REF!</v>
      </c>
      <c r="AA30" s="8" t="e">
        <f>SUM(HLOOKUP(Sheet2!$AA$3,#REF!,10)+HLOOKUP(Sheet2!$AA$4,#REF!,10)+HLOOKUP(Sheet2!$AA$5,#REF!,10)+HLOOKUP(Sheet2!$AA$6,#REF!,10)+HLOOKUP(Sheet2!$AA$7,#REF!,10)+HLOOKUP(Sheet2!$AA$8,#REF!,10)+HLOOKUP(Sheet2!$AA$9,#REF!,10)+HLOOKUP(Sheet2!$AA$10,#REF!,10)+HLOOKUP(Sheet2!$AA$11,#REF!,10)+HLOOKUP(Sheet2!$AA$12,#REF!,10)+HLOOKUP(Sheet2!$AA$13,#REF!,10)+HLOOKUP(Sheet2!$AA$14,#REF!,10))</f>
        <v>#REF!</v>
      </c>
      <c r="AB30" s="8" t="e">
        <f>SUM(HLOOKUP(Sheet2!$AB$3,#REF!,10)+HLOOKUP(Sheet2!$AB$4,#REF!,10)+HLOOKUP(Sheet2!$AB$5,#REF!,10)+HLOOKUP(Sheet2!$AB$6,#REF!,10)+HLOOKUP(Sheet2!$AB$7,#REF!,10)+HLOOKUP(Sheet2!$AB$8,#REF!,10)+HLOOKUP(Sheet2!$AB$9,#REF!,10)+HLOOKUP(Sheet2!$AB$10,#REF!,10)+HLOOKUP(Sheet2!$AB$11,#REF!,10)+HLOOKUP(Sheet2!$AB$12,#REF!,10))</f>
        <v>#REF!</v>
      </c>
      <c r="AC30" s="8" t="e">
        <f>SUM(HLOOKUP(Sheet2!$AC$3,#REF!,10)+HLOOKUP(Sheet2!$AC$4,#REF!,10)+HLOOKUP(Sheet2!$AC$5,#REF!,10)+HLOOKUP(Sheet2!$AC$6,#REF!,10)+HLOOKUP(Sheet2!$AC$7,#REF!,10)+HLOOKUP(Sheet2!$AC$8,#REF!,10)+HLOOKUP(Sheet2!$AC$9,#REF!,10)+HLOOKUP(Sheet2!$AC$10,#REF!,10)+HLOOKUP(Sheet2!$AC$11,#REF!,10)+HLOOKUP(Sheet2!$AC$12,#REF!,10)+HLOOKUP(Sheet2!$AC$13,#REF!,10)+HLOOKUP(Sheet2!$AC$14,#REF!,10))</f>
        <v>#REF!</v>
      </c>
      <c r="AD30" s="8" t="e">
        <f>SUM(HLOOKUP(Sheet2!$AD$3,#REF!,10)+HLOOKUP(Sheet2!$AD$4,#REF!,10)+HLOOKUP(Sheet2!$AD$5,#REF!,10)+HLOOKUP(Sheet2!$AD$6,#REF!,10)+HLOOKUP(Sheet2!$AD$7,#REF!,10)+HLOOKUP(Sheet2!$AD$8,#REF!,10)+HLOOKUP(Sheet2!$AD$9,#REF!,10)+HLOOKUP(Sheet2!$AD$10,#REF!,10)+HLOOKUP(Sheet2!$AD$11,#REF!,10)+HLOOKUP(Sheet2!$AD$12,#REF!,10)+HLOOKUP(Sheet2!$AD$13,#REF!,10)+HLOOKUP(Sheet2!$AD$14,#REF!,10)+HLOOKUP(Sheet2!$AD$15,#REF!,10)+HLOOKUP(Sheet2!$AD$16,#REF!,10))</f>
        <v>#REF!</v>
      </c>
      <c r="AE30" s="8" t="e">
        <f>SUM(HLOOKUP(Sheet2!$AE$3,#REF!,10)+HLOOKUP(Sheet2!$AE$4,#REF!,10)+HLOOKUP(Sheet2!$AE$5,#REF!,10)+HLOOKUP(Sheet2!$AE$6,#REF!,10)+HLOOKUP(Sheet2!$AE$7,#REF!,10)+HLOOKUP(Sheet2!$AE$8,#REF!,10)+HLOOKUP(Sheet2!$AE$9,#REF!,10)+HLOOKUP(Sheet2!$AE$10,#REF!,10)+HLOOKUP(Sheet2!$AE$11,#REF!,10)+HLOOKUP(Sheet2!$AE$12,#REF!,10)+HLOOKUP(Sheet2!$AE$13,#REF!,10)+HLOOKUP(Sheet2!$AE$14,#REF!,10)+HLOOKUP(Sheet2!$AE$15,#REF!,10)+HLOOKUP(Sheet2!$AE$16,#REF!,10)+HLOOKUP(Sheet2!$AE$17,#REF!,10))</f>
        <v>#REF!</v>
      </c>
      <c r="AF30" s="8" t="e">
        <f>SUM(HLOOKUP(Sheet2!$AF$3,#REF!,10)+HLOOKUP(Sheet2!$AF$4,#REF!,10)+HLOOKUP(Sheet2!$AF$5,#REF!,10)+HLOOKUP(Sheet2!$AF$6,#REF!,10)+HLOOKUP(Sheet2!$AF$7,#REF!,10)+HLOOKUP(Sheet2!$AF$8,#REF!,10)+HLOOKUP(Sheet2!$AF$9,#REF!,10)+HLOOKUP(Sheet2!$AF$10,#REF!,10)+HLOOKUP(Sheet2!$AF$11,#REF!,10)+HLOOKUP(Sheet2!$AF$12,#REF!,10)+HLOOKUP(Sheet2!$AF$13,#REF!,10)+HLOOKUP(Sheet2!$AF$14,#REF!,10))</f>
        <v>#REF!</v>
      </c>
      <c r="AG30" s="8" t="e">
        <f>SUM(HLOOKUP(Sheet2!$AG$3,#REF!,10)+HLOOKUP(Sheet2!$AG$4,#REF!,10)+HLOOKUP(Sheet2!$AG$5,#REF!,10)+HLOOKUP(Sheet2!$AG$6,#REF!,10)+HLOOKUP(Sheet2!$AG$7,#REF!,10)+HLOOKUP(Sheet2!$AG$8,#REF!,10)+HLOOKUP(Sheet2!$AG$9,#REF!,10)+HLOOKUP(Sheet2!$AG$10,#REF!,10)+HLOOKUP(Sheet2!$AG$11,#REF!,10)+HLOOKUP(Sheet2!$AG$12,#REF!,10)+HLOOKUP(Sheet2!$AG$13,#REF!,10)+HLOOKUP(Sheet2!$AG$14,#REF!,10)+HLOOKUP(Sheet2!$AG$15,#REF!,10)+HLOOKUP(Sheet2!$AG$16,#REF!,10))</f>
        <v>#REF!</v>
      </c>
      <c r="AH30" s="8" t="e">
        <f>SUM(HLOOKUP(Sheet2!$AH$3,#REF!,10)+HLOOKUP(Sheet2!$AH$4,#REF!,10)+HLOOKUP(Sheet2!$AH$5,#REF!,10)+HLOOKUP(Sheet2!$AH$6,#REF!,10)+HLOOKUP(Sheet2!$AH$7,#REF!,10)+HLOOKUP(Sheet2!$AH$8,#REF!,10)+HLOOKUP(Sheet2!$AH$9,#REF!,10)+HLOOKUP(Sheet2!$AH$10,#REF!,10)+HLOOKUP(Sheet2!$AH$11,#REF!,10)+HLOOKUP(Sheet2!$AH$12,#REF!,10)+HLOOKUP(Sheet2!$AH$13,#REF!,10)+HLOOKUP(Sheet2!$AH$14,#REF!,10)+HLOOKUP(Sheet2!$AH$15,#REF!,10)+HLOOKUP(Sheet2!$AH$16,#REF!,10))</f>
        <v>#REF!</v>
      </c>
      <c r="AI30" s="8" t="e">
        <f>SUM(HLOOKUP(Sheet2!$AI$3,#REF!,10)+HLOOKUP(Sheet2!$AI$4,#REF!,10)+HLOOKUP(Sheet2!$AI$5,#REF!,10)+HLOOKUP(Sheet2!$AI$6,#REF!,10)+HLOOKUP(Sheet2!$AI$7,#REF!,10)+HLOOKUP(Sheet2!$AI$8,#REF!,10)+HLOOKUP(Sheet2!$AI$9,#REF!,10)+HLOOKUP(Sheet2!$AI$10,#REF!,10)+HLOOKUP(Sheet2!$AI$11,#REF!,10)+HLOOKUP(Sheet2!$AI$12,#REF!,10)+HLOOKUP(Sheet2!$AI$13,#REF!,10))</f>
        <v>#REF!</v>
      </c>
      <c r="AJ30" s="8" t="e">
        <f>SUM(HLOOKUP(Sheet2!$AJ$3,#REF!,10)+HLOOKUP(Sheet2!$AJ$4,#REF!,10)+HLOOKUP(Sheet2!$AJ$5,#REF!,10)+HLOOKUP(Sheet2!$AJ$6,#REF!,10)+HLOOKUP(Sheet2!$AJ$7,#REF!,10)+HLOOKUP(Sheet2!$AJ$8,#REF!,10)+HLOOKUP(Sheet2!$AJ$9,#REF!,10)+HLOOKUP(Sheet2!$AJ$10,#REF!,10)+HLOOKUP(Sheet2!$AJ$11,#REF!,10)+HLOOKUP(Sheet2!$AJ$12,#REF!,10)+HLOOKUP(Sheet2!$AJ$13,#REF!,10)+HLOOKUP(Sheet2!$AJ$14,#REF!,10)+HLOOKUP(Sheet2!$AJ$15,#REF!,10))</f>
        <v>#REF!</v>
      </c>
      <c r="AK30" s="8" t="e">
        <f>SUM(HLOOKUP(Sheet2!$AK$3,#REF!,10)+HLOOKUP(Sheet2!$AK$4,#REF!,10)+HLOOKUP(Sheet2!$AK$5,#REF!,10)+HLOOKUP(Sheet2!$AK$6,#REF!,10)+HLOOKUP(Sheet2!$AK$7,#REF!,10)+HLOOKUP(Sheet2!$AK$8,#REF!,10)+HLOOKUP(Sheet2!$AK$9,#REF!,10)+HLOOKUP(Sheet2!$AK$10,#REF!,10)+HLOOKUP(Sheet2!$AK$11,#REF!,10)+HLOOKUP(Sheet2!$AK$12,#REF!,10)+HLOOKUP(Sheet2!$AK$13,#REF!,10)+HLOOKUP(Sheet2!$AK$14,#REF!,10))</f>
        <v>#REF!</v>
      </c>
      <c r="AL30" s="8" t="e">
        <f>SUM(HLOOKUP(Sheet2!$AL$3,#REF!,10)+HLOOKUP(Sheet2!$AL$4,#REF!,10)+HLOOKUP(Sheet2!$AL$5,#REF!,10)+HLOOKUP(Sheet2!$AL$6,#REF!,10)+HLOOKUP(Sheet2!$AL$7,#REF!,10)+HLOOKUP(Sheet2!$AL$8,#REF!,10)+HLOOKUP(Sheet2!$AL$9,#REF!,10)+HLOOKUP(Sheet2!$AL$10,#REF!,10)+HLOOKUP(Sheet2!$AL$11,#REF!,10)+HLOOKUP(Sheet2!$AL$12,#REF!,10)+HLOOKUP(Sheet2!$AL$13,#REF!,10)+HLOOKUP(Sheet2!$AL$14,#REF!,10)+HLOOKUP(Sheet2!$AL$15,#REF!,10)+HLOOKUP(Sheet2!$AL$16,#REF!,10))</f>
        <v>#REF!</v>
      </c>
      <c r="AM30" s="8" t="e">
        <f>SUM(HLOOKUP(Sheet2!$AM$3,#REF!,10)+HLOOKUP(Sheet2!$AM$4,#REF!,10)+HLOOKUP(Sheet2!$AM$5,#REF!,10)+HLOOKUP(Sheet2!$AM$6,#REF!,10)+HLOOKUP(Sheet2!$AM$7,#REF!,10)+HLOOKUP(Sheet2!$AM$8,#REF!,10)+HLOOKUP(Sheet2!$AM$9,#REF!,10)+HLOOKUP(Sheet2!$AM$10,#REF!,10)+HLOOKUP(Sheet2!$AM$11,#REF!,10)+HLOOKUP(Sheet2!$AM$12,#REF!,10)+HLOOKUP(Sheet2!$AM$13,#REF!,10)+HLOOKUP(Sheet2!$AM$14,#REF!,10)+HLOOKUP(Sheet2!$AM$15,#REF!,10)+HLOOKUP(Sheet2!$AM$16,#REF!,10)+HLOOKUP(Sheet2!$AM$17,#REF!,10))</f>
        <v>#REF!</v>
      </c>
      <c r="AN30" s="8" t="e">
        <f>SUM(HLOOKUP(Sheet2!$AN$3,#REF!,10)+HLOOKUP(Sheet2!$AN$4,#REF!,10)+HLOOKUP(Sheet2!$AN$5,#REF!,10)+HLOOKUP(Sheet2!$AN$6,#REF!,10)+HLOOKUP(Sheet2!$AN$7,#REF!,10)+HLOOKUP(Sheet2!$AN$8,#REF!,10)+HLOOKUP(Sheet2!$AN$9,#REF!,10)+HLOOKUP(Sheet2!$AN$10,#REF!,10)+HLOOKUP(Sheet2!$AN$11,#REF!,10)+HLOOKUP(Sheet2!$AN$12,#REF!,10)+HLOOKUP(Sheet2!$AN$13,#REF!,10)+HLOOKUP(Sheet2!$AN$14,#REF!,10)+HLOOKUP(Sheet2!$AN$15,#REF!,10)+HLOOKUP(Sheet2!$AN$16,#REF!,10)+HLOOKUP(Sheet2!$AN$17,#REF!,10))</f>
        <v>#REF!</v>
      </c>
      <c r="AO30" s="8" t="e">
        <f>SUM(HLOOKUP(Sheet2!$AO$3,#REF!,10)+HLOOKUP(Sheet2!$AO$4,#REF!,10)+HLOOKUP(Sheet2!$AO$5,#REF!,10)+HLOOKUP(Sheet2!$AO$6,#REF!,10)+HLOOKUP(Sheet2!$AO$7,#REF!,10)+HLOOKUP(Sheet2!$AO$8,#REF!,10)+HLOOKUP(Sheet2!$AO$9,#REF!,10)+HLOOKUP(Sheet2!$AO$10,#REF!,10)+HLOOKUP(Sheet2!$AO$11,#REF!,10)+HLOOKUP(Sheet2!$AO$12,#REF!,10)+HLOOKUP(Sheet2!$AO$13,#REF!,10)+HLOOKUP(Sheet2!$AO$14,#REF!,10)+HLOOKUP(Sheet2!$AO$15,#REF!,10)+HLOOKUP(Sheet2!$AO$16,#REF!,10)+HLOOKUP(Sheet2!$AO$17,#REF!,10))</f>
        <v>#REF!</v>
      </c>
      <c r="AP30" s="8" t="e">
        <f>SUM(HLOOKUP(Sheet2!$AP$3,#REF!,10)+HLOOKUP(Sheet2!$AP$4,#REF!,10)+HLOOKUP(Sheet2!$AP$5,#REF!,10)+HLOOKUP(Sheet2!$AP$6,#REF!,10)+HLOOKUP(Sheet2!$AP$7,#REF!,10)+HLOOKUP(Sheet2!$AP$8,#REF!,10)+HLOOKUP(Sheet2!$AP$9,#REF!,10)+HLOOKUP(Sheet2!$AP$10,#REF!,10)+HLOOKUP(Sheet2!$AP$11,#REF!,10)+HLOOKUP(Sheet2!$AP$12,#REF!,10)+HLOOKUP(Sheet2!$AP$13,#REF!,10)+HLOOKUP(Sheet2!$AP$14,#REF!,10)+HLOOKUP(Sheet2!$AP$15,#REF!,10)+HLOOKUP(Sheet2!$AP$16,#REF!,10))</f>
        <v>#REF!</v>
      </c>
      <c r="AQ30" s="8" t="e">
        <f>SUM(HLOOKUP(Sheet2!$AQ$3,#REF!,10)+HLOOKUP(Sheet2!$AQ$4,#REF!,10)+HLOOKUP(Sheet2!$AQ$5,#REF!,10)+HLOOKUP(Sheet2!$AQ$6,#REF!,10)+HLOOKUP(Sheet2!$AQ$7,#REF!,10)+HLOOKUP(Sheet2!$AQ$8,#REF!,10)+HLOOKUP(Sheet2!$AQ$9,#REF!,10)+HLOOKUP(Sheet2!$AQ$10,#REF!,10)+HLOOKUP(Sheet2!$AQ$11,#REF!,10)+HLOOKUP(Sheet2!$AQ$12,#REF!,10)+HLOOKUP(Sheet2!$AQ$13,#REF!,10)+HLOOKUP(Sheet2!$AQ$14,#REF!,10)+HLOOKUP(Sheet2!$AQ$15,#REF!,10)+HLOOKUP(Sheet2!$AQ$16,#REF!,10))</f>
        <v>#REF!</v>
      </c>
      <c r="AR30" s="8" t="e">
        <f>SUM(HLOOKUP(Sheet2!$AR$3,#REF!,10)+HLOOKUP(Sheet2!$AR$4,#REF!,10)+HLOOKUP(Sheet2!$AR$5,#REF!,10)+HLOOKUP(Sheet2!$AR$6,#REF!,10)+HLOOKUP(Sheet2!$AR$7,#REF!,10)+HLOOKUP(Sheet2!$AR$8,#REF!,10)+HLOOKUP(Sheet2!$AR$9,#REF!,10)+HLOOKUP(Sheet2!$AR$10,#REF!,10)+HLOOKUP(Sheet2!$AR$11,#REF!,10)+HLOOKUP(Sheet2!$AR$12,#REF!,10)+HLOOKUP(Sheet2!$AR$13,#REF!,10)+HLOOKUP(Sheet2!$AR$14,#REF!,10)+HLOOKUP(Sheet2!$AR$15,#REF!,10)+HLOOKUP(Sheet2!$AR$16,#REF!,10))</f>
        <v>#REF!</v>
      </c>
      <c r="AS30" s="8" t="e">
        <f>SUM(HLOOKUP(Sheet2!$AS$3,#REF!,10)+HLOOKUP(Sheet2!$AS$4,#REF!,10)+HLOOKUP(Sheet2!$AS$5,#REF!,10)+HLOOKUP(Sheet2!$AS$6,#REF!,10)+HLOOKUP(Sheet2!$AS$7,#REF!,10)+HLOOKUP(Sheet2!$AS$8,#REF!,10)+HLOOKUP(Sheet2!$AS$9,#REF!,10)+HLOOKUP(Sheet2!$AS$10,#REF!,10)+HLOOKUP(Sheet2!$AS$11,#REF!,10)+HLOOKUP(Sheet2!$AS$12,#REF!,10)+HLOOKUP(Sheet2!$AS$13,#REF!,10)+HLOOKUP(Sheet2!$AS$14,#REF!,10))</f>
        <v>#REF!</v>
      </c>
      <c r="AT30" s="8" t="e">
        <f>SUM(HLOOKUP(Sheet2!$AT$3,#REF!,10)+HLOOKUP(Sheet2!$AT$4,#REF!,10)+HLOOKUP(Sheet2!$AT$5,#REF!,10)+HLOOKUP(Sheet2!$AT$6,#REF!,10)+HLOOKUP(Sheet2!$AT$7,#REF!,10)+HLOOKUP(Sheet2!$AT$8,#REF!,10)+HLOOKUP(Sheet2!$AT$9,#REF!,10)+HLOOKUP(Sheet2!$AT$10,#REF!,10)+HLOOKUP(Sheet2!$AT$11,#REF!,10)+HLOOKUP(Sheet2!$AT$12,#REF!,10)+HLOOKUP(Sheet2!$AT$13,#REF!,10)+HLOOKUP(Sheet2!$AT$14,#REF!,10)+HLOOKUP(Sheet2!$AT$15,#REF!,10)+HLOOKUP(Sheet2!$AT$16,#REF!,10))</f>
        <v>#REF!</v>
      </c>
      <c r="AU30" s="8" t="e">
        <f>SUM(HLOOKUP(Sheet2!$AU$3,#REF!,10)+HLOOKUP(Sheet2!$AU$4,#REF!,10)+HLOOKUP(Sheet2!$AU$5,#REF!,10)+HLOOKUP(Sheet2!$AU$6,#REF!,10)+HLOOKUP(Sheet2!$AU$7,#REF!,10)+HLOOKUP(Sheet2!$AU$8,#REF!,10)+HLOOKUP(Sheet2!$AU$9,#REF!,10)+HLOOKUP(Sheet2!$AU$10,#REF!,10)+HLOOKUP(Sheet2!$AU$11,#REF!,10)+HLOOKUP(Sheet2!$AU$12,#REF!,10)+HLOOKUP(Sheet2!$AU$13,#REF!,10)+HLOOKUP(Sheet2!$AU$14,#REF!,10)+HLOOKUP(Sheet2!$AU$15,#REF!,10)+HLOOKUP(Sheet2!$AU$16,#REF!,10))</f>
        <v>#REF!</v>
      </c>
      <c r="AV30" s="8" t="e">
        <f>SUM(HLOOKUP(Sheet2!$AV$3,#REF!,10)+HLOOKUP(Sheet2!$AV$4,#REF!,10)+HLOOKUP(Sheet2!$AV$5,#REF!,10)+HLOOKUP(Sheet2!$AV$6,#REF!,10)+HLOOKUP(Sheet2!$AV$7,#REF!,10)+HLOOKUP(Sheet2!$AV$8,#REF!,10)+HLOOKUP(Sheet2!$AV$9,#REF!,10)+HLOOKUP(Sheet2!$AV$10,#REF!,10)+HLOOKUP(Sheet2!$AV$11,#REF!,10)+HLOOKUP(Sheet2!$AV$12,#REF!,10)+HLOOKUP(Sheet2!$AV$13,#REF!,10)+HLOOKUP(Sheet2!$AV$14,#REF!,10)+HLOOKUP(Sheet2!$AV$15,#REF!,10)+HLOOKUP(Sheet2!$AV$16,#REF!,10)+HLOOKUP(Sheet2!$AV$17,#REF!,10))</f>
        <v>#REF!</v>
      </c>
      <c r="AW30" s="8" t="e">
        <f>SUM(HLOOKUP(Sheet2!$AW$3,#REF!,10)+HLOOKUP(Sheet2!$AW$4,#REF!,10)+HLOOKUP(Sheet2!$AW$5,#REF!,10)+HLOOKUP(Sheet2!$AW$6,#REF!,10)+HLOOKUP(Sheet2!$AW$7,#REF!,10)+HLOOKUP(Sheet2!$AW$8,#REF!,10)+HLOOKUP(Sheet2!$AW$9,#REF!,10)+HLOOKUP(Sheet2!$AW$10,#REF!,10)+HLOOKUP(Sheet2!$AW$11,#REF!,10)+HLOOKUP(Sheet2!$AW$12,#REF!,10)+HLOOKUP(Sheet2!$AW$13,#REF!,10)+HLOOKUP(Sheet2!$AW$14,#REF!,10)+HLOOKUP(Sheet2!$AW$15,#REF!,10)+HLOOKUP(Sheet2!$AW$16,#REF!,10)+HLOOKUP(Sheet2!$AW$17,#REF!,10))</f>
        <v>#REF!</v>
      </c>
      <c r="AX30" s="8" t="e">
        <f>SUM(HLOOKUP(Sheet2!$AX$3,#REF!,10)+HLOOKUP(Sheet2!$AX$4,#REF!,10)+HLOOKUP(Sheet2!$AX$5,#REF!,10)+HLOOKUP(Sheet2!$AX$6,#REF!,10)+HLOOKUP(Sheet2!$AX$7,#REF!,10)+HLOOKUP(Sheet2!$AX$8,#REF!,10)+HLOOKUP(Sheet2!$AX$9,#REF!,10)+HLOOKUP(Sheet2!$AX$10,#REF!,10)+HLOOKUP(Sheet2!$AX$11,#REF!,10)+HLOOKUP(Sheet2!$AX$12,#REF!,10)+HLOOKUP(Sheet2!$AX$13,#REF!,10)+HLOOKUP(Sheet2!$AX$14,#REF!,10)+HLOOKUP(Sheet2!$AX$15,#REF!,10)+HLOOKUP(Sheet2!$AX$16,#REF!,10)+HLOOKUP(Sheet2!$AX$17,#REF!,10)+HLOOKUP(Sheet2!$AX$18,#REF!,10)+HLOOKUP(Sheet2!$AX$19,#REF!,10)+HLOOKUP(Sheet2!$AX$20,#REF!,10))</f>
        <v>#REF!</v>
      </c>
      <c r="AY30" s="8" t="e">
        <f>SUM(HLOOKUP(Sheet2!$AY$3,#REF!,10)+HLOOKUP(Sheet2!$AY$4,#REF!,10)+HLOOKUP(Sheet2!$AY$5,#REF!,10)+HLOOKUP(Sheet2!$AY$6,#REF!,10)+HLOOKUP(Sheet2!$AY$7,#REF!,10)+HLOOKUP(Sheet2!$AY$8,#REF!,10)+HLOOKUP(Sheet2!$AY$9,#REF!,10)+HLOOKUP(Sheet2!$AY$10,#REF!,10)+HLOOKUP(Sheet2!$AY$11,#REF!,10)+HLOOKUP(Sheet2!$AY$12,#REF!,10)+HLOOKUP(Sheet2!$AY$13,#REF!,10)+HLOOKUP(Sheet2!$AY$14,#REF!,10)+HLOOKUP(Sheet2!$AY$15,#REF!,10)+HLOOKUP(Sheet2!$AY$16,#REF!,10)+HLOOKUP(Sheet2!$AY$17,#REF!,10))</f>
        <v>#REF!</v>
      </c>
      <c r="AZ30" s="8" t="e">
        <f>SUM(HLOOKUP(Sheet2!$AZ$3,#REF!,10)+HLOOKUP(Sheet2!$AZ$4,#REF!,10)+HLOOKUP(Sheet2!$AZ$5,#REF!,10)+HLOOKUP(Sheet2!$AZ$6,#REF!,10)+HLOOKUP(Sheet2!$AZ$7,#REF!,10)+HLOOKUP(Sheet2!$AZ$8,#REF!,10)+HLOOKUP(Sheet2!$AZ$9,#REF!,10)+HLOOKUP(Sheet2!$AZ$10,#REF!,10)+HLOOKUP(Sheet2!$AZ$11,#REF!,10)+HLOOKUP(Sheet2!$AZ$12,#REF!,10)+HLOOKUP(Sheet2!$AZ$13,#REF!,10)+HLOOKUP(Sheet2!$AZ$14,#REF!,10)+HLOOKUP(Sheet2!$AZ$15,#REF!,10)+HLOOKUP(Sheet2!$AZ$16,#REF!,10)+HLOOKUP(Sheet2!$AZ$17,#REF!,10)+HLOOKUP(Sheet2!$AZ$18,#REF!,10)+HLOOKUP(Sheet2!$AZ$19,#REF!,10))</f>
        <v>#REF!</v>
      </c>
      <c r="BA30" s="8" t="e">
        <f>SUM(HLOOKUP(Sheet2!$BA$3,#REF!,10)+HLOOKUP(Sheet2!$BA$4,#REF!,10)+HLOOKUP(Sheet2!$BA$5,#REF!,10)+HLOOKUP(Sheet2!$BA$6,#REF!,10)+HLOOKUP(Sheet2!$BA$7,#REF!,10)+HLOOKUP(Sheet2!$BA$8,#REF!,10)+HLOOKUP(Sheet2!$BA$9,#REF!,10)+HLOOKUP(Sheet2!$BA$10,#REF!,10)+HLOOKUP(Sheet2!$BA$11,#REF!,10)+HLOOKUP(Sheet2!$BA$12,#REF!,10)+HLOOKUP(Sheet2!$BA$13,#REF!,10)+HLOOKUP(Sheet2!$BA$14,#REF!,10)+HLOOKUP(Sheet2!$BA$15,#REF!,10)+HLOOKUP(Sheet2!$BA$16,#REF!,10))</f>
        <v>#REF!</v>
      </c>
      <c r="BB30" s="8" t="e">
        <f>SUM(HLOOKUP(Sheet2!$BB$3,#REF!,10)+HLOOKUP(Sheet2!$BB$4,#REF!,10)+HLOOKUP(Sheet2!$BB$5,#REF!,10)+HLOOKUP(Sheet2!$BB$6,#REF!,10)+HLOOKUP(Sheet2!$BB$7,#REF!,10)+HLOOKUP(Sheet2!$BB$8,#REF!,10)+HLOOKUP(Sheet2!$BB$9,#REF!,10)+HLOOKUP(Sheet2!$BB$10,#REF!,10)+HLOOKUP(Sheet2!$BB$11,#REF!,10)+HLOOKUP(Sheet2!$BB$12,#REF!,10)+HLOOKUP(Sheet2!$BB$13,#REF!,10)+HLOOKUP(Sheet2!$BB$14,#REF!,10)+HLOOKUP(Sheet2!$BB$15,#REF!,10)+HLOOKUP(Sheet2!$BB$16,#REF!,10)+HLOOKUP(Sheet2!$BB$17,#REF!,10))</f>
        <v>#REF!</v>
      </c>
      <c r="BC30" s="8" t="e">
        <f>SUM(HLOOKUP(Sheet2!$BC$3,#REF!,10)+HLOOKUP(Sheet2!$BC$4,#REF!,10)+HLOOKUP(Sheet2!$BC$5,#REF!,10)+HLOOKUP(Sheet2!$BC$6,#REF!,10)+HLOOKUP(Sheet2!$BC$7,#REF!,10)+HLOOKUP(Sheet2!$BC$8,#REF!,10)+HLOOKUP(Sheet2!$BC$9,#REF!,10)+HLOOKUP(Sheet2!$BC$10,#REF!,10)+HLOOKUP(Sheet2!$BC$11,#REF!,10)+HLOOKUP(Sheet2!$BC$12,#REF!,10)+HLOOKUP(Sheet2!$BC$13,#REF!,10)+HLOOKUP(Sheet2!$BC$14,#REF!,10))</f>
        <v>#REF!</v>
      </c>
      <c r="BD30" s="8" t="e">
        <f>SUM(HLOOKUP(Sheet2!$BD$3,#REF!,10)+HLOOKUP(Sheet2!$BD$4,#REF!,10)+HLOOKUP(Sheet2!$BD$5,#REF!,10)+HLOOKUP(Sheet2!$BD$6,#REF!,10)+HLOOKUP(Sheet2!$BD$7,#REF!,10)+HLOOKUP(Sheet2!$BD$8,#REF!,10)+HLOOKUP(Sheet2!$BD$9,#REF!,10)+HLOOKUP(Sheet2!$BD$10,#REF!,10)+HLOOKUP(Sheet2!$BD$11,#REF!,10)+HLOOKUP(Sheet2!$BD$12,#REF!,10)+HLOOKUP(Sheet2!$BD$13,#REF!,10)+HLOOKUP(Sheet2!$BD$14,#REF!,10)+HLOOKUP(Sheet2!$BD$15,#REF!,10)+HLOOKUP(Sheet2!$BD$16,#REF!,10))</f>
        <v>#REF!</v>
      </c>
      <c r="BE30" s="8" t="e">
        <f>SUM(HLOOKUP(Sheet2!$BE$3,#REF!,10)+HLOOKUP(Sheet2!$BE$4,#REF!,10)+HLOOKUP(Sheet2!$BE$5,#REF!,10)+HLOOKUP(Sheet2!$BE$6,#REF!,10)+HLOOKUP(Sheet2!$BE$7,#REF!,10)+HLOOKUP(Sheet2!$BE$8,#REF!,10)+HLOOKUP(Sheet2!$BE$9,#REF!,10)+HLOOKUP(Sheet2!$BE$10,#REF!,10)+HLOOKUP(Sheet2!$BE$11,#REF!,10)+HLOOKUP(Sheet2!$BE$12,#REF!,10)+HLOOKUP(Sheet2!$BE$13,#REF!,10)+HLOOKUP(Sheet2!$BE$14,#REF!,10)+HLOOKUP(Sheet2!$BE$15,#REF!,10)+HLOOKUP(Sheet2!$BE$16,#REF!,10))</f>
        <v>#REF!</v>
      </c>
      <c r="BF30" s="8" t="e">
        <f>SUM(HLOOKUP(Sheet2!$BF$3,#REF!,10)+HLOOKUP(Sheet2!$BF$4,#REF!,10)+HLOOKUP(Sheet2!$BF$5,#REF!,10)+HLOOKUP(Sheet2!$BF$6,#REF!,10)+HLOOKUP(Sheet2!$BF$7,#REF!,10)+HLOOKUP(Sheet2!$BF$8,#REF!,10)+HLOOKUP(Sheet2!$BF$9,#REF!,10)+HLOOKUP(Sheet2!$BF$10,#REF!,10)+HLOOKUP(Sheet2!$BF$11,#REF!,10)+HLOOKUP(Sheet2!$BF$12,#REF!,10)+HLOOKUP(Sheet2!$BF$13,#REF!,10))</f>
        <v>#REF!</v>
      </c>
      <c r="BG30" s="8" t="e">
        <f>SUM(HLOOKUP(Sheet2!$BG$3,#REF!,10)+HLOOKUP(Sheet2!$BG$4,#REF!,10)+HLOOKUP(Sheet2!$BG$5,#REF!,10)+HLOOKUP(Sheet2!$BG$6,#REF!,10)+HLOOKUP(Sheet2!$BG$7,#REF!,10)+HLOOKUP(Sheet2!$BG$8,#REF!,10)+HLOOKUP(Sheet2!$BG$9,#REF!,10)+HLOOKUP(Sheet2!$BG$10,#REF!,10)+HLOOKUP(Sheet2!$BG$11,#REF!,10)+HLOOKUP(Sheet2!$BG$12,#REF!,10)+HLOOKUP(Sheet2!$BG$13,#REF!,10)+HLOOKUP(Sheet2!$BG$14,#REF!,10)+HLOOKUP(Sheet2!$BG$15,#REF!,10))</f>
        <v>#REF!</v>
      </c>
      <c r="BH30" s="8" t="e">
        <f>SUM(HLOOKUP(Sheet2!$BH$3,#REF!,10)+HLOOKUP(Sheet2!$BH$4,#REF!,10)+HLOOKUP(Sheet2!$BH$5,#REF!,10)+HLOOKUP(Sheet2!$BH$6,#REF!,10)+HLOOKUP(Sheet2!$BH$7,#REF!,10)+HLOOKUP(Sheet2!$BH$8,#REF!,10)+HLOOKUP(Sheet2!$BH$9,#REF!,10)+HLOOKUP(Sheet2!$BH$10,#REF!,10)+HLOOKUP(Sheet2!$BH$11,#REF!,10)+HLOOKUP(Sheet2!$BH$12,#REF!,10)+HLOOKUP(Sheet2!$BH$13,#REF!,10)+HLOOKUP(Sheet2!$BH$14,#REF!,10))</f>
        <v>#REF!</v>
      </c>
      <c r="BI30" s="8" t="e">
        <f>SUM(HLOOKUP(Sheet2!$BI$3,#REF!,10)+HLOOKUP(Sheet2!$BI$4,#REF!,10)+HLOOKUP(Sheet2!$BI$5,#REF!,10)+HLOOKUP(Sheet2!$BI$6,#REF!,10)+HLOOKUP(Sheet2!$BI$7,#REF!,10)+HLOOKUP(Sheet2!$BI$8,#REF!,10)+HLOOKUP(Sheet2!$BI$9,#REF!,10)+HLOOKUP(Sheet2!$BI$10,#REF!,10)+HLOOKUP(Sheet2!$BI$11,#REF!,10)+HLOOKUP(Sheet2!$BI$12,#REF!,10)+HLOOKUP(Sheet2!$BI$13,#REF!,10)+HLOOKUP(Sheet2!$BI$14,#REF!,10)+HLOOKUP(Sheet2!$BI$15,#REF!,10)+HLOOKUP(Sheet2!$BI$16,#REF!,10))</f>
        <v>#REF!</v>
      </c>
      <c r="BJ30" s="8" t="e">
        <f>SUM(HLOOKUP(Sheet2!$BJ$3,#REF!,10)+HLOOKUP(Sheet2!$BJ$4,#REF!,10)+HLOOKUP(Sheet2!$BJ$5,#REF!,10)+HLOOKUP(Sheet2!$BJ$6,#REF!,10)+HLOOKUP(Sheet2!$BJ$7,#REF!,10)+HLOOKUP(Sheet2!$BJ$8,#REF!,10)+HLOOKUP(Sheet2!$BJ$9,#REF!,10)+HLOOKUP(Sheet2!$BJ$10,#REF!,10)+HLOOKUP(Sheet2!$BJ$11,#REF!,10)+HLOOKUP(Sheet2!$BJ$12,#REF!,10)+HLOOKUP(Sheet2!$BJ$13,#REF!,10)+HLOOKUP(Sheet2!$BJ$14,#REF!,10)+HLOOKUP(Sheet2!$BJ$15,#REF!,10)+HLOOKUP(Sheet2!$BJ$16,#REF!,10)+HLOOKUP(Sheet2!$BJ$17,#REF!,10))</f>
        <v>#REF!</v>
      </c>
      <c r="BK30" s="8" t="e">
        <f>SUM(HLOOKUP(Sheet2!$BK$3,#REF!,10)+HLOOKUP(Sheet2!$BK$4,#REF!,10)+HLOOKUP(Sheet2!$BK$5,#REF!,10)+HLOOKUP(Sheet2!$BK$6,#REF!,10)+HLOOKUP(Sheet2!$BK$7,#REF!,10)+HLOOKUP(Sheet2!$BK$8,#REF!,10)+HLOOKUP(Sheet2!$BK$9,#REF!,10)+HLOOKUP(Sheet2!$BK$10,#REF!,10)+HLOOKUP(Sheet2!$BK$11,#REF!,10)+HLOOKUP(Sheet2!$BK$12,#REF!,10)+HLOOKUP(Sheet2!$BK$13,#REF!,10)+HLOOKUP(Sheet2!$BK$14,#REF!,10)+HLOOKUP(Sheet2!$BK$15,#REF!,10)+HLOOKUP(Sheet2!$BK$16,#REF!,10)+HLOOKUP(Sheet2!$BK$17,#REF!,10))</f>
        <v>#REF!</v>
      </c>
      <c r="BL30" s="8" t="e">
        <f>SUM(HLOOKUP(Sheet2!$BL$3,#REF!,10)+HLOOKUP(Sheet2!$BL$4,#REF!,10)+HLOOKUP(Sheet2!$BL$5,#REF!,10)+HLOOKUP(Sheet2!$BL$6,#REF!,10)+HLOOKUP(Sheet2!$BL$7,#REF!,10)+HLOOKUP(Sheet2!$BL$8,#REF!,10)+HLOOKUP(Sheet2!$BL$9,#REF!,10)+HLOOKUP(Sheet2!$BL$10,#REF!,10)+HLOOKUP(Sheet2!$BL$11,#REF!,10)+HLOOKUP(Sheet2!$BL$12,#REF!,10)+HLOOKUP(Sheet2!$BL$13,#REF!,10)+HLOOKUP(Sheet2!$BL$14,#REF!,10)+HLOOKUP(Sheet2!$BL$15,#REF!,10)+HLOOKUP(Sheet2!$BL$16,#REF!,10)+HLOOKUP(Sheet2!$BL$17,#REF!,10))</f>
        <v>#REF!</v>
      </c>
      <c r="BM30" s="8" t="e">
        <f>SUM(HLOOKUP(Sheet2!$BM$3,#REF!,10)+HLOOKUP(Sheet2!$BM$4,#REF!,10)+HLOOKUP(Sheet2!$BM$5,#REF!,10)+HLOOKUP(Sheet2!$BM$6,#REF!,10)+HLOOKUP(Sheet2!$BM$7,#REF!,10)+HLOOKUP(Sheet2!$BM$8,#REF!,10)+HLOOKUP(Sheet2!$BM$9,#REF!,10)+HLOOKUP(Sheet2!$BM$10,#REF!,10)+HLOOKUP(Sheet2!$BM$11,#REF!,10)+HLOOKUP(Sheet2!$BM$12,#REF!,10)+HLOOKUP(Sheet2!$BM$13,#REF!,10)+HLOOKUP(Sheet2!$BM$14,#REF!,10)+HLOOKUP(Sheet2!$BM$15,#REF!,10)+HLOOKUP(Sheet2!$BM$16,#REF!,10))</f>
        <v>#REF!</v>
      </c>
      <c r="BN30" s="8" t="e">
        <f>SUM(HLOOKUP(Sheet2!$BN$3,#REF!,10)+HLOOKUP(Sheet2!$BN$4,#REF!,10)+HLOOKUP(Sheet2!$BN$5,#REF!,10)+HLOOKUP(Sheet2!$BN$6,#REF!,10)+HLOOKUP(Sheet2!$BN$7,#REF!,10)+HLOOKUP(Sheet2!$BN$8,#REF!,10)+HLOOKUP(Sheet2!$BN$9,#REF!,10)+HLOOKUP(Sheet2!$BN$10,#REF!,10)+HLOOKUP(Sheet2!$BN$11,#REF!,10)+HLOOKUP(Sheet2!$BN$12,#REF!,10)+HLOOKUP(Sheet2!$BN$13,#REF!,10)+HLOOKUP(Sheet2!$BN$14,#REF!,10)+HLOOKUP(Sheet2!$BN$15,#REF!,10)+HLOOKUP(Sheet2!$BN$16,#REF!,10))</f>
        <v>#REF!</v>
      </c>
      <c r="BO30" s="8" t="e">
        <f>SUM(HLOOKUP(Sheet2!$BO$3,#REF!,10)+HLOOKUP(Sheet2!$BO$4,#REF!,10)+HLOOKUP(Sheet2!$BO$5,#REF!,10)+HLOOKUP(Sheet2!$BO$6,#REF!,10)+HLOOKUP(Sheet2!$BO$7,#REF!,10)+HLOOKUP(Sheet2!$BO$8,#REF!,10)+HLOOKUP(Sheet2!$BO$9,#REF!,10)+HLOOKUP(Sheet2!$BO$10,#REF!,10)+HLOOKUP(Sheet2!$BO$11,#REF!,10)+HLOOKUP(Sheet2!$BO$12,#REF!,10)+HLOOKUP(Sheet2!$BO$13,#REF!,10)+HLOOKUP(Sheet2!$BO$14,#REF!,10)+HLOOKUP(Sheet2!$BO$15,#REF!,10)+HLOOKUP(Sheet2!$BO$16,#REF!,10))</f>
        <v>#REF!</v>
      </c>
      <c r="BP30" s="8" t="e">
        <f>SUM(HLOOKUP(Sheet2!$BP$3,#REF!,10)+HLOOKUP(Sheet2!$BP$4,#REF!,10)+HLOOKUP(Sheet2!$BP$5,#REF!,10)+HLOOKUP(Sheet2!$BP$6,#REF!,10)+HLOOKUP(Sheet2!$BP$7,#REF!,10)+HLOOKUP(Sheet2!$BP$8,#REF!,10)+HLOOKUP(Sheet2!$BP$9,#REF!,10)+HLOOKUP(Sheet2!$BP$10,#REF!,10)+HLOOKUP(Sheet2!$BP$11,#REF!,10)+HLOOKUP(Sheet2!$BP$12,#REF!,10)+HLOOKUP(Sheet2!$BP$13,#REF!,10)+HLOOKUP(Sheet2!$BP$14,#REF!,10))</f>
        <v>#REF!</v>
      </c>
      <c r="BQ30" s="8" t="e">
        <f>SUM(HLOOKUP(Sheet2!$BQ$3,#REF!,10)+HLOOKUP(Sheet2!$BQ$4,#REF!,10)+HLOOKUP(Sheet2!$BQ$5,#REF!,10)+HLOOKUP(Sheet2!$BQ$6,#REF!,10)+HLOOKUP(Sheet2!$BQ$7,#REF!,10)+HLOOKUP(Sheet2!$BQ$8,#REF!,10)+HLOOKUP(Sheet2!$BQ$9,#REF!,10)+HLOOKUP(Sheet2!$BQ$10,#REF!,10)+HLOOKUP(Sheet2!$BQ$11,#REF!,10)+HLOOKUP(Sheet2!$BQ$12,#REF!,10)+HLOOKUP(Sheet2!$BQ$13,#REF!,10)+HLOOKUP(Sheet2!$BQ$14,#REF!,10)+HLOOKUP(Sheet2!$BQ$15,#REF!,10)+HLOOKUP(Sheet2!$BQ$16,#REF!,10))</f>
        <v>#REF!</v>
      </c>
      <c r="BR30" s="8" t="e">
        <f>SUM(HLOOKUP(Sheet2!$BR$3,#REF!,10)+HLOOKUP(Sheet2!$BR$4,#REF!,10)+HLOOKUP(Sheet2!$BR$5,#REF!,10)+HLOOKUP(Sheet2!$BR$6,#REF!,10)+HLOOKUP(Sheet2!$BR$7,#REF!,10)+HLOOKUP(Sheet2!$BR$8,#REF!,10)+HLOOKUP(Sheet2!$BR$9,#REF!,10)+HLOOKUP(Sheet2!$BR$10,#REF!,10)+HLOOKUP(Sheet2!$BR$11,#REF!,10)+HLOOKUP(Sheet2!$BR$12,#REF!,10)+HLOOKUP(Sheet2!$BR$13,#REF!,10)+HLOOKUP(Sheet2!$BR$14,#REF!,10)+HLOOKUP(Sheet2!$BR$15,#REF!,10)+HLOOKUP(Sheet2!$BR$16,#REF!,10))</f>
        <v>#REF!</v>
      </c>
      <c r="BS30" s="8" t="e">
        <f>SUM(HLOOKUP(Sheet2!$BS$3,#REF!,10)+HLOOKUP(Sheet2!$BS$4,#REF!,10)+HLOOKUP(Sheet2!$BS$5,#REF!,10)+HLOOKUP(Sheet2!$BS$6,#REF!,10)+HLOOKUP(Sheet2!$BS$7,#REF!,10)+HLOOKUP(Sheet2!$BS$8,#REF!,10)+HLOOKUP(Sheet2!$BS$9,#REF!,10)+HLOOKUP(Sheet2!$BS$10,#REF!,10)+HLOOKUP(Sheet2!$BS$11,#REF!,10)+HLOOKUP(Sheet2!$BS$12,#REF!,10)+HLOOKUP(Sheet2!$BS$13,#REF!,10)+HLOOKUP(Sheet2!$BS$14,#REF!,10)+HLOOKUP(Sheet2!$BS$15,#REF!,10)+HLOOKUP(Sheet2!$BS$16,#REF!,10)+HLOOKUP(Sheet2!$BS$17,#REF!,10))</f>
        <v>#REF!</v>
      </c>
      <c r="BT30" s="8" t="e">
        <f>SUM(HLOOKUP(Sheet2!$BT$3,#REF!,10)+HLOOKUP(Sheet2!$BT$4,#REF!,10)+HLOOKUP(Sheet2!$BT$5,#REF!,10)+HLOOKUP(Sheet2!$BT$6,#REF!,10)+HLOOKUP(Sheet2!$BT$7,#REF!,10)+HLOOKUP(Sheet2!$BT$8,#REF!,10)+HLOOKUP(Sheet2!$BT$9,#REF!,10)+HLOOKUP(Sheet2!$BT$10,#REF!,10)+HLOOKUP(Sheet2!$BT$11,#REF!,10)+HLOOKUP(Sheet2!$BT$12,#REF!,10)+HLOOKUP(Sheet2!$BT$13,#REF!,10)+HLOOKUP(Sheet2!$BT$14,#REF!,10)+HLOOKUP(Sheet2!$BT$15,#REF!,10)+HLOOKUP(Sheet2!$BT$16,#REF!,10)+HLOOKUP(Sheet2!$BT$17,#REF!,10))</f>
        <v>#REF!</v>
      </c>
      <c r="BU30" s="8" t="e">
        <f>SUM(HLOOKUP(Sheet2!$BU$3,#REF!,10)+HLOOKUP(Sheet2!$BU$4,#REF!,10)+HLOOKUP(Sheet2!$BU$5,#REF!,10)+HLOOKUP(Sheet2!$BU$6,#REF!,10)+HLOOKUP(Sheet2!$BU$7,#REF!,10)+HLOOKUP(Sheet2!$BU$8,#REF!,10)+HLOOKUP(Sheet2!$BU$9,#REF!,10)+HLOOKUP(Sheet2!$BU$10,#REF!,10)+HLOOKUP(Sheet2!$BU$11,#REF!,10)+HLOOKUP(Sheet2!$BU$12,#REF!,10)+HLOOKUP(Sheet2!$BU$13,#REF!,10)+HLOOKUP(Sheet2!$BU$14,#REF!,10)+HLOOKUP(Sheet2!$BU$15,#REF!,10)+HLOOKUP(Sheet2!$BU$16,#REF!,10)+HLOOKUP(Sheet2!$BU$17,#REF!,10)+HLOOKUP(Sheet2!$BU$18,#REF!,10)+HLOOKUP(Sheet2!$BU$19,#REF!,10)+HLOOKUP(Sheet2!$BU$20,#REF!,10))</f>
        <v>#REF!</v>
      </c>
      <c r="BV30" s="8" t="e">
        <f>SUM(HLOOKUP(Sheet2!$BV$3,#REF!,10)+HLOOKUP(Sheet2!$BV$4,#REF!,10)+HLOOKUP(Sheet2!$BV$5,#REF!,10)+HLOOKUP(Sheet2!$BV$6,#REF!,10)+HLOOKUP(Sheet2!$BV$7,#REF!,10)+HLOOKUP(Sheet2!$BV$8,#REF!,10)+HLOOKUP(Sheet2!$BV$9,#REF!,10)+HLOOKUP(Sheet2!$BV$10,#REF!,10)+HLOOKUP(Sheet2!$BV$11,#REF!,10)+HLOOKUP(Sheet2!$BV$12,#REF!,10)+HLOOKUP(Sheet2!$BV$13,#REF!,10)+HLOOKUP(Sheet2!$BV$14,#REF!,10)+HLOOKUP(Sheet2!$BV$15,#REF!,10)+HLOOKUP(Sheet2!$BV$16,#REF!,10)+HLOOKUP(Sheet2!$BV$17,#REF!,10))</f>
        <v>#REF!</v>
      </c>
      <c r="BW30" s="8" t="e">
        <f>SUM(HLOOKUP(Sheet2!$BW$3,#REF!,10)+HLOOKUP(Sheet2!$BW$4,#REF!,10)+HLOOKUP(Sheet2!$BW$5,#REF!,10)+HLOOKUP(Sheet2!$BW$6,#REF!,10)+HLOOKUP(Sheet2!$BW$7,#REF!,10)+HLOOKUP(Sheet2!$BW$8,#REF!,10)+HLOOKUP(Sheet2!$BW$9,#REF!,10)+HLOOKUP(Sheet2!$BW$10,#REF!,10)+HLOOKUP(Sheet2!$BW$11,#REF!,10)+HLOOKUP(Sheet2!$BW$12,#REF!,10)+HLOOKUP(Sheet2!$BW$13,#REF!,10)+HLOOKUP(Sheet2!$BW$14,#REF!,10)+HLOOKUP(Sheet2!$BW$15,#REF!,10)+HLOOKUP(Sheet2!$BW$16,#REF!,10)+HLOOKUP(Sheet2!$BW$17,#REF!,10)+HLOOKUP(Sheet2!$BW$18,#REF!,10)+HLOOKUP(Sheet2!$BW$19,#REF!,10))</f>
        <v>#REF!</v>
      </c>
      <c r="BX30" s="8" t="e">
        <f>SUM(HLOOKUP(Sheet2!$BX$3,#REF!,10)+HLOOKUP(Sheet2!$BX$4,#REF!,10)+HLOOKUP(Sheet2!$BX$5,#REF!,10)+HLOOKUP(Sheet2!$BX$6,#REF!,10)+HLOOKUP(Sheet2!$BX$7,#REF!,10)+HLOOKUP(Sheet2!$BX$8,#REF!,10)+HLOOKUP(Sheet2!$BX$9,#REF!,10)+HLOOKUP(Sheet2!$BX$10,#REF!,10)+HLOOKUP(Sheet2!$BX$11,#REF!,10)+HLOOKUP(Sheet2!$BX$12,#REF!,10)+HLOOKUP(Sheet2!$BX$13,#REF!,10)+HLOOKUP(Sheet2!$BX$14,#REF!,10)+HLOOKUP(Sheet2!$BX$15,#REF!,10)+HLOOKUP(Sheet2!$BX$16,#REF!,10)+HLOOKUP(Sheet2!$BX$17,#REF!,10))</f>
        <v>#REF!</v>
      </c>
      <c r="BY30" s="8" t="e">
        <f>SUM(HLOOKUP(Sheet2!$BY$3,#REF!,10)+HLOOKUP(Sheet2!$BY$4,#REF!,10)+HLOOKUP(Sheet2!$BY$5,#REF!,10)+HLOOKUP(Sheet2!$BY$6,#REF!,10)+HLOOKUP(Sheet2!$BY$7,#REF!,10)+HLOOKUP(Sheet2!$BY$8,#REF!,10)+HLOOKUP(Sheet2!$BY$9,#REF!,10)+HLOOKUP(Sheet2!$BY$10,#REF!,10)+HLOOKUP(Sheet2!$BY$11,#REF!,10)+HLOOKUP(Sheet2!$BY$12,#REF!,10)+HLOOKUP(Sheet2!$BY$13,#REF!,10)+HLOOKUP(Sheet2!$BY$14,#REF!,10)+HLOOKUP(Sheet2!$BY$15,#REF!,10)+HLOOKUP(Sheet2!$BY$16,#REF!,10)+HLOOKUP(Sheet2!$BY$17,#REF!,10)+HLOOKUP(Sheet2!$BY$18,#REF!,10))</f>
        <v>#REF!</v>
      </c>
      <c r="BZ30" s="8" t="e">
        <f>SUM(HLOOKUP(Sheet2!$BZ$3,#REF!,10)+HLOOKUP(Sheet2!$BZ$4,#REF!,10)+HLOOKUP(Sheet2!$BZ$5,#REF!,10)+HLOOKUP(Sheet2!$BZ$6,#REF!,10)+HLOOKUP(Sheet2!$BZ$7,#REF!,10)+HLOOKUP(Sheet2!$BZ$8,#REF!,10)+HLOOKUP(Sheet2!$BZ$9,#REF!,10)+HLOOKUP(Sheet2!$BZ$10,#REF!,10)+HLOOKUP(Sheet2!$BZ$11,#REF!,10)+HLOOKUP(Sheet2!$BZ$12,#REF!,10)+HLOOKUP(Sheet2!$BZ$13,#REF!,10)+HLOOKUP(Sheet2!$BZ$14,#REF!,10)+HLOOKUP(Sheet2!$BZ$15,#REF!,10))</f>
        <v>#REF!</v>
      </c>
      <c r="CA30" s="8" t="e">
        <f>SUM(HLOOKUP(Sheet2!$CA$3,#REF!,10)+HLOOKUP(Sheet2!$CA$4,#REF!,10)+HLOOKUP(Sheet2!$CA$5,#REF!,10)+HLOOKUP(Sheet2!$CA$6,#REF!,10)+HLOOKUP(Sheet2!$CA$7,#REF!,10)+HLOOKUP(Sheet2!$CA$8,#REF!,10)+HLOOKUP(Sheet2!$CA$9,#REF!,10)+HLOOKUP(Sheet2!$CA$10,#REF!,10)+HLOOKUP(Sheet2!$CA$11,#REF!,10)+HLOOKUP(Sheet2!$CA$12,#REF!,10)+HLOOKUP(Sheet2!$CA$13,#REF!,10)+HLOOKUP(Sheet2!$CA$14,#REF!,10)+HLOOKUP(Sheet2!$CA$15,#REF!,10)+HLOOKUP(Sheet2!$CA$16,#REF!,10)+HLOOKUP(Sheet2!$CA$17,#REF!,10))</f>
        <v>#REF!</v>
      </c>
      <c r="CB30" s="8" t="e">
        <f>SUM(HLOOKUP(Sheet2!$CB$3,#REF!,10)+HLOOKUP(Sheet2!$CB$4,#REF!,10)+HLOOKUP(Sheet2!$CB$5,#REF!,10)+HLOOKUP(Sheet2!$CB$6,#REF!,10)+HLOOKUP(Sheet2!$CB$7,#REF!,10)+HLOOKUP(Sheet2!$CB$8,#REF!,10)+HLOOKUP(Sheet2!$CB$9,#REF!,10)+HLOOKUP(Sheet2!$CB$10,#REF!,10)+HLOOKUP(Sheet2!$CB$11,#REF!,10)+HLOOKUP(Sheet2!$CB$12,#REF!,10)+HLOOKUP(Sheet2!$CB$13,#REF!,10)+HLOOKUP(Sheet2!$CB$14,#REF!,10)+HLOOKUP(Sheet2!$CB$15,#REF!,10)+HLOOKUP(Sheet2!$CB$16,#REF!,10)+HLOOKUP(Sheet2!$CB$17,#REF!,10))</f>
        <v>#REF!</v>
      </c>
      <c r="CC30" s="8" t="e">
        <f>SUM(HLOOKUP(Sheet2!$CC$3,#REF!,10)+HLOOKUP(Sheet2!$CC$4,#REF!,10)+HLOOKUP(Sheet2!$CC$5,#REF!,10)+HLOOKUP(Sheet2!$CC$6,#REF!,10)+HLOOKUP(Sheet2!$CC$7,#REF!,10)+HLOOKUP(Sheet2!$CC$8,#REF!,10)+HLOOKUP(Sheet2!$CC$9,#REF!,10)+HLOOKUP(Sheet2!$CC$10,#REF!,10)+HLOOKUP(Sheet2!$CC$11,#REF!,10)+HLOOKUP(Sheet2!$CC$12,#REF!,10)+HLOOKUP(Sheet2!$CC$13,#REF!,10)+HLOOKUP(Sheet2!$CC$14,#REF!,10))</f>
        <v>#REF!</v>
      </c>
      <c r="CD30" s="8" t="e">
        <f>SUM(HLOOKUP(Sheet2!$CD$3,#REF!,10)+HLOOKUP(Sheet2!$CD$4,#REF!,10)+HLOOKUP(Sheet2!$CD$5,#REF!,10)+HLOOKUP(Sheet2!$CD$6,#REF!,10)+HLOOKUP(Sheet2!$CD$7,#REF!,10)+HLOOKUP(Sheet2!$CD$8,#REF!,10)+HLOOKUP(Sheet2!$CD$9,#REF!,10)+HLOOKUP(Sheet2!$CD$10,#REF!,10)+HLOOKUP(Sheet2!$CD$11,#REF!,10)+HLOOKUP(Sheet2!$CD$12,#REF!,10)+HLOOKUP(Sheet2!$CD$13,#REF!,10)+HLOOKUP(Sheet2!$CD$14,#REF!,10)+HLOOKUP(Sheet2!$CD$15,#REF!,10)+HLOOKUP(Sheet2!$CD$16,#REF!,10))</f>
        <v>#REF!</v>
      </c>
      <c r="CE30" s="8" t="e">
        <f>SUM(HLOOKUP(Sheet2!$CE$3,#REF!,10)+HLOOKUP(Sheet2!$CE$4,#REF!,10)+HLOOKUP(Sheet2!$CE$5,#REF!,10)+HLOOKUP(Sheet2!$CE$6,#REF!,10)+HLOOKUP(Sheet2!$CE$7,#REF!,10)+HLOOKUP(Sheet2!$CE$8,#REF!,10)+HLOOKUP(Sheet2!$CE$9,#REF!,10)+HLOOKUP(Sheet2!$CE$10,#REF!,10)+HLOOKUP(Sheet2!$CE$11,#REF!,10)+HLOOKUP(Sheet2!$CE$12,#REF!,10)+HLOOKUP(Sheet2!$CE$13,#REF!,10)+HLOOKUP(Sheet2!$CE$14,#REF!,10)+HLOOKUP(Sheet2!$CE$15,#REF!,10))</f>
        <v>#REF!</v>
      </c>
      <c r="CF30" s="8" t="e">
        <f>SUM(HLOOKUP(Sheet2!$CF$3,#REF!,10)+HLOOKUP(Sheet2!$CF$4,#REF!,10)+HLOOKUP(Sheet2!$CF$5,#REF!,10)+HLOOKUP(Sheet2!$CF$6,#REF!,10)+HLOOKUP(Sheet2!$CF$7,#REF!,10)+HLOOKUP(Sheet2!$CF$8,#REF!,10)+HLOOKUP(Sheet2!$CF$9,#REF!,10)+HLOOKUP(Sheet2!$CF$10,#REF!,10)+HLOOKUP(Sheet2!$CF$11,#REF!,10)+HLOOKUP(Sheet2!$CF$12,#REF!,10)+HLOOKUP(Sheet2!$CF$13,#REF!,10)+HLOOKUP(Sheet2!$CF$14,#REF!,10)+HLOOKUP(Sheet2!$CF$15,#REF!,10)+HLOOKUP(Sheet2!$CF$16,#REF!,10)+HLOOKUP(Sheet2!$CF$17,#REF!,10))</f>
        <v>#REF!</v>
      </c>
      <c r="CG30" s="8" t="e">
        <f>SUM(HLOOKUP(Sheet2!$CG$3,#REF!,10)+HLOOKUP(Sheet2!$CG$4,#REF!,10)+HLOOKUP(Sheet2!$CG$5,#REF!,10)+HLOOKUP(Sheet2!$CG$6,#REF!,10)+HLOOKUP(Sheet2!$CG$7,#REF!,10)+HLOOKUP(Sheet2!$CG$8,#REF!,10)+HLOOKUP(Sheet2!$CG$9,#REF!,10)+HLOOKUP(Sheet2!$CG$10,#REF!,10)+HLOOKUP(Sheet2!$CG$11,#REF!,10)+HLOOKUP(Sheet2!$CG$12,#REF!,10)+HLOOKUP(Sheet2!$CG$13,#REF!,10)+HLOOKUP(Sheet2!$CG$14,#REF!,10)+HLOOKUP(Sheet2!$CG$15,#REF!,10)+HLOOKUP(Sheet2!$CG$16,#REF!,10)+HLOOKUP(Sheet2!$CG$17,#REF!,10)+HLOOKUP(Sheet2!$CG$18,#REF!,10))</f>
        <v>#REF!</v>
      </c>
      <c r="CH30" s="8" t="e">
        <f>SUM(HLOOKUP(Sheet2!$CH$3,#REF!,10)+HLOOKUP(Sheet2!$CH$4,#REF!,10)+HLOOKUP(Sheet2!$CH$5,#REF!,10)+HLOOKUP(Sheet2!$CH$6,#REF!,10)+HLOOKUP(Sheet2!$CH$7,#REF!,10)+HLOOKUP(Sheet2!$CH$8,#REF!,10)+HLOOKUP(Sheet2!$CH$9,#REF!,10)+HLOOKUP(Sheet2!$CH$10,#REF!,10)+HLOOKUP(Sheet2!$CH$11,#REF!,10)+HLOOKUP(Sheet2!$CH$12,#REF!,10)+HLOOKUP(Sheet2!$CH$13,#REF!,10)+HLOOKUP(Sheet2!$CH$14,#REF!,10)+HLOOKUP(Sheet2!$CH$15,#REF!,10)+HLOOKUP(Sheet2!$CH$16,#REF!,10)+HLOOKUP(Sheet2!$CH$17,#REF!,10)+HLOOKUP(Sheet2!$CH$18,#REF!,10))</f>
        <v>#REF!</v>
      </c>
      <c r="CI30" s="8" t="e">
        <f>SUM(HLOOKUP(Sheet2!$CI$3,#REF!,10)+HLOOKUP(Sheet2!$CI$4,#REF!,10)+HLOOKUP(Sheet2!$CI$5,#REF!,10)+HLOOKUP(Sheet2!$CI$6,#REF!,10)+HLOOKUP(Sheet2!$CI$7,#REF!,10)+HLOOKUP(Sheet2!$CI$8,#REF!,10)+HLOOKUP(Sheet2!$CI$9,#REF!,10)+HLOOKUP(Sheet2!$CI$10,#REF!,10)+HLOOKUP(Sheet2!$CI$11,#REF!,10)+HLOOKUP(Sheet2!$CI$12,#REF!,10)+HLOOKUP(Sheet2!$CI$13,#REF!,10)+HLOOKUP(Sheet2!$CI$14,#REF!,10)+HLOOKUP(Sheet2!$CI$15,#REF!,10)+HLOOKUP(Sheet2!$CI$16,#REF!,10)+HLOOKUP(Sheet2!$CI$17,#REF!,10)+HLOOKUP(Sheet2!$CI$18,#REF!,10))</f>
        <v>#REF!</v>
      </c>
      <c r="CJ30" s="8" t="e">
        <f>SUM(HLOOKUP(Sheet2!$CJ$3,#REF!,10)+HLOOKUP(Sheet2!$CJ$4,#REF!,10)+HLOOKUP(Sheet2!$CJ$5,#REF!,10)+HLOOKUP(Sheet2!$CJ$6,#REF!,10)+HLOOKUP(Sheet2!$CJ$7,#REF!,10)+HLOOKUP(Sheet2!$CJ$8,#REF!,10)+HLOOKUP(Sheet2!$CJ$9,#REF!,10)+HLOOKUP(Sheet2!$CJ$10,#REF!,10)+HLOOKUP(Sheet2!$CJ$11,#REF!,10)+HLOOKUP(Sheet2!$CJ$12,#REF!,10)+HLOOKUP(Sheet2!$CJ$13,#REF!,10)+HLOOKUP(Sheet2!$CJ$14,#REF!,10)+HLOOKUP(Sheet2!$CJ$15,#REF!,10)+HLOOKUP(Sheet2!$CJ$16,#REF!,10)+HLOOKUP(Sheet2!$CJ$17,#REF!,10))</f>
        <v>#REF!</v>
      </c>
      <c r="CK30" s="8" t="e">
        <f>SUM(HLOOKUP(Sheet2!$CK$3,#REF!,10)+HLOOKUP(Sheet2!$CK$4,#REF!,10)+HLOOKUP(Sheet2!$CK$5,#REF!,10)+HLOOKUP(Sheet2!$CK$6,#REF!,10)+HLOOKUP(Sheet2!$CK$7,#REF!,10)+HLOOKUP(Sheet2!$CK$8,#REF!,10)+HLOOKUP(Sheet2!$CK$9,#REF!,10)+HLOOKUP(Sheet2!$CK$10,#REF!,10)+HLOOKUP(Sheet2!$CK$11,#REF!,10)+HLOOKUP(Sheet2!$CK$12,#REF!,10)+HLOOKUP(Sheet2!$CK$13,#REF!,10)+HLOOKUP(Sheet2!$CK$14,#REF!,10)+HLOOKUP(Sheet2!$CK$15,#REF!,10)+HLOOKUP(Sheet2!$CK$16,#REF!,10)+HLOOKUP(Sheet2!$CK$17,#REF!,10))</f>
        <v>#REF!</v>
      </c>
      <c r="CL30" s="8" t="e">
        <f>SUM(HLOOKUP(Sheet2!$CL$3,#REF!,10)+HLOOKUP(Sheet2!$CL$4,#REF!,10)+HLOOKUP(Sheet2!$CL$5,#REF!,10)+HLOOKUP(Sheet2!$CL$6,#REF!,10)+HLOOKUP(Sheet2!$CL$7,#REF!,10)+HLOOKUP(Sheet2!$CL$8,#REF!,10)+HLOOKUP(Sheet2!$CL$9,#REF!,10)+HLOOKUP(Sheet2!$CL$10,#REF!,10)+HLOOKUP(Sheet2!$CL$11,#REF!,10)+HLOOKUP(Sheet2!$CL$12,#REF!,10)+HLOOKUP(Sheet2!$CL$13,#REF!,10)+HLOOKUP(Sheet2!$CL$14,#REF!,10)+HLOOKUP(Sheet2!$CL$15,#REF!,10)+HLOOKUP(Sheet2!$CL$16,#REF!,10)+HLOOKUP(Sheet2!$CL$17,#REF!,10))</f>
        <v>#REF!</v>
      </c>
      <c r="CM30" s="8" t="e">
        <f>SUM(HLOOKUP(Sheet2!$CM$3,#REF!,10)+HLOOKUP(Sheet2!$CM$4,#REF!,10)+HLOOKUP(Sheet2!$CM$5,#REF!,10)+HLOOKUP(Sheet2!$CM$6,#REF!,10)+HLOOKUP(Sheet2!$CM$7,#REF!,10)+HLOOKUP(Sheet2!$CM$8,#REF!,10)+HLOOKUP(Sheet2!$CM$9,#REF!,10)+HLOOKUP(Sheet2!$CM$10,#REF!,10)+HLOOKUP(Sheet2!$CM$11,#REF!,10)+HLOOKUP(Sheet2!$CM$12,#REF!,10)+HLOOKUP(Sheet2!$CM$13,#REF!,10)+HLOOKUP(Sheet2!$CM$14,#REF!,10)+HLOOKUP(Sheet2!$CM$15,#REF!,10))</f>
        <v>#REF!</v>
      </c>
      <c r="CN30" s="8" t="e">
        <f>SUM(HLOOKUP(Sheet2!$CN$3,#REF!,10)+HLOOKUP(Sheet2!$CN$4,#REF!,10)+HLOOKUP(Sheet2!$CN$5,#REF!,10)+HLOOKUP(Sheet2!$CN$6,#REF!,10)+HLOOKUP(Sheet2!$CN$7,#REF!,10)+HLOOKUP(Sheet2!$CN$8,#REF!,10)+HLOOKUP(Sheet2!$CN$9,#REF!,10)+HLOOKUP(Sheet2!$CN$10,#REF!,10)+HLOOKUP(Sheet2!$CN$11,#REF!,10)+HLOOKUP(Sheet2!$CN$12,#REF!,10)+HLOOKUP(Sheet2!$CN$13,#REF!,10)+HLOOKUP(Sheet2!$CN$14,#REF!,10)+HLOOKUP(Sheet2!$CN$15,#REF!,10)+HLOOKUP(Sheet2!$CN$16,#REF!,10)+HLOOKUP(Sheet2!$CN$17,#REF!,10))</f>
        <v>#REF!</v>
      </c>
      <c r="CO30" s="8" t="e">
        <f>SUM(HLOOKUP(Sheet2!$CO$3,#REF!,10)+HLOOKUP(Sheet2!$CO$4,#REF!,10)+HLOOKUP(Sheet2!$CO$5,#REF!,10)+HLOOKUP(Sheet2!$CO$6,#REF!,10)+HLOOKUP(Sheet2!$CO$7,#REF!,10)+HLOOKUP(Sheet2!$CO$8,#REF!,10)+HLOOKUP(Sheet2!$CO$9,#REF!,10)+HLOOKUP(Sheet2!$CO$10,#REF!,10)+HLOOKUP(Sheet2!$CO$11,#REF!,10)+HLOOKUP(Sheet2!$CO$12,#REF!,10)+HLOOKUP(Sheet2!$CO$13,#REF!,10)+HLOOKUP(Sheet2!$CO$14,#REF!,10)+HLOOKUP(Sheet2!$CO$15,#REF!,10)+HLOOKUP(Sheet2!$CO$16,#REF!,10)+HLOOKUP(Sheet2!$CO$17,#REF!,10))</f>
        <v>#REF!</v>
      </c>
      <c r="CP30" s="8" t="e">
        <f>SUM(HLOOKUP(Sheet2!$CP$3,#REF!,10)+HLOOKUP(Sheet2!$CP$4,#REF!,10)+HLOOKUP(Sheet2!$CP$5,#REF!,10)+HLOOKUP(Sheet2!$CP$6,#REF!,10)+HLOOKUP(Sheet2!$CP$7,#REF!,10)+HLOOKUP(Sheet2!$CP$8,#REF!,10)+HLOOKUP(Sheet2!$CP$9,#REF!,10)+HLOOKUP(Sheet2!$CP$10,#REF!,10)+HLOOKUP(Sheet2!$CP$11,#REF!,10)+HLOOKUP(Sheet2!$CP$12,#REF!,10)+HLOOKUP(Sheet2!$CP$13,#REF!,10)+HLOOKUP(Sheet2!$CP$14,#REF!,10)+HLOOKUP(Sheet2!$CP$15,#REF!,10)+HLOOKUP(Sheet2!$CP$16,#REF!,10)+HLOOKUP(Sheet2!$CP$17,#REF!,10)+HLOOKUP(Sheet2!$CP$18,#REF!,10))</f>
        <v>#REF!</v>
      </c>
      <c r="CQ30" s="8" t="e">
        <f>SUM(HLOOKUP(Sheet2!$CQ$3,#REF!,10)+HLOOKUP(Sheet2!$CQ$4,#REF!,10)+HLOOKUP(Sheet2!$CQ$5,#REF!,10)+HLOOKUP(Sheet2!$CQ$6,#REF!,10)+HLOOKUP(Sheet2!$CQ$7,#REF!,10)+HLOOKUP(Sheet2!$CQ$8,#REF!,10)+HLOOKUP(Sheet2!$CQ$9,#REF!,10)+HLOOKUP(Sheet2!$CQ$10,#REF!,10)+HLOOKUP(Sheet2!$CQ$11,#REF!,10)+HLOOKUP(Sheet2!$CQ$12,#REF!,10)+HLOOKUP(Sheet2!$CQ$13,#REF!,10)+HLOOKUP(Sheet2!$CQ$14,#REF!,10)+HLOOKUP(Sheet2!$CQ$15,#REF!,10)+HLOOKUP(Sheet2!$CQ$16,#REF!,10)+HLOOKUP(Sheet2!$CQ$17,#REF!,10)+HLOOKUP(Sheet2!$CQ$18,#REF!,10))</f>
        <v>#REF!</v>
      </c>
      <c r="CR30" s="8" t="e">
        <f>SUM(HLOOKUP(Sheet2!$CR$3,#REF!,10)+HLOOKUP(Sheet2!$CR$4,#REF!,10)+HLOOKUP(Sheet2!$CR$5,#REF!,10)+HLOOKUP(Sheet2!$CR$6,#REF!,10)+HLOOKUP(Sheet2!$CR$7,#REF!,10)+HLOOKUP(Sheet2!$CR$8,#REF!,10)+HLOOKUP(Sheet2!$CR$9,#REF!,10)+HLOOKUP(Sheet2!$CR$10,#REF!,10)+HLOOKUP(Sheet2!$CR$11,#REF!,10)+HLOOKUP(Sheet2!$CR$12,#REF!,10)+HLOOKUP(Sheet2!$CR$13,#REF!,10)+HLOOKUP(Sheet2!$CR$14,#REF!,10)+HLOOKUP(Sheet2!$CR$15,#REF!,10)+HLOOKUP(Sheet2!$CR$16,#REF!,10)+HLOOKUP(Sheet2!$CR$17,#REF!,10)+HLOOKUP(Sheet2!$CR$18,#REF!,10)+HLOOKUP(Sheet2!$CR$19,#REF!,10)+HLOOKUP(Sheet2!$CR$20,#REF!,10)+HLOOKUP(Sheet2!$CR$21,#REF!,10))</f>
        <v>#REF!</v>
      </c>
      <c r="CS30" s="8" t="e">
        <f>SUM(HLOOKUP(Sheet2!$CS$3,#REF!,10)+HLOOKUP(Sheet2!$CS$4,#REF!,10)+HLOOKUP(Sheet2!$CS$5,#REF!,10)+HLOOKUP(Sheet2!$CS$6,#REF!,10)+HLOOKUP(Sheet2!$CS$7,#REF!,10)+HLOOKUP(Sheet2!$CS$8,#REF!,10)+HLOOKUP(Sheet2!$CS$9,#REF!,10)+HLOOKUP(Sheet2!$CS$10,#REF!,10)+HLOOKUP(Sheet2!$CS$11,#REF!,10)+HLOOKUP(Sheet2!$CS$12,#REF!,10)+HLOOKUP(Sheet2!$CS$13,#REF!,10)+HLOOKUP(Sheet2!$CS$14,#REF!,10)+HLOOKUP(Sheet2!$CS$15,#REF!,10)+HLOOKUP(Sheet2!$CS$16,#REF!,10)+HLOOKUP(Sheet2!$CS$17,#REF!,10)+HLOOKUP(Sheet2!$CS$18,#REF!,10))</f>
        <v>#REF!</v>
      </c>
      <c r="CT30" s="8" t="e">
        <f>SUM(HLOOKUP(Sheet2!$CT$3,#REF!,10)+HLOOKUP(Sheet2!$CT$4,#REF!,10)+HLOOKUP(Sheet2!$CT$5,#REF!,10)+HLOOKUP(Sheet2!$CT$6,#REF!,10)+HLOOKUP(Sheet2!$CT$7,#REF!,10)+HLOOKUP(Sheet2!$CT$8,#REF!,10)+HLOOKUP(Sheet2!$CT$9,#REF!,10)+HLOOKUP(Sheet2!$CT$10,#REF!,10)+HLOOKUP(Sheet2!$CT$11,#REF!,10)+HLOOKUP(Sheet2!$CT$12,#REF!,10)+HLOOKUP(Sheet2!$CT$13,#REF!,10)+HLOOKUP(Sheet2!$CT$14,#REF!,10)+HLOOKUP(Sheet2!$CT$15,#REF!,10)+HLOOKUP(Sheet2!$CT$16,#REF!,10)+HLOOKUP(Sheet2!$CT$17,#REF!,10)+HLOOKUP(Sheet2!$CT$18,#REF!,10)+HLOOKUP(Sheet2!$CT$19,#REF!,10)+HLOOKUP(Sheet2!$CT$20,#REF!,10))</f>
        <v>#REF!</v>
      </c>
      <c r="CU30" s="8" t="e">
        <f>SUM(HLOOKUP(Sheet2!$CU$3,#REF!,10)+HLOOKUP(Sheet2!$CU$4,#REF!,10)+HLOOKUP(Sheet2!$CU$5,#REF!,10)+HLOOKUP(Sheet2!$CU$6,#REF!,10)+HLOOKUP(Sheet2!$CU$7,#REF!,10)+HLOOKUP(Sheet2!$CU$8,#REF!,10)+HLOOKUP(Sheet2!$CU$9,#REF!,10)+HLOOKUP(Sheet2!$CU$10,#REF!,10)+HLOOKUP(Sheet2!$CU$11,#REF!,10)+HLOOKUP(Sheet2!$CU$12,#REF!,10)+HLOOKUP(Sheet2!$CU$13,#REF!,10)+HLOOKUP(Sheet2!$CU$14,#REF!,10)+HLOOKUP(Sheet2!$CU$15,#REF!,10)+HLOOKUP(Sheet2!$CU$16,#REF!,10)+HLOOKUP(Sheet2!$CU$17,#REF!,10))</f>
        <v>#REF!</v>
      </c>
      <c r="CV30" s="8" t="e">
        <f>SUM(HLOOKUP(Sheet2!$CV$3,#REF!,10)+HLOOKUP(Sheet2!$CV$4,#REF!,10)+HLOOKUP(Sheet2!$CV$5,#REF!,10)+HLOOKUP(Sheet2!$CV$6,#REF!,10)+HLOOKUP(Sheet2!$CV$7,#REF!,10)+HLOOKUP(Sheet2!$CV$8,#REF!,10)+HLOOKUP(Sheet2!$CV$9,#REF!,10)+HLOOKUP(Sheet2!$CV$10,#REF!,10)+HLOOKUP(Sheet2!$CV$11,#REF!,10)+HLOOKUP(Sheet2!$CV$12,#REF!,10)+HLOOKUP(Sheet2!$CV$13,#REF!,10)+HLOOKUP(Sheet2!$CV$14,#REF!,10)+HLOOKUP(Sheet2!$CV$15,#REF!,10)+HLOOKUP(Sheet2!$CV$16,#REF!,10)+HLOOKUP(Sheet2!$CV$17,#REF!,10)+HLOOKUP(Sheet2!$CV$18,#REF!,10))</f>
        <v>#REF!</v>
      </c>
      <c r="CW30" s="8" t="e">
        <f>SUM(HLOOKUP(Sheet2!$CW$3,#REF!,10)+HLOOKUP(Sheet2!$CW$4,#REF!,10)+HLOOKUP(Sheet2!$CW$5,#REF!,10)+HLOOKUP(Sheet2!$CW$6,#REF!,10)+HLOOKUP(Sheet2!$CW$7,#REF!,10)+HLOOKUP(Sheet2!$CW$8,#REF!,10)+HLOOKUP(Sheet2!$CW$9,#REF!,10)+HLOOKUP(Sheet2!$CW$10,#REF!,10)+HLOOKUP(Sheet2!$CW$11,#REF!,10)+HLOOKUP(Sheet2!$CW$12,#REF!,10)+HLOOKUP(Sheet2!$CW$13,#REF!,10)+HLOOKUP(Sheet2!$CW$14,#REF!,10)+HLOOKUP(Sheet2!$CW$15,#REF!,10))</f>
        <v>#REF!</v>
      </c>
      <c r="CX30" s="8" t="e">
        <f>SUM(HLOOKUP(Sheet2!$CX$3,#REF!,10)+HLOOKUP(Sheet2!$CX$4,#REF!,10)+HLOOKUP(Sheet2!$CX$5,#REF!,10)+HLOOKUP(Sheet2!$CX$6,#REF!,10)+HLOOKUP(Sheet2!$CX$7,#REF!,10)+HLOOKUP(Sheet2!$CX$8,#REF!,10)+HLOOKUP(Sheet2!$CX$9,#REF!,10)+HLOOKUP(Sheet2!$CX$10,#REF!,10)+HLOOKUP(Sheet2!$CX$11,#REF!,10)+HLOOKUP(Sheet2!$CX$12,#REF!,10)+HLOOKUP(Sheet2!$CX$13,#REF!,10)+HLOOKUP(Sheet2!$CX$14,#REF!,10)+HLOOKUP(Sheet2!$CX$15,#REF!,10)+HLOOKUP(Sheet2!$CX$16,#REF!,10)+HLOOKUP(Sheet2!$CX$17,#REF!,10))</f>
        <v>#REF!</v>
      </c>
      <c r="CY30" s="8" t="e">
        <f>SUM(HLOOKUP(Sheet2!$CY$3,#REF!,10)+HLOOKUP(Sheet2!$CY$4,#REF!,10)+HLOOKUP(Sheet2!$CY$5,#REF!,10)+HLOOKUP(Sheet2!$CY$6,#REF!,10)+HLOOKUP(Sheet2!$CY$7,#REF!,10)+HLOOKUP(Sheet2!$CY$8,#REF!,10)+HLOOKUP(Sheet2!$CY$9,#REF!,10)+HLOOKUP(Sheet2!$CY$10,#REF!,10)+HLOOKUP(Sheet2!$CY$11,#REF!,10)+HLOOKUP(Sheet2!$CY$12,#REF!,10)+HLOOKUP(Sheet2!$CY$13,#REF!,10)+HLOOKUP(Sheet2!$CY$14,#REF!,10)+HLOOKUP(Sheet2!$CY$15,#REF!,10)+HLOOKUP(Sheet2!$CY$16,#REF!,10)+HLOOKUP(Sheet2!$CY$17,#REF!,10))</f>
        <v>#REF!</v>
      </c>
      <c r="CZ30" s="8" t="e">
        <f>SUM(HLOOKUP(Sheet2!$CZ$3,#REF!,10)+HLOOKUP(Sheet2!$CZ$4,#REF!,10)+HLOOKUP(Sheet2!$CZ$5,#REF!,10)+HLOOKUP(Sheet2!$CZ$6,#REF!,10)+HLOOKUP(Sheet2!$CZ$7,#REF!,10)+HLOOKUP(Sheet2!$CZ$8,#REF!,10)+HLOOKUP(Sheet2!$CZ$9,#REF!,10)+HLOOKUP(Sheet2!$CZ$10,#REF!,10)+HLOOKUP(Sheet2!$CZ$11,#REF!,10)+HLOOKUP(Sheet2!$CZ$12,#REF!,10)+HLOOKUP(Sheet2!$CZ$13,#REF!,10)+HLOOKUP(Sheet2!$CZ$14,#REF!,10))</f>
        <v>#REF!</v>
      </c>
      <c r="DA30" s="8" t="e">
        <f>SUM(HLOOKUP(Sheet2!$DA$3,#REF!,10)+HLOOKUP(Sheet2!$DA$4,#REF!,10)+HLOOKUP(Sheet2!$DA$5,#REF!,10)+HLOOKUP(Sheet2!$DA$6,#REF!,10)+HLOOKUP(Sheet2!$DA$7,#REF!,10)+HLOOKUP(Sheet2!$DA$8,#REF!,10)+HLOOKUP(Sheet2!$DA$9,#REF!,10)+HLOOKUP(Sheet2!$DA$10,#REF!,10)+HLOOKUP(Sheet2!$DA$11,#REF!,10)+HLOOKUP(Sheet2!$DA$12,#REF!,10)+HLOOKUP(Sheet2!$DA$13,#REF!,10)+HLOOKUP(Sheet2!$DA$14,#REF!,10)+HLOOKUP(Sheet2!$DA$15,#REF!,10)+HLOOKUP(Sheet2!$DA$16,#REF!,10))</f>
        <v>#REF!</v>
      </c>
      <c r="DB30" s="8" t="e">
        <f>SUM(HLOOKUP(Sheet2!$DB$3,#REF!,10)+HLOOKUP(Sheet2!$DB$4,#REF!,10)+HLOOKUP(Sheet2!$DB$5,#REF!,10)+HLOOKUP(Sheet2!$DB$6,#REF!,10)+HLOOKUP(Sheet2!$DB$7,#REF!,10)+HLOOKUP(Sheet2!$DB$8,#REF!,10)+HLOOKUP(Sheet2!$DB$9,#REF!,10)+HLOOKUP(Sheet2!$DB$10,#REF!,10)+HLOOKUP(Sheet2!$DB$11,#REF!,10)+HLOOKUP(Sheet2!$DB$12,#REF!,10)+HLOOKUP(Sheet2!$DB$13,#REF!,10)+HLOOKUP(Sheet2!$DB$14,#REF!,10)+HLOOKUP(Sheet2!$DB$15,#REF!,10))</f>
        <v>#REF!</v>
      </c>
      <c r="DC30" s="8" t="e">
        <f>SUM(HLOOKUP(Sheet2!$DC$3,#REF!,10)+HLOOKUP(Sheet2!$DC$4,#REF!,10)+HLOOKUP(Sheet2!$DC$5,#REF!,10)+HLOOKUP(Sheet2!$DC$6,#REF!,10)+HLOOKUP(Sheet2!$DC$7,#REF!,10)+HLOOKUP(Sheet2!$DC$8,#REF!,10)+HLOOKUP(Sheet2!$DC$9,#REF!,10)+HLOOKUP(Sheet2!$DC$10,#REF!,10)+HLOOKUP(Sheet2!$DC$11,#REF!,10)+HLOOKUP(Sheet2!$DC$12,#REF!,10)+HLOOKUP(Sheet2!$DC$13,#REF!,10)+HLOOKUP(Sheet2!$DC$14,#REF!,10)+HLOOKUP(Sheet2!$DC$15,#REF!,10)+HLOOKUP(Sheet2!$DC$16,#REF!,10)+HLOOKUP(Sheet2!$DC$17,#REF!,10))</f>
        <v>#REF!</v>
      </c>
      <c r="DD30" s="8" t="e">
        <f>SUM(HLOOKUP(Sheet2!$DD$3,#REF!,10)+HLOOKUP(Sheet2!$DD$4,#REF!,10)+HLOOKUP(Sheet2!$DD$5,#REF!,10)+HLOOKUP(Sheet2!$DD$6,#REF!,10)+HLOOKUP(Sheet2!$DD$7,#REF!,10)+HLOOKUP(Sheet2!$DD$8,#REF!,10)+HLOOKUP(Sheet2!$DD$9,#REF!,10)+HLOOKUP(Sheet2!$DD$10,#REF!,10)+HLOOKUP(Sheet2!$DD$11,#REF!,10)+HLOOKUP(Sheet2!$DD$12,#REF!,10)+HLOOKUP(Sheet2!$DD$13,#REF!,10)+HLOOKUP(Sheet2!$DD$14,#REF!,10)+HLOOKUP(Sheet2!$DD$15,#REF!,10)+HLOOKUP(Sheet2!$DD$16,#REF!,10)+HLOOKUP(Sheet2!$DD$17,#REF!,10)+HLOOKUP(Sheet2!$DD$18,#REF!,10))</f>
        <v>#REF!</v>
      </c>
      <c r="DE30" s="8" t="e">
        <f>SUM(HLOOKUP(Sheet2!$DE$3,#REF!,10)+HLOOKUP(Sheet2!$DE$4,#REF!,10)+HLOOKUP(Sheet2!$DE$5,#REF!,10)+HLOOKUP(Sheet2!$DE$6,#REF!,10)+HLOOKUP(Sheet2!$DE$7,#REF!,10)+HLOOKUP(Sheet2!$DE$8,#REF!,10)+HLOOKUP(Sheet2!$DE$9,#REF!,10)+HLOOKUP(Sheet2!$DE$10,#REF!,10)+HLOOKUP(Sheet2!$DE$11,#REF!,10)+HLOOKUP(Sheet2!$DE$12,#REF!,10)+HLOOKUP(Sheet2!$DE$13,#REF!,10)+HLOOKUP(Sheet2!$DE$14,#REF!,10)+HLOOKUP(Sheet2!$DE$15,#REF!,10)+HLOOKUP(Sheet2!$DE$16,#REF!,10)+HLOOKUP(Sheet2!$DE$17,#REF!,10)+HLOOKUP(Sheet2!$DE$18,#REF!,10))</f>
        <v>#REF!</v>
      </c>
      <c r="DF30" s="8" t="e">
        <f>SUM(HLOOKUP(Sheet2!$DF$3,#REF!,10)+HLOOKUP(Sheet2!$DF$4,#REF!,10)+HLOOKUP(Sheet2!$DF$5,#REF!,10)+HLOOKUP(Sheet2!$DF$6,#REF!,10)+HLOOKUP(Sheet2!$DF$7,#REF!,10)+HLOOKUP(Sheet2!$DF$8,#REF!,10)+HLOOKUP(Sheet2!$DF$9,#REF!,10)+HLOOKUP(Sheet2!$DF$10,#REF!,10)+HLOOKUP(Sheet2!$DF$11,#REF!,10)+HLOOKUP(Sheet2!$DF$12,#REF!,10)+HLOOKUP(Sheet2!$DF$13,#REF!,10)+HLOOKUP(Sheet2!$DF$14,#REF!,10)+HLOOKUP(Sheet2!$DF$15,#REF!,10)+HLOOKUP(Sheet2!$DF$16,#REF!,10)+HLOOKUP(Sheet2!$DF$17,#REF!,10)+HLOOKUP(Sheet2!$DF$18,#REF!,10))</f>
        <v>#REF!</v>
      </c>
      <c r="DG30" s="8" t="e">
        <f>SUM(HLOOKUP(Sheet2!$DG$3,#REF!,10)+HLOOKUP(Sheet2!$DG$4,#REF!,10)+HLOOKUP(Sheet2!$DG$5,#REF!,10)+HLOOKUP(Sheet2!$DG$6,#REF!,10)+HLOOKUP(Sheet2!$DG$7,#REF!,10)+HLOOKUP(Sheet2!$DG$8,#REF!,10)+HLOOKUP(Sheet2!$DG$9,#REF!,10)+HLOOKUP(Sheet2!$DG$10,#REF!,10)+HLOOKUP(Sheet2!$DG$11,#REF!,10)+HLOOKUP(Sheet2!$DG$12,#REF!,10)+HLOOKUP(Sheet2!$DG$13,#REF!,10)+HLOOKUP(Sheet2!$DG$14,#REF!,10)+HLOOKUP(Sheet2!$DG$15,#REF!,10)+HLOOKUP(Sheet2!$DG$16,#REF!,10)+HLOOKUP(Sheet2!$DG$17,#REF!,10))</f>
        <v>#REF!</v>
      </c>
      <c r="DH30" s="8" t="e">
        <f>SUM(HLOOKUP(Sheet2!$DH$3,#REF!,10)+HLOOKUP(Sheet2!$DH$4,#REF!,10)+HLOOKUP(Sheet2!$DH$5,#REF!,10)+HLOOKUP(Sheet2!$DH$6,#REF!,10)+HLOOKUP(Sheet2!$DH$7,#REF!,10)+HLOOKUP(Sheet2!$DH$8,#REF!,10)+HLOOKUP(Sheet2!$DH$9,#REF!,10)+HLOOKUP(Sheet2!$DH$10,#REF!,10)+HLOOKUP(Sheet2!$DH$11,#REF!,10)+HLOOKUP(Sheet2!$DH$12,#REF!,10)+HLOOKUP(Sheet2!$DH$13,#REF!,10)+HLOOKUP(Sheet2!$DH$14,#REF!,10)+HLOOKUP(Sheet2!$DH$15,#REF!,10)+HLOOKUP(Sheet2!$DH$16,#REF!,10)+HLOOKUP(Sheet2!$DH$17,#REF!,10))</f>
        <v>#REF!</v>
      </c>
      <c r="DI30" s="8" t="e">
        <f>SUM(HLOOKUP(Sheet2!$DI$3,#REF!,10)+HLOOKUP(Sheet2!$DI$4,#REF!,10)+HLOOKUP(Sheet2!$DI$5,#REF!,10)+HLOOKUP(Sheet2!$DI$6,#REF!,10)+HLOOKUP(Sheet2!$DI$7,#REF!,10)+HLOOKUP(Sheet2!$DI$8,#REF!,10)+HLOOKUP(Sheet2!$DI$9,#REF!,10)+HLOOKUP(Sheet2!$DI$10,#REF!,10)+HLOOKUP(Sheet2!$DI$11,#REF!,10)+HLOOKUP(Sheet2!$DI$12,#REF!,10)+HLOOKUP(Sheet2!$DI$13,#REF!,10)+HLOOKUP(Sheet2!$DI$14,#REF!,10)+HLOOKUP(Sheet2!$DI$15,#REF!,10)+HLOOKUP(Sheet2!$DI$16,#REF!,10)+HLOOKUP(Sheet2!$DI$17,#REF!,10))</f>
        <v>#REF!</v>
      </c>
      <c r="DJ30" s="8" t="e">
        <f>SUM(HLOOKUP(Sheet2!$DJ$3,#REF!,10)+HLOOKUP(Sheet2!$DJ$4,#REF!,10)+HLOOKUP(Sheet2!$DJ$5,#REF!,10)+HLOOKUP(Sheet2!$DJ$6,#REF!,10)+HLOOKUP(Sheet2!$DJ$7,#REF!,10)+HLOOKUP(Sheet2!$DJ$8,#REF!,10)+HLOOKUP(Sheet2!$DJ$9,#REF!,10)+HLOOKUP(Sheet2!$DJ$10,#REF!,10)+HLOOKUP(Sheet2!$DJ$11,#REF!,10)+HLOOKUP(Sheet2!$DJ$12,#REF!,10)+HLOOKUP(Sheet2!$DJ$13,#REF!,10)+HLOOKUP(Sheet2!$DJ$14,#REF!,10)+HLOOKUP(Sheet2!$DJ$15,#REF!,10))</f>
        <v>#REF!</v>
      </c>
      <c r="DK30" s="8" t="e">
        <f>SUM(HLOOKUP(Sheet2!$DK$3,#REF!,10)+HLOOKUP(Sheet2!$DK$4,#REF!,10)+HLOOKUP(Sheet2!$DK$5,#REF!,10)+HLOOKUP(Sheet2!$DK$6,#REF!,10)+HLOOKUP(Sheet2!$DK$7,#REF!,10)+HLOOKUP(Sheet2!$DK$8,#REF!,10)+HLOOKUP(Sheet2!$DK$9,#REF!,10)+HLOOKUP(Sheet2!$DK$10,#REF!,10)+HLOOKUP(Sheet2!$DK$11,#REF!,10)+HLOOKUP(Sheet2!$DK$12,#REF!,10)+HLOOKUP(Sheet2!$DK$13,#REF!,10)+HLOOKUP(Sheet2!$DK$14,#REF!,10)+HLOOKUP(Sheet2!$DK$15,#REF!,10)+HLOOKUP(Sheet2!$DK$16,#REF!,10)+HLOOKUP(Sheet2!$DK$17,#REF!,10))</f>
        <v>#REF!</v>
      </c>
      <c r="DL30" s="8" t="e">
        <f>SUM(HLOOKUP(Sheet2!$DL$3,#REF!,10)+HLOOKUP(Sheet2!$DL$4,#REF!,10)+HLOOKUP(Sheet2!$DL$5,#REF!,10)+HLOOKUP(Sheet2!$DL$6,#REF!,10)+HLOOKUP(Sheet2!$DL$7,#REF!,10)+HLOOKUP(Sheet2!$DL$8,#REF!,10)+HLOOKUP(Sheet2!$DL$9,#REF!,10)+HLOOKUP(Sheet2!$DL$10,#REF!,10)+HLOOKUP(Sheet2!$DL$11,#REF!,10)+HLOOKUP(Sheet2!$DL$12,#REF!,10)+HLOOKUP(Sheet2!$DL$13,#REF!,10)+HLOOKUP(Sheet2!$DL$14,#REF!,10)+HLOOKUP(Sheet2!$DL$15,#REF!,10)+HLOOKUP(Sheet2!$DL$16,#REF!,10)+HLOOKUP(Sheet2!$DL$17,#REF!,10))</f>
        <v>#REF!</v>
      </c>
      <c r="DM30" s="8" t="e">
        <f>SUM(HLOOKUP(Sheet2!$DM$3,#REF!,10)+HLOOKUP(Sheet2!$DM$4,#REF!,10)+HLOOKUP(Sheet2!$DM$5,#REF!,10)+HLOOKUP(Sheet2!$DM$6,#REF!,10)+HLOOKUP(Sheet2!$DM$7,#REF!,10)+HLOOKUP(Sheet2!$DM$8,#REF!,10)+HLOOKUP(Sheet2!$DM$9,#REF!,10)+HLOOKUP(Sheet2!$DM$10,#REF!,10)+HLOOKUP(Sheet2!$DM$11,#REF!,10)+HLOOKUP(Sheet2!$DM$12,#REF!,10)+HLOOKUP(Sheet2!$DM$13,#REF!,10)+HLOOKUP(Sheet2!$DM$14,#REF!,10)+HLOOKUP(Sheet2!$DM$15,#REF!,10)+HLOOKUP(Sheet2!$DM$16,#REF!,10)+HLOOKUP(Sheet2!$DM$17,#REF!,10)+HLOOKUP(Sheet2!$DM$18,#REF!,10))</f>
        <v>#REF!</v>
      </c>
      <c r="DN30" s="8" t="e">
        <f>SUM(HLOOKUP(Sheet2!$DN$3,#REF!,10)+HLOOKUP(Sheet2!$DN$4,#REF!,10)+HLOOKUP(Sheet2!$DN$5,#REF!,10)+HLOOKUP(Sheet2!$DN$6,#REF!,10)+HLOOKUP(Sheet2!$DN$7,#REF!,10)+HLOOKUP(Sheet2!$DN$8,#REF!,10)+HLOOKUP(Sheet2!$DN$9,#REF!,10)+HLOOKUP(Sheet2!$DN$10,#REF!,10)+HLOOKUP(Sheet2!$DN$11,#REF!,10)+HLOOKUP(Sheet2!$DN$12,#REF!,10)+HLOOKUP(Sheet2!$DN$13,#REF!,10)+HLOOKUP(Sheet2!$DN$14,#REF!,10)+HLOOKUP(Sheet2!$DN$15,#REF!,10)+HLOOKUP(Sheet2!$DN$16,#REF!,10)+HLOOKUP(Sheet2!$DN$17,#REF!,10)+HLOOKUP(Sheet2!$DN$18,#REF!,10))</f>
        <v>#REF!</v>
      </c>
      <c r="DO30" s="8" t="e">
        <f>SUM(HLOOKUP(Sheet2!$DO$3,#REF!,10)+HLOOKUP(Sheet2!$DO$4,#REF!,10)+HLOOKUP(Sheet2!$DO$5,#REF!,10)+HLOOKUP(Sheet2!$DO$6,#REF!,10)+HLOOKUP(Sheet2!$DO$7,#REF!,10)+HLOOKUP(Sheet2!$DO$8,#REF!,10)+HLOOKUP(Sheet2!$DO$9,#REF!,10)+HLOOKUP(Sheet2!$DO$10,#REF!,10)+HLOOKUP(Sheet2!$DO$11,#REF!,10)+HLOOKUP(Sheet2!$DO$12,#REF!,10)+HLOOKUP(Sheet2!$DO$13,#REF!,10)+HLOOKUP(Sheet2!$DO$14,#REF!,10)+HLOOKUP(Sheet2!$DO$15,#REF!,10)+HLOOKUP(Sheet2!$DO$16,#REF!,10)+HLOOKUP(Sheet2!$DO$17,#REF!,10)+HLOOKUP(Sheet2!$DO$18,#REF!,10)+HLOOKUP(Sheet2!$DO$19,#REF!,10)+HLOOKUP(Sheet2!$DO$20,#REF!,10)+HLOOKUP(Sheet2!$DO$21,#REF!,10))</f>
        <v>#REF!</v>
      </c>
      <c r="DP30" s="8" t="e">
        <f>SUM(HLOOKUP(Sheet2!$DP$3,#REF!,10)+HLOOKUP(Sheet2!$DP$4,#REF!,10)+HLOOKUP(Sheet2!$DP$5,#REF!,10)+HLOOKUP(Sheet2!$DP$6,#REF!,10)+HLOOKUP(Sheet2!$DP$7,#REF!,10)+HLOOKUP(Sheet2!$DP$8,#REF!,10)+HLOOKUP(Sheet2!$DP$9,#REF!,10)+HLOOKUP(Sheet2!$DP$10,#REF!,10)+HLOOKUP(Sheet2!$DP$11,#REF!,10)+HLOOKUP(Sheet2!$DP$12,#REF!,10)+HLOOKUP(Sheet2!$DP$13,#REF!,10)+HLOOKUP(Sheet2!$DP$14,#REF!,10)+HLOOKUP(Sheet2!$DP$15,#REF!,10)+HLOOKUP(Sheet2!$DP$16,#REF!,10)+HLOOKUP(Sheet2!$DP$17,#REF!,10)+HLOOKUP(Sheet2!$DP$18,#REF!,10))</f>
        <v>#REF!</v>
      </c>
      <c r="DQ30" s="8" t="e">
        <f>SUM(HLOOKUP(Sheet2!$DQ$3,#REF!,10)+HLOOKUP(Sheet2!$DQ$4,#REF!,10)+HLOOKUP(Sheet2!$DQ$5,#REF!,10)+HLOOKUP(Sheet2!$DQ$6,#REF!,10)+HLOOKUP(Sheet2!$DQ$7,#REF!,10)+HLOOKUP(Sheet2!$DQ$8,#REF!,10)+HLOOKUP(Sheet2!$DQ$9,#REF!,10)+HLOOKUP(Sheet2!$DQ$10,#REF!,10)+HLOOKUP(Sheet2!$DQ$11,#REF!,10)+HLOOKUP(Sheet2!$DQ$12,#REF!,10)+HLOOKUP(Sheet2!$DQ$13,#REF!,10)+HLOOKUP(Sheet2!$DQ$14,#REF!,10)+HLOOKUP(Sheet2!$DQ$15,#REF!,10)+HLOOKUP(Sheet2!$DQ$16,#REF!,10)+HLOOKUP(Sheet2!$DQ$17,#REF!,10)+HLOOKUP(Sheet2!$DQ$18,#REF!,10)+HLOOKUP(Sheet2!$DQ$19,#REF!,10)+HLOOKUP(Sheet2!$DQ$20,#REF!,10))</f>
        <v>#REF!</v>
      </c>
      <c r="DR30" s="8" t="e">
        <f>SUM(HLOOKUP(Sheet2!$DR$3,#REF!,10)+HLOOKUP(Sheet2!$DR$4,#REF!,10)+HLOOKUP(Sheet2!$DR$5,#REF!,10)+HLOOKUP(Sheet2!$DR$6,#REF!,10)+HLOOKUP(Sheet2!$DR$7,#REF!,10)+HLOOKUP(Sheet2!$DR$8,#REF!,10)+HLOOKUP(Sheet2!$DR$9,#REF!,10)+HLOOKUP(Sheet2!$DR$10,#REF!,10)+HLOOKUP(Sheet2!$DR$11,#REF!,10)+HLOOKUP(Sheet2!$DR$12,#REF!,10)+HLOOKUP(Sheet2!$DR$13,#REF!,10)+HLOOKUP(Sheet2!$DR$14,#REF!,10)+HLOOKUP(Sheet2!$DR$15,#REF!,10)+HLOOKUP(Sheet2!$DR$16,#REF!,10))</f>
        <v>#REF!</v>
      </c>
      <c r="DS30" s="8" t="e">
        <f>SUM(HLOOKUP(Sheet2!$DS$3,#REF!,10)+HLOOKUP(Sheet2!$DS$4,#REF!,10)+HLOOKUP(Sheet2!$DS$5,#REF!,10)+HLOOKUP(Sheet2!$DS$6,#REF!,10)+HLOOKUP(Sheet2!$DS$7,#REF!,10)+HLOOKUP(Sheet2!$DS$8,#REF!,10)+HLOOKUP(Sheet2!$DS$9,#REF!,10)+HLOOKUP(Sheet2!$DS$10,#REF!,10)+HLOOKUP(Sheet2!$DS$11,#REF!,10)+HLOOKUP(Sheet2!$DS$12,#REF!,10)+HLOOKUP(Sheet2!$DS$13,#REF!,10)+HLOOKUP(Sheet2!$DS$14,#REF!,10)+HLOOKUP(Sheet2!$DS$15,#REF!,10)+HLOOKUP(Sheet2!$DS$16,#REF!,10)+HLOOKUP(Sheet2!$DS$17,#REF!,10))</f>
        <v>#REF!</v>
      </c>
      <c r="DT30" s="8" t="e">
        <f>SUM(HLOOKUP(Sheet2!$DT$3,#REF!,10)+HLOOKUP(Sheet2!$DT$4,#REF!,10)+HLOOKUP(Sheet2!$DT$5,#REF!,10)+HLOOKUP(Sheet2!$DT$6,#REF!,10)+HLOOKUP(Sheet2!$DT$7,#REF!,10)+HLOOKUP(Sheet2!$DT$8,#REF!,10)+HLOOKUP(Sheet2!$DT$9,#REF!,10)+HLOOKUP(Sheet2!$DT$10,#REF!,10)+HLOOKUP(Sheet2!$DT$11,#REF!,10)+HLOOKUP(Sheet2!$DT$12,#REF!,10)+HLOOKUP(Sheet2!$DT$13,#REF!,10)+HLOOKUP(Sheet2!$DT$14,#REF!,10))</f>
        <v>#REF!</v>
      </c>
      <c r="DU30" s="8" t="e">
        <f>SUM(HLOOKUP(Sheet2!$DU$3,#REF!,10)+HLOOKUP(Sheet2!$DU$4,#REF!,10)+HLOOKUP(Sheet2!$DU$5,#REF!,10)+HLOOKUP(Sheet2!$DU$6,#REF!,10)+HLOOKUP(Sheet2!$DU$7,#REF!,10)+HLOOKUP(Sheet2!$DU$8,#REF!,10)+HLOOKUP(Sheet2!$DU$9,#REF!,10)+HLOOKUP(Sheet2!$DU$10,#REF!,10)+HLOOKUP(Sheet2!$DU$11,#REF!,10)+HLOOKUP(Sheet2!$DU$12,#REF!,10)+HLOOKUP(Sheet2!$DU$13,#REF!,10)+HLOOKUP(Sheet2!$DU$14,#REF!,10)+HLOOKUP(Sheet2!$DU$15,#REF!,10)+HLOOKUP(Sheet2!$DU$16,#REF!,10))</f>
        <v>#REF!</v>
      </c>
      <c r="DV30" s="8" t="e">
        <f>SUM(HLOOKUP(Sheet2!$DV$3,#REF!,10)+HLOOKUP(Sheet2!$DV$4,#REF!,10)+HLOOKUP(Sheet2!$DV$5,#REF!,10)+HLOOKUP(Sheet2!$DV$6,#REF!,10)+HLOOKUP(Sheet2!$DV$7,#REF!,10)+HLOOKUP(Sheet2!$DV$8,#REF!,10)+HLOOKUP(Sheet2!$DV$9,#REF!,10)+HLOOKUP(Sheet2!$DV$10,#REF!,10)+HLOOKUP(Sheet2!$DV$11,#REF!,10)+HLOOKUP(Sheet2!$DV$12,#REF!,10)+HLOOKUP(Sheet2!$DV$13,#REF!,10)+HLOOKUP(Sheet2!$DV$14,#REF!,10)+HLOOKUP(Sheet2!$DV$15,#REF!,10)+HLOOKUP(Sheet2!$DV$16,#REF!,10))</f>
        <v>#REF!</v>
      </c>
      <c r="DW30" s="8" t="e">
        <f>SUM(HLOOKUP(Sheet2!$DW$3,#REF!,10)+HLOOKUP(Sheet2!$DW$4,#REF!,10)+HLOOKUP(Sheet2!$DW$5,#REF!,10)+HLOOKUP(Sheet2!$DW$6,#REF!,10)+HLOOKUP(Sheet2!$DW$7,#REF!,10)+HLOOKUP(Sheet2!$DW$8,#REF!,10)+HLOOKUP(Sheet2!$DW$9,#REF!,10)+HLOOKUP(Sheet2!$DW$10,#REF!,10)+HLOOKUP(Sheet2!$DW$11,#REF!,10)+HLOOKUP(Sheet2!$DW$12,#REF!,10)+HLOOKUP(Sheet2!$DW$13,#REF!,10))</f>
        <v>#REF!</v>
      </c>
      <c r="DX30" s="8" t="e">
        <f>SUM(HLOOKUP(Sheet2!$DX$3,#REF!,10)+HLOOKUP(Sheet2!$DX$4,#REF!,10)+HLOOKUP(Sheet2!$DX$5,#REF!,10)+HLOOKUP(Sheet2!$DX$6,#REF!,10)+HLOOKUP(Sheet2!$DX$7,#REF!,10)+HLOOKUP(Sheet2!$DX$8,#REF!,10)+HLOOKUP(Sheet2!$DX$9,#REF!,10)+HLOOKUP(Sheet2!$DX$10,#REF!,10)+HLOOKUP(Sheet2!$DX$11,#REF!,10)+HLOOKUP(Sheet2!$DX$12,#REF!,10)+HLOOKUP(Sheet2!$DX$13,#REF!,10)+HLOOKUP(Sheet2!$DX$14,#REF!,10)+HLOOKUP(Sheet2!$DX$15,#REF!,10))</f>
        <v>#REF!</v>
      </c>
      <c r="DY30" s="8" t="e">
        <f>SUM(HLOOKUP(Sheet2!$DY$3,#REF!,10)+HLOOKUP(Sheet2!$DY$4,#REF!,10)+HLOOKUP(Sheet2!$DY$5,#REF!,10)+HLOOKUP(Sheet2!$DY$6,#REF!,10)+HLOOKUP(Sheet2!$DY$7,#REF!,10)+HLOOKUP(Sheet2!$DY$8,#REF!,10)+HLOOKUP(Sheet2!$DY$9,#REF!,10)+HLOOKUP(Sheet2!$DY$10,#REF!,10)+HLOOKUP(Sheet2!$DY$11,#REF!,10)+HLOOKUP(Sheet2!$DY$12,#REF!,10)+HLOOKUP(Sheet2!$DY$13,#REF!,10)+HLOOKUP(Sheet2!$DY$14,#REF!,10))</f>
        <v>#REF!</v>
      </c>
      <c r="DZ30" s="8" t="e">
        <f>SUM(HLOOKUP(Sheet2!$DZ$3,#REF!,10)+HLOOKUP(Sheet2!$DZ$4,#REF!,10)+HLOOKUP(Sheet2!$DZ$5,#REF!,10)+HLOOKUP(Sheet2!$DZ$6,#REF!,10)+HLOOKUP(Sheet2!$DZ$7,#REF!,10)+HLOOKUP(Sheet2!$DZ$8,#REF!,10)+HLOOKUP(Sheet2!$DZ$9,#REF!,10)+HLOOKUP(Sheet2!$DZ$10,#REF!,10)+HLOOKUP(Sheet2!$DZ$11,#REF!,10)+HLOOKUP(Sheet2!$DZ$12,#REF!,10)+HLOOKUP(Sheet2!$DZ$13,#REF!,10)+HLOOKUP(Sheet2!$DZ$14,#REF!,10)+HLOOKUP(Sheet2!$DZ$15,#REF!,10)+HLOOKUP(Sheet2!$DZ$16,#REF!,10))</f>
        <v>#REF!</v>
      </c>
      <c r="EA30" s="8" t="e">
        <f>SUM(HLOOKUP(Sheet2!$EA$3,#REF!,10)+HLOOKUP(Sheet2!$EA$4,#REF!,10)+HLOOKUP(Sheet2!$EA$5,#REF!,10)+HLOOKUP(Sheet2!$EA$6,#REF!,10)+HLOOKUP(Sheet2!$EA$7,#REF!,10)+HLOOKUP(Sheet2!$EA$8,#REF!,10)+HLOOKUP(Sheet2!$EA$9,#REF!,10)+HLOOKUP(Sheet2!$EA$10,#REF!,10)+HLOOKUP(Sheet2!$EA$11,#REF!,10)+HLOOKUP(Sheet2!$EA$12,#REF!,10)+HLOOKUP(Sheet2!$EA$13,#REF!,10)+HLOOKUP(Sheet2!$EA$14,#REF!,10)+HLOOKUP(Sheet2!$EA$15,#REF!,10)+HLOOKUP(Sheet2!$EA$16,#REF!,10)+HLOOKUP(Sheet2!$EA$17,#REF!,10))</f>
        <v>#REF!</v>
      </c>
      <c r="EB30" s="8" t="e">
        <f>SUM(HLOOKUP(Sheet2!$EB$3,#REF!,10)+HLOOKUP(Sheet2!$EB$4,#REF!,10)+HLOOKUP(Sheet2!$EB$5,#REF!,10)+HLOOKUP(Sheet2!$EB$6,#REF!,10)+HLOOKUP(Sheet2!$EB$7,#REF!,10)+HLOOKUP(Sheet2!$EB$8,#REF!,10)+HLOOKUP(Sheet2!$EB$9,#REF!,10)+HLOOKUP(Sheet2!$EB$10,#REF!,10)+HLOOKUP(Sheet2!$EB$11,#REF!,10)+HLOOKUP(Sheet2!$EB$12,#REF!,10)+HLOOKUP(Sheet2!$EB$13,#REF!,10)+HLOOKUP(Sheet2!$EB$14,#REF!,10)+HLOOKUP(Sheet2!$EB$15,#REF!,10)+HLOOKUP(Sheet2!$EB$16,#REF!,10)+HLOOKUP(Sheet2!$EB$17,#REF!,10))</f>
        <v>#REF!</v>
      </c>
      <c r="EC30" s="8" t="e">
        <f>SUM(HLOOKUP(Sheet2!$EC$3,#REF!,10)+HLOOKUP(Sheet2!$EC$4,#REF!,10)+HLOOKUP(Sheet2!$EC$5,#REF!,10)+HLOOKUP(Sheet2!$EC$6,#REF!,10)+HLOOKUP(Sheet2!$EC$7,#REF!,10)+HLOOKUP(Sheet2!$EC$8,#REF!,10)+HLOOKUP(Sheet2!$EC$9,#REF!,10)+HLOOKUP(Sheet2!$EC$10,#REF!,10)+HLOOKUP(Sheet2!$EC$11,#REF!,10)+HLOOKUP(Sheet2!$EC$12,#REF!,10)+HLOOKUP(Sheet2!$EC$13,#REF!,10)+HLOOKUP(Sheet2!$EC$14,#REF!,10)+HLOOKUP(Sheet2!$EC$15,#REF!,10)+HLOOKUP(Sheet2!$EC$16,#REF!,10)+HLOOKUP(Sheet2!$EC$17,#REF!,10))</f>
        <v>#REF!</v>
      </c>
      <c r="ED30" s="8" t="e">
        <f>SUM(HLOOKUP(Sheet2!$ED$3,#REF!,10)+HLOOKUP(Sheet2!$ED$4,#REF!,10)+HLOOKUP(Sheet2!$ED$5,#REF!,10)+HLOOKUP(Sheet2!$ED$6,#REF!,10)+HLOOKUP(Sheet2!$ED$7,#REF!,10)+HLOOKUP(Sheet2!$ED$8,#REF!,10)+HLOOKUP(Sheet2!$ED$9,#REF!,10)+HLOOKUP(Sheet2!$ED$10,#REF!,10)+HLOOKUP(Sheet2!$ED$11,#REF!,10)+HLOOKUP(Sheet2!$ED$12,#REF!,10)+HLOOKUP(Sheet2!$ED$13,#REF!,10)+HLOOKUP(Sheet2!$ED$14,#REF!,10)+HLOOKUP(Sheet2!$ED$15,#REF!,10)+HLOOKUP(Sheet2!$ED$16,#REF!,10))</f>
        <v>#REF!</v>
      </c>
      <c r="EE30" s="8" t="e">
        <f>SUM(HLOOKUP(Sheet2!$EE$3,#REF!,10)+HLOOKUP(Sheet2!$EE$4,#REF!,10)+HLOOKUP(Sheet2!$EE$5,#REF!,10)+HLOOKUP(Sheet2!$EE$6,#REF!,10)+HLOOKUP(Sheet2!$EE$7,#REF!,10)+HLOOKUP(Sheet2!$EE$8,#REF!,10)+HLOOKUP(Sheet2!$EE$9,#REF!,10)+HLOOKUP(Sheet2!$EE$10,#REF!,10)+HLOOKUP(Sheet2!$EE$11,#REF!,10)+HLOOKUP(Sheet2!$EE$12,#REF!,10)+HLOOKUP(Sheet2!$EE$13,#REF!,10)+HLOOKUP(Sheet2!$EE$14,#REF!,10)+HLOOKUP(Sheet2!$EE$15,#REF!,10)+HLOOKUP(Sheet2!$EE$16,#REF!,10))</f>
        <v>#REF!</v>
      </c>
      <c r="EF30" s="8" t="e">
        <f>SUM(HLOOKUP(Sheet2!$EF$3,#REF!,10)+HLOOKUP(Sheet2!$EF$4,#REF!,10)+HLOOKUP(Sheet2!$EF$5,#REF!,10)+HLOOKUP(Sheet2!$EF$6,#REF!,10)+HLOOKUP(Sheet2!$EF$7,#REF!,10)+HLOOKUP(Sheet2!$EF$8,#REF!,10)+HLOOKUP(Sheet2!$EF$9,#REF!,10)+HLOOKUP(Sheet2!$EF$10,#REF!,10)+HLOOKUP(Sheet2!$EF$11,#REF!,10)+HLOOKUP(Sheet2!$EF$12,#REF!,10)+HLOOKUP(Sheet2!$EF$13,#REF!,10)+HLOOKUP(Sheet2!$EF$14,#REF!,10)+HLOOKUP(Sheet2!$EF$15,#REF!,10)+HLOOKUP(Sheet2!$EF$16,#REF!,10))</f>
        <v>#REF!</v>
      </c>
      <c r="EG30" s="8" t="e">
        <f>SUM(HLOOKUP(Sheet2!$EG$3,#REF!,10)+HLOOKUP(Sheet2!$EG$4,#REF!,10)+HLOOKUP(Sheet2!$EG$5,#REF!,10)+HLOOKUP(Sheet2!$EG$6,#REF!,10)+HLOOKUP(Sheet2!$EG$7,#REF!,10)+HLOOKUP(Sheet2!$EG$8,#REF!,10)+HLOOKUP(Sheet2!$EG$9,#REF!,10)+HLOOKUP(Sheet2!$EG$10,#REF!,10)+HLOOKUP(Sheet2!$EG$11,#REF!,10)+HLOOKUP(Sheet2!$EG$12,#REF!,10)+HLOOKUP(Sheet2!$EG$13,#REF!,10)+HLOOKUP(Sheet2!$EG$14,#REF!,10))</f>
        <v>#REF!</v>
      </c>
      <c r="EH30" s="8" t="e">
        <f>SUM(HLOOKUP(Sheet2!$EH$3,#REF!,10)+HLOOKUP(Sheet2!$EH$4,#REF!,10)+HLOOKUP(Sheet2!$EH$5,#REF!,10)+HLOOKUP(Sheet2!$EH$6,#REF!,10)+HLOOKUP(Sheet2!$EH$7,#REF!,10)+HLOOKUP(Sheet2!$EH$8,#REF!,10)+HLOOKUP(Sheet2!$EH$9,#REF!,10)+HLOOKUP(Sheet2!$EH$10,#REF!,10)+HLOOKUP(Sheet2!$EH$11,#REF!,10)+HLOOKUP(Sheet2!$EH$12,#REF!,10)+HLOOKUP(Sheet2!$EH$13,#REF!,10)+HLOOKUP(Sheet2!$EH$14,#REF!,10)+HLOOKUP(Sheet2!$EH$15,#REF!,10)+HLOOKUP(Sheet2!$EH$16,#REF!,10))</f>
        <v>#REF!</v>
      </c>
      <c r="EI30" s="8" t="e">
        <f>SUM(HLOOKUP(Sheet2!$EI$3,#REF!,10)+HLOOKUP(Sheet2!$EI$4,#REF!,10)+HLOOKUP(Sheet2!$EI$5,#REF!,10)+HLOOKUP(Sheet2!$EI$6,#REF!,10)+HLOOKUP(Sheet2!$EI$7,#REF!,10)+HLOOKUP(Sheet2!$EI$8,#REF!,10)+HLOOKUP(Sheet2!$EI$9,#REF!,10)+HLOOKUP(Sheet2!$EI$10,#REF!,10)+HLOOKUP(Sheet2!$EI$11,#REF!,10)+HLOOKUP(Sheet2!$EI$12,#REF!,10)+HLOOKUP(Sheet2!$EI$13,#REF!,10)+HLOOKUP(Sheet2!$EI$14,#REF!,10)+HLOOKUP(Sheet2!$EI$15,#REF!,10)+HLOOKUP(Sheet2!$EI$16,#REF!,10))</f>
        <v>#REF!</v>
      </c>
      <c r="EJ30" s="8" t="e">
        <f>SUM(HLOOKUP(Sheet2!$EJ$3,#REF!,10)+HLOOKUP(Sheet2!$EJ$4,#REF!,10)+HLOOKUP(Sheet2!$EJ$5,#REF!,10)+HLOOKUP(Sheet2!$EJ$6,#REF!,10)+HLOOKUP(Sheet2!$EJ$7,#REF!,10)+HLOOKUP(Sheet2!$EJ$8,#REF!,10)+HLOOKUP(Sheet2!$EJ$9,#REF!,10)+HLOOKUP(Sheet2!$EJ$10,#REF!,10)+HLOOKUP(Sheet2!$EJ$11,#REF!,10)+HLOOKUP(Sheet2!$EJ$12,#REF!,10)+HLOOKUP(Sheet2!$EJ$13,#REF!,10)+HLOOKUP(Sheet2!$EJ$14,#REF!,10)+HLOOKUP(Sheet2!$EJ$15,#REF!,10)+HLOOKUP(Sheet2!$EJ$16,#REF!,10)+HLOOKUP(Sheet2!$EJ$17,#REF!,10))</f>
        <v>#REF!</v>
      </c>
      <c r="EK30" s="8" t="e">
        <f>SUM(HLOOKUP(Sheet2!$EK$3,#REF!,10)+HLOOKUP(Sheet2!$EK$4,#REF!,10)+HLOOKUP(Sheet2!$EK$5,#REF!,10)+HLOOKUP(Sheet2!$EK$6,#REF!,10)+HLOOKUP(Sheet2!$EK$7,#REF!,10)+HLOOKUP(Sheet2!$EK$8,#REF!,10)+HLOOKUP(Sheet2!$EK$9,#REF!,10)+HLOOKUP(Sheet2!$EK$10,#REF!,10)+HLOOKUP(Sheet2!$EK$11,#REF!,10)+HLOOKUP(Sheet2!$EK$12,#REF!,10)+HLOOKUP(Sheet2!$EK$13,#REF!,10)+HLOOKUP(Sheet2!$EK$14,#REF!,10)+HLOOKUP(Sheet2!$EK$15,#REF!,10)+HLOOKUP(Sheet2!$EK$16,#REF!,10)+HLOOKUP(Sheet2!$EK$17,#REF!,10))</f>
        <v>#REF!</v>
      </c>
      <c r="EL30" s="8" t="e">
        <f>SUM(HLOOKUP(Sheet2!$EL$3,#REF!,10)+HLOOKUP(Sheet2!$EL$4,#REF!,10)+HLOOKUP(Sheet2!$EL$5,#REF!,10)+HLOOKUP(Sheet2!$EL$6,#REF!,10)+HLOOKUP(Sheet2!$EL$7,#REF!,10)+HLOOKUP(Sheet2!$EL$8,#REF!,10)+HLOOKUP(Sheet2!$EL$9,#REF!,10)+HLOOKUP(Sheet2!$EL$10,#REF!,10)+HLOOKUP(Sheet2!$EL$11,#REF!,10)+HLOOKUP(Sheet2!$EL$12,#REF!,10)+HLOOKUP(Sheet2!$EL$13,#REF!,10)+HLOOKUP(Sheet2!$EL$14,#REF!,10)+HLOOKUP(Sheet2!$EL$15,#REF!,10)+HLOOKUP(Sheet2!$EL$16,#REF!,10)+HLOOKUP(Sheet2!$EL$17,#REF!,10)+HLOOKUP(Sheet2!$EL$18,#REF!,10)+HLOOKUP(Sheet2!$EL$19,#REF!,10)+HLOOKUP(Sheet2!$EL$20,#REF!,10))</f>
        <v>#REF!</v>
      </c>
      <c r="EM30" s="8" t="e">
        <f>SUM(HLOOKUP(Sheet2!$EM$3,#REF!,10)+HLOOKUP(Sheet2!$EM$4,#REF!,10)+HLOOKUP(Sheet2!$EM$5,#REF!,10)+HLOOKUP(Sheet2!$EM$6,#REF!,10)+HLOOKUP(Sheet2!$EM$7,#REF!,10)+HLOOKUP(Sheet2!$EM$8,#REF!,10)+HLOOKUP(Sheet2!$EM$9,#REF!,10)+HLOOKUP(Sheet2!$EM$10,#REF!,10)+HLOOKUP(Sheet2!$EM$11,#REF!,10)+HLOOKUP(Sheet2!$EM$12,#REF!,10)+HLOOKUP(Sheet2!$EM$13,#REF!,10)+HLOOKUP(Sheet2!$EM$14,#REF!,10)+HLOOKUP(Sheet2!$EM$15,#REF!,10)+HLOOKUP(Sheet2!$EM$16,#REF!,10)+HLOOKUP(Sheet2!$EM$17,#REF!,10))</f>
        <v>#REF!</v>
      </c>
      <c r="EN30" s="8" t="e">
        <f>SUM(HLOOKUP(Sheet2!$EN$3,#REF!,10)+HLOOKUP(Sheet2!$EN$4,#REF!,10)+HLOOKUP(Sheet2!$EN$5,#REF!,10)+HLOOKUP(Sheet2!$EN$6,#REF!,10)+HLOOKUP(Sheet2!$EN$7,#REF!,10)+HLOOKUP(Sheet2!$EN$8,#REF!,10)+HLOOKUP(Sheet2!$EN$9,#REF!,10)+HLOOKUP(Sheet2!$EN$10,#REF!,10)+HLOOKUP(Sheet2!$EN$11,#REF!,10)+HLOOKUP(Sheet2!$EN$12,#REF!,10)+HLOOKUP(Sheet2!$EN$13,#REF!,10)+HLOOKUP(Sheet2!$EN$14,#REF!,10)+HLOOKUP(Sheet2!$EN$15,#REF!,10)+HLOOKUP(Sheet2!$EN$16,#REF!,10)+HLOOKUP(Sheet2!$EN$17,#REF!,10)+HLOOKUP(Sheet2!$EN$18,#REF!,10)+HLOOKUP(Sheet2!$EN$19,#REF!,10))</f>
        <v>#REF!</v>
      </c>
      <c r="EO30" s="8" t="e">
        <f>SUM(HLOOKUP(Sheet2!$EO$3,#REF!,10)+HLOOKUP(Sheet2!$EO$4,#REF!,10)+HLOOKUP(Sheet2!$EO$5,#REF!,10)+HLOOKUP(Sheet2!$EO$6,#REF!,10)+HLOOKUP(Sheet2!$EO$7,#REF!,10)+HLOOKUP(Sheet2!$EO$8,#REF!,10)+HLOOKUP(Sheet2!$EO$9,#REF!,10)+HLOOKUP(Sheet2!$EO$10,#REF!,10)+HLOOKUP(Sheet2!$EO$11,#REF!,10)+HLOOKUP(Sheet2!$EO$12,#REF!,10)+HLOOKUP(Sheet2!$EO$13,#REF!,10))</f>
        <v>#REF!</v>
      </c>
      <c r="EP30" s="8" t="e">
        <f>SUM(HLOOKUP(Sheet2!$EP$3,#REF!,10)+HLOOKUP(Sheet2!$EP$4,#REF!,10)+HLOOKUP(Sheet2!$EP$5,#REF!,10)+HLOOKUP(Sheet2!$EP$6,#REF!,10)+HLOOKUP(Sheet2!$EP$7,#REF!,10)+HLOOKUP(Sheet2!$EP$8,#REF!,10)+HLOOKUP(Sheet2!$EP$9,#REF!,10)+HLOOKUP(Sheet2!$EP$10,#REF!,10)+HLOOKUP(Sheet2!$EP$11,#REF!,10)+HLOOKUP(Sheet2!$EP$12,#REF!,10)+HLOOKUP(Sheet2!$EP$13,#REF!,10))</f>
        <v>#REF!</v>
      </c>
      <c r="EQ30" s="8" t="e">
        <f>SUM(HLOOKUP(Sheet2!$EQ$3,#REF!,10)+HLOOKUP(Sheet2!$EQ$4,#REF!,10)+HLOOKUP(Sheet2!$EQ$5,#REF!,10)+HLOOKUP(Sheet2!$EQ$6,#REF!,10)+HLOOKUP(Sheet2!$EQ$7,#REF!,10)+HLOOKUP(Sheet2!$EQ$8,#REF!,10)+HLOOKUP(Sheet2!$EQ$9,#REF!,10)+HLOOKUP(Sheet2!$EQ$10,#REF!,10)+HLOOKUP(Sheet2!$EQ$11,#REF!,10)+HLOOKUP(Sheet2!$EQ$12,#REF!,10)+HLOOKUP(Sheet2!$EQ$13,#REF!,10)+HLOOKUP(Sheet2!$EQ$14,#REF!,10))</f>
        <v>#REF!</v>
      </c>
      <c r="ER30" s="8" t="e">
        <f>SUM(HLOOKUP(Sheet2!$ER$3,#REF!,10)+HLOOKUP(Sheet2!$ER$4,#REF!,10)+HLOOKUP(Sheet2!$ER$5,#REF!,10)+HLOOKUP(Sheet2!$ER$6,#REF!,10)+HLOOKUP(Sheet2!$ER$7,#REF!,10)+HLOOKUP(Sheet2!$ER$8,#REF!,10)+HLOOKUP(Sheet2!$ER$9,#REF!,10)+HLOOKUP(Sheet2!$ER$10,#REF!,10)+HLOOKUP(Sheet2!$ER$11,#REF!,10))</f>
        <v>#REF!</v>
      </c>
      <c r="ES30" s="8" t="e">
        <f>SUM(HLOOKUP(Sheet2!$ES$3,#REF!,10)+HLOOKUP(Sheet2!$ES$4,#REF!,10)+HLOOKUP(Sheet2!$ES$5,#REF!,10)+HLOOKUP(Sheet2!$ES$6,#REF!,10)+HLOOKUP(Sheet2!$ES$7,#REF!,10)+HLOOKUP(Sheet2!$ES$8,#REF!,10)+HLOOKUP(Sheet2!$ES$9,#REF!,10)+HLOOKUP(Sheet2!$ES$10,#REF!,10)+HLOOKUP(Sheet2!$ES$11,#REF!,10)+HLOOKUP(Sheet2!$ES$12,#REF!,10)+HLOOKUP(Sheet2!$ES$13,#REF!,10))</f>
        <v>#REF!</v>
      </c>
      <c r="ET30" s="8" t="e">
        <f>SUM(HLOOKUP(Sheet2!$ET$3,#REF!,10)+HLOOKUP(Sheet2!$ET$4,#REF!,10)+HLOOKUP(Sheet2!$ET$5,#REF!,10)+HLOOKUP(Sheet2!$ET$6,#REF!,10)+HLOOKUP(Sheet2!$ET$7,#REF!,10)+HLOOKUP(Sheet2!$ET$8,#REF!,10)+HLOOKUP(Sheet2!$ET$9,#REF!,10)+HLOOKUP(Sheet2!$ET$10,#REF!,10)+HLOOKUP(Sheet2!$ET$11,#REF!,10))</f>
        <v>#REF!</v>
      </c>
      <c r="EU30" s="8" t="e">
        <f>SUM(HLOOKUP(Sheet2!$EU$3,#REF!,10)+HLOOKUP(Sheet2!$EU$4,#REF!,10)+HLOOKUP(Sheet2!$EU$5,#REF!,10)+HLOOKUP(Sheet2!$EU$6,#REF!,10)+HLOOKUP(Sheet2!$EU$7,#REF!,10)+HLOOKUP(Sheet2!$EU$8,#REF!,10)+HLOOKUP(Sheet2!$EU$9,#REF!,10)+HLOOKUP(Sheet2!$EU$10,#REF!,10)+HLOOKUP(Sheet2!$EU$11,#REF!,10)+HLOOKUP(Sheet2!$EU$12,#REF!,10)+HLOOKUP(Sheet2!$EU$13,#REF!,10))</f>
        <v>#REF!</v>
      </c>
      <c r="EV30" s="8" t="e">
        <f>SUM(HLOOKUP(Sheet2!$EV$3,#REF!,10)+HLOOKUP(Sheet2!$EV$4,#REF!,10)+HLOOKUP(Sheet2!$EV$5,#REF!,10)+HLOOKUP(Sheet2!$EV$6,#REF!,10)+HLOOKUP(Sheet2!$EV$7,#REF!,10)+HLOOKUP(Sheet2!$EV$8,#REF!,10)+HLOOKUP(Sheet2!$EV$9,#REF!,10)+HLOOKUP(Sheet2!$EV$10,#REF!,10)+HLOOKUP(Sheet2!$EV$11,#REF!,10)+HLOOKUP(Sheet2!$EV$12,#REF!,10)+HLOOKUP(Sheet2!$EV$13,#REF!,10)+HLOOKUP(Sheet2!$EV$14,#REF!,10))</f>
        <v>#REF!</v>
      </c>
      <c r="EW30" s="8" t="e">
        <f>SUM(HLOOKUP(Sheet2!$EW$3,#REF!,10)+HLOOKUP(Sheet2!$EW$4,#REF!,10)+HLOOKUP(Sheet2!$EW$5,#REF!,10)+HLOOKUP(Sheet2!$EW$6,#REF!,10)+HLOOKUP(Sheet2!$EW$7,#REF!,10)+HLOOKUP(Sheet2!$EW$8,#REF!,10)+HLOOKUP(Sheet2!$EW$9,#REF!,10)+HLOOKUP(Sheet2!$EW$10,#REF!,10)+HLOOKUP(Sheet2!$EW$11,#REF!,10)+HLOOKUP(Sheet2!$EW$12,#REF!,10)+HLOOKUP(Sheet2!$EW$13,#REF!,10)+HLOOKUP(Sheet2!$EW$14,#REF!,10))</f>
        <v>#REF!</v>
      </c>
      <c r="EX30" s="8" t="e">
        <f>SUM(HLOOKUP(Sheet2!$EX$3,#REF!,10)+HLOOKUP(Sheet2!$EX$4,#REF!,10)+HLOOKUP(Sheet2!$EX$5,#REF!,10)+HLOOKUP(Sheet2!$EX$6,#REF!,10)+HLOOKUP(Sheet2!$EX$7,#REF!,10)+HLOOKUP(Sheet2!$EX$8,#REF!,10)+HLOOKUP(Sheet2!$EX$9,#REF!,10)+HLOOKUP(Sheet2!$EX$10,#REF!,10)+HLOOKUP(Sheet2!$EX$11,#REF!,10)+HLOOKUP(Sheet2!$EX$12,#REF!,10)+HLOOKUP(Sheet2!$EX$13,#REF!,10)+HLOOKUP(Sheet2!$EX$14,#REF!,10)+HLOOKUP(Sheet2!$EX$15,#REF!,10))</f>
        <v>#REF!</v>
      </c>
      <c r="EY30" s="8" t="e">
        <f>SUM(HLOOKUP(Sheet2!$EY$3,#REF!,10)+HLOOKUP(Sheet2!$EY$4,#REF!,10)+HLOOKUP(Sheet2!$EY$5,#REF!,10)+HLOOKUP(Sheet2!$EY$6,#REF!,10)+HLOOKUP(Sheet2!$EY$7,#REF!,10)+HLOOKUP(Sheet2!$EY$8,#REF!,10)+HLOOKUP(Sheet2!$EY$9,#REF!,10)+HLOOKUP(Sheet2!$EY$10,#REF!,10)+HLOOKUP(Sheet2!$EY$11,#REF!,10)+HLOOKUP(Sheet2!$EY$12,#REF!,10))</f>
        <v>#REF!</v>
      </c>
      <c r="EZ30" s="8" t="e">
        <f>SUM(HLOOKUP(Sheet2!$EZ$3,#REF!,10)+HLOOKUP(Sheet2!$EZ$4,#REF!,10)+HLOOKUP(Sheet2!$EZ$5,#REF!,10)+HLOOKUP(Sheet2!$EZ$6,#REF!,10)+HLOOKUP(Sheet2!$EZ$7,#REF!,10)+HLOOKUP(Sheet2!$EZ$8,#REF!,10)+HLOOKUP(Sheet2!$EZ$9,#REF!,10)+HLOOKUP(Sheet2!$EZ$10,#REF!,10)+HLOOKUP(Sheet2!$EZ$11,#REF!,10)+HLOOKUP(Sheet2!$EZ$12,#REF!,10)+HLOOKUP(Sheet2!$EZ$13,#REF!,10)+HLOOKUP(Sheet2!$EZ$14,#REF!,10))</f>
        <v>#REF!</v>
      </c>
      <c r="FA30" s="8" t="e">
        <f>SUM(HLOOKUP(Sheet2!$FA$3,#REF!,10)+HLOOKUP(Sheet2!$FA$4,#REF!,10)+HLOOKUP(Sheet2!$FA$5,#REF!,10)+HLOOKUP(Sheet2!$FA$6,#REF!,10)+HLOOKUP(Sheet2!$FA$7,#REF!,10)+HLOOKUP(Sheet2!$FA$8,#REF!,10)+HLOOKUP(Sheet2!$FA$9,#REF!,10)+HLOOKUP(Sheet2!$FA$10,#REF!,10)+HLOOKUP(Sheet2!$FA$11,#REF!,10)+HLOOKUP(Sheet2!$FA$12,#REF!,10))</f>
        <v>#REF!</v>
      </c>
      <c r="FB30" s="8" t="e">
        <f>SUM(HLOOKUP(Sheet2!$FB$3,#REF!,10)+HLOOKUP(Sheet2!$FB$4,#REF!,10)+HLOOKUP(Sheet2!$FB$5,#REF!,10)+HLOOKUP(Sheet2!$FB$6,#REF!,10)+HLOOKUP(Sheet2!$FB$7,#REF!,10)+HLOOKUP(Sheet2!$FB$8,#REF!,10)+HLOOKUP(Sheet2!$FB$9,#REF!,10)+HLOOKUP(Sheet2!$FB$10,#REF!,10)+HLOOKUP(Sheet2!$FB$11,#REF!,10)+HLOOKUP(Sheet2!$FB$12,#REF!,10)+HLOOKUP(Sheet2!$FB$13,#REF!,10)+HLOOKUP(Sheet2!$FB$14,#REF!,10))</f>
        <v>#REF!</v>
      </c>
    </row>
    <row r="31" spans="1:158" ht="14.4">
      <c r="A31" s="10" t="s">
        <v>7</v>
      </c>
      <c r="B31" s="8" t="e">
        <f>SUM(HLOOKUP(Sheet2!$B$3,#REF!,11)+HLOOKUP(Sheet2!$B$4,#REF!,11)+HLOOKUP(Sheet2!$B$5,#REF!,11)+HLOOKUP(Sheet2!$B$6,#REF!,11)+HLOOKUP(Sheet2!$B$7,#REF!,11)+HLOOKUP(Sheet2!$B$8,#REF!,11)+HLOOKUP(Sheet2!$B$9,#REF!,11)+HLOOKUP(Sheet2!$B$10,#REF!,11)+HLOOKUP(Sheet2!$B$11,#REF!,11))</f>
        <v>#REF!</v>
      </c>
      <c r="C31" s="8" t="e">
        <f>SUM(HLOOKUP(Sheet2!$C$3,#REF!,11)+HLOOKUP(Sheet2!$C$4,#REF!,11)+HLOOKUP(Sheet2!$C$5,#REF!,11)+HLOOKUP(Sheet2!$C$6,#REF!,11)+HLOOKUP(Sheet2!$C$7,#REF!,11)+HLOOKUP(Sheet2!$C$8,#REF!,11)+HLOOKUP(Sheet2!$C$9,#REF!,11)+HLOOKUP(Sheet2!$C$10,#REF!,11)+HLOOKUP(Sheet2!$C$11,#REF!,11)+HLOOKUP(Sheet2!$C$12,#REF!,11))</f>
        <v>#REF!</v>
      </c>
      <c r="D31" s="8" t="e">
        <f>SUM(HLOOKUP(Sheet2!$D$3,#REF!,11)+HLOOKUP(Sheet2!$D$4,#REF!,11)+HLOOKUP(Sheet2!$D$5,#REF!,11)+HLOOKUP(Sheet2!$D$6,#REF!,11)+HLOOKUP(Sheet2!$D$7,#REF!,11)+HLOOKUP(Sheet2!$D$8,#REF!,11)+HLOOKUP(Sheet2!$D$9,#REF!,11)+HLOOKUP(Sheet2!$D$10,#REF!,11)+HLOOKUP(Sheet2!$D$11,#REF!,11)+HLOOKUP(Sheet2!$D$12,#REF!,11))</f>
        <v>#REF!</v>
      </c>
      <c r="E31" s="8" t="e">
        <f>SUM(HLOOKUP($E$3,#REF!,11)+HLOOKUP($E$4,#REF!,11)+HLOOKUP($E$5,#REF!,11)+HLOOKUP($E$6,#REF!,11)+HLOOKUP($E$7,#REF!,11)+HLOOKUP($E$8,#REF!,11)+HLOOKUP($E$9,#REF!,11)+HLOOKUP($E$10,#REF!,11)+HLOOKUP($E$11,#REF!,11)+HLOOKUP($E$12,#REF!,11)+HLOOKUP($E$13,#REF!,11)+HLOOKUP($E$14,#REF!,11)+HLOOKUP($E$15,#REF!,11))</f>
        <v>#REF!</v>
      </c>
      <c r="F31" s="8" t="e">
        <f>SUM(HLOOKUP(Sheet2!$F$3,#REF!,11)+HLOOKUP(Sheet2!$F$4,#REF!,11)+HLOOKUP(Sheet2!$F$5,#REF!,11)+HLOOKUP(Sheet2!$F$6,#REF!,11)+HLOOKUP(Sheet2!$F$7,#REF!,11)+HLOOKUP(Sheet2!$F$8,#REF!,11)+HLOOKUP(Sheet2!$F$9,#REF!,11)+HLOOKUP(Sheet2!$F$10,#REF!,11)+HLOOKUP(Sheet2!$F$11,#REF!,11)+HLOOKUP(Sheet2!$F$12,#REF!,11))</f>
        <v>#REF!</v>
      </c>
      <c r="G31" s="8" t="e">
        <f>SUM(HLOOKUP(Sheet2!$G$3,#REF!,11)+HLOOKUP(Sheet2!$G$4,#REF!,11)+HLOOKUP(Sheet2!$G$5,#REF!,11)+HLOOKUP(Sheet2!$G$6,#REF!,11)+HLOOKUP(Sheet2!$G$7,#REF!,11)+HLOOKUP(Sheet2!$G$8,#REF!,11)+HLOOKUP(Sheet2!$G$9,#REF!,11)+HLOOKUP(Sheet2!$G$10,#REF!,11)+HLOOKUP(Sheet2!$G$11,#REF!,11)+HLOOKUP(Sheet2!$G$12,#REF!,11)+HLOOKUP(Sheet2!$G$13,#REF!,11)+HLOOKUP(Sheet2!$G$14,#REF!,11))</f>
        <v>#REF!</v>
      </c>
      <c r="H31" s="8" t="e">
        <f>SUM(HLOOKUP(Sheet2!$H$3,#REF!,11)+HLOOKUP(Sheet2!$H$4,#REF!,11)+HLOOKUP(Sheet2!$H$5,#REF!,11)+HLOOKUP(Sheet2!$H$6,#REF!,11)+HLOOKUP(Sheet2!$H$7,#REF!,11)+HLOOKUP(Sheet2!$H$8,#REF!,11)+HLOOKUP(Sheet2!$H$9,#REF!,11)+HLOOKUP(Sheet2!$H$10,#REF!,11)+HLOOKUP(Sheet2!$H$11,#REF!,11))</f>
        <v>#REF!</v>
      </c>
      <c r="I31" s="8" t="e">
        <f>SUM(HLOOKUP(Sheet2!$I$3,#REF!,11)+HLOOKUP(Sheet2!$I$4,#REF!,11)+HLOOKUP(Sheet2!$I$5,#REF!,11)+HLOOKUP(Sheet2!$I$6,#REF!,11)+HLOOKUP(Sheet2!$I$7,#REF!,11)+HLOOKUP(Sheet2!$I$8,#REF!,11)+HLOOKUP(Sheet2!$I$9,#REF!,11)+HLOOKUP(Sheet2!$I$10,#REF!,11)+HLOOKUP(Sheet2!$I$11,#REF!,11)+HLOOKUP(Sheet2!$I$12,#REF!,11)+HLOOKUP(Sheet2!$I$13,#REF!,11))</f>
        <v>#REF!</v>
      </c>
      <c r="J31" s="8" t="e">
        <f>SUM(HLOOKUP(Sheet2!$J$3,#REF!,11)+HLOOKUP(Sheet2!$J$4,#REF!,11)+HLOOKUP(Sheet2!$J$5,#REF!,11)+HLOOKUP(Sheet2!$J$6,#REF!,11)+HLOOKUP(Sheet2!$J$7,#REF!,11)+HLOOKUP(Sheet2!$J$8,#REF!,11)+HLOOKUP(Sheet2!$J$9,#REF!,11)+HLOOKUP(Sheet2!$J$10,#REF!,11)+HLOOKUP(Sheet2!$J$11,#REF!,11)+HLOOKUP(Sheet2!$J$12,#REF!,11)+HLOOKUP(Sheet2!$J$13,#REF!,11)+HLOOKUP(Sheet2!$J$14,#REF!,11))</f>
        <v>#REF!</v>
      </c>
      <c r="K31" s="8" t="e">
        <f>SUM(HLOOKUP(Sheet2!$K$3,#REF!,11)+HLOOKUP(Sheet2!$K$4,#REF!,11)+HLOOKUP(Sheet2!$K$5,#REF!,11)+HLOOKUP(Sheet2!$K$6,#REF!,11)+HLOOKUP(Sheet2!$K$7,#REF!,11)+HLOOKUP(Sheet2!$K$8,#REF!,11)+HLOOKUP(Sheet2!$K$9,#REF!,11)+HLOOKUP(Sheet2!$K$10,#REF!,11)+HLOOKUP(Sheet2!$K$11,#REF!,11)+HLOOKUP(Sheet2!$K$12,#REF!,11)+HLOOKUP(Sheet2!$K$13,#REF!,11)+HLOOKUP(Sheet2!$K$14,#REF!,11))</f>
        <v>#REF!</v>
      </c>
      <c r="L31" s="8" t="e">
        <f>SUM(HLOOKUP(Sheet2!$L$3,#REF!,11)+HLOOKUP(Sheet2!$L$4,#REF!,11)+HLOOKUP(Sheet2!$L$5,#REF!,11)+HLOOKUP(Sheet2!$L$6,#REF!,11)+HLOOKUP(Sheet2!$L$7,#REF!,11)+HLOOKUP(Sheet2!$L$8,#REF!,11)+HLOOKUP(Sheet2!$L$9,#REF!,11)+HLOOKUP(Sheet2!$L$10,#REF!,11)+HLOOKUP(Sheet2!$L$11,#REF!,11)+HLOOKUP(Sheet2!$L$12,#REF!,11)+HLOOKUP(Sheet2!$L$13,#REF!,11)+HLOOKUP(Sheet2!$L$14,#REF!,11))</f>
        <v>#REF!</v>
      </c>
      <c r="M31" s="8" t="e">
        <f>SUM(HLOOKUP($M$3,#REF!,11)+HLOOKUP($M$4,#REF!,11)+HLOOKUP($M$5,#REF!,11)+HLOOKUP($M$6,#REF!,11)+HLOOKUP($M$7,#REF!,11)+HLOOKUP($M$8,#REF!,11)+HLOOKUP($M$9,#REF!,11)+HLOOKUP($M$10,#REF!,11)+HLOOKUP($M$11,#REF!,11)+HLOOKUP($M$12,#REF!,11)+HLOOKUP($M$13,#REF!,11)+HLOOKUP($M$14,#REF!,11)+HLOOKUP($M$15,#REF!,11))</f>
        <v>#REF!</v>
      </c>
      <c r="N31" s="8" t="e">
        <f>SUM(HLOOKUP(Sheet2!$N$3,#REF!,11)+HLOOKUP(Sheet2!$N$4,#REF!,11)+HLOOKUP(Sheet2!$N$5,#REF!,11)+HLOOKUP(Sheet2!$N$6,#REF!,11)+HLOOKUP(Sheet2!$N$7,#REF!,11)+HLOOKUP(Sheet2!$N$8,#REF!,11)+HLOOKUP(Sheet2!$N$9,#REF!,11)+HLOOKUP(Sheet2!$N$10,#REF!,11)+HLOOKUP(Sheet2!$N$11,#REF!,11)+HLOOKUP(Sheet2!$N$12,#REF!,11))</f>
        <v>#REF!</v>
      </c>
      <c r="O31" s="8" t="e">
        <f>SUM(HLOOKUP(Sheet2!$O$3,#REF!,11)+HLOOKUP(Sheet2!$O$4,#REF!,11)+HLOOKUP(Sheet2!$O$5,#REF!,11)+HLOOKUP(Sheet2!$O$6,#REF!,11)+HLOOKUP(Sheet2!$O$7,#REF!,11)+HLOOKUP(Sheet2!$O$8,#REF!,11)+HLOOKUP(Sheet2!$O$9,#REF!,11)+HLOOKUP(Sheet2!$O$10,#REF!,11)+HLOOKUP(Sheet2!$O$11,#REF!,11)+HLOOKUP(Sheet2!$O$12,#REF!,11)+HLOOKUP(Sheet2!$O$13,#REF!,11)+HLOOKUP(Sheet2!$O$14,#REF!,11))</f>
        <v>#REF!</v>
      </c>
      <c r="P31" s="8" t="e">
        <f>SUM(HLOOKUP(Sheet2!$P$3,#REF!,11)+HLOOKUP(Sheet2!$P$4,#REF!,11)+HLOOKUP(Sheet2!$P$5,#REF!,11)+HLOOKUP(Sheet2!$P$6,#REF!,11)+HLOOKUP(Sheet2!$P$7,#REF!,11)+HLOOKUP(Sheet2!$P$8,#REF!,11)+HLOOKUP(Sheet2!$P$9,#REF!,11)+HLOOKUP(Sheet2!$P$10,#REF!,11)+HLOOKUP(Sheet2!$P$11,#REF!,11)+HLOOKUP(Sheet2!$P$12,#REF!,11)+HLOOKUP(Sheet2!$P$13,#REF!,11)+HLOOKUP(Sheet2!$P$14,#REF!,11))</f>
        <v>#REF!</v>
      </c>
      <c r="Q31" s="8" t="e">
        <f>SUM(HLOOKUP(Sheet2!$Q$3,#REF!,11)+HLOOKUP(Sheet2!$Q$4,#REF!,11)+HLOOKUP(Sheet2!$Q$5,#REF!,11)+HLOOKUP(Sheet2!$Q$6,#REF!,11)+HLOOKUP(Sheet2!$Q$7,#REF!,11)+HLOOKUP(Sheet2!$Q$8,#REF!,11)+HLOOKUP(Sheet2!$Q$9,#REF!,11)+HLOOKUP(Sheet2!$Q$10,#REF!,11)+HLOOKUP(Sheet2!$Q$11,#REF!,11)+HLOOKUP(Sheet2!$Q$12,#REF!,11)+HLOOKUP(Sheet2!$Q$13,#REF!,11)+HLOOKUP(Sheet2!$Q$14,#REF!,11))</f>
        <v>#REF!</v>
      </c>
      <c r="R31" s="8" t="e">
        <f>SUM(HLOOKUP(Sheet2!$R$3,#REF!,11)+HLOOKUP(Sheet2!$R$4,#REF!,11)+HLOOKUP(Sheet2!$R$5,#REF!,11)+HLOOKUP(Sheet2!$R$6,#REF!,11)+HLOOKUP(Sheet2!$R$7,#REF!,11)+HLOOKUP(Sheet2!$R$8,#REF!,11)+HLOOKUP(Sheet2!$R$9,#REF!,11)+HLOOKUP(Sheet2!$R$10,#REF!,11)+HLOOKUP(Sheet2!$R$11,#REF!,11))</f>
        <v>#REF!</v>
      </c>
      <c r="S31" s="8" t="e">
        <f>SUM(HLOOKUP(Sheet2!$S$3,#REF!,11)+HLOOKUP(Sheet2!$S$4,#REF!,11)+HLOOKUP(Sheet2!$S$5,#REF!,11)+HLOOKUP(Sheet2!$S$6,#REF!,11)+HLOOKUP(Sheet2!$S$7,#REF!,11)+HLOOKUP(Sheet2!$S$8,#REF!,11)+HLOOKUP(Sheet2!$S$9,#REF!,11)+HLOOKUP(Sheet2!$S$10,#REF!,11)+HLOOKUP(Sheet2!$S$11,#REF!,11)+HLOOKUP(Sheet2!$S$12,#REF!,11)+HLOOKUP(Sheet2!$S$13,#REF!,11))</f>
        <v>#REF!</v>
      </c>
      <c r="T31" s="8" t="e">
        <f>SUM(HLOOKUP(Sheet2!$T$3,#REF!,11)+HLOOKUP(Sheet2!$T$4,#REF!,11)+HLOOKUP(Sheet2!$T$5,#REF!,11)+HLOOKUP(Sheet2!$T$6,#REF!,11)+HLOOKUP(Sheet2!$T$7,#REF!,11)+HLOOKUP(Sheet2!$T$8,#REF!,11)+HLOOKUP(Sheet2!$T$9,#REF!,11)+HLOOKUP(Sheet2!$T$10,#REF!,11)+HLOOKUP(Sheet2!$T$11,#REF!,11)+HLOOKUP(Sheet2!$T$12,#REF!,11))</f>
        <v>#REF!</v>
      </c>
      <c r="U31" s="8" t="e">
        <f>SUM(HLOOKUP(Sheet2!$U$3,#REF!,11)+HLOOKUP(Sheet2!$U$4,#REF!,11)+HLOOKUP(Sheet2!$U$5,#REF!,11)+HLOOKUP(Sheet2!$U$6,#REF!,11)+HLOOKUP(Sheet2!$U$7,#REF!,11)+HLOOKUP(Sheet2!$U$8,#REF!,11)+HLOOKUP(Sheet2!$U$9,#REF!,11)+HLOOKUP(Sheet2!$U$10,#REF!,11)+HLOOKUP(Sheet2!$U$11,#REF!,11)+HLOOKUP(Sheet2!$U$12,#REF!,11)+HLOOKUP(Sheet2!$U$13,#REF!,11)+HLOOKUP(Sheet2!$U$14,#REF!,11)+HLOOKUP(Sheet2!$U$15,#REF!,11))</f>
        <v>#REF!</v>
      </c>
      <c r="V31" s="8" t="e">
        <f>SUM(HLOOKUP(Sheet2!$V$3,#REF!,11)+HLOOKUP(Sheet2!$V$4,#REF!,11)+HLOOKUP(Sheet2!$V$5,#REF!,11)+HLOOKUP(Sheet2!$V$6,#REF!,11)+HLOOKUP(Sheet2!$V$7,#REF!,11)+HLOOKUP(Sheet2!$V$8,#REF!,11)+HLOOKUP(Sheet2!$V$9,#REF!,11)+HLOOKUP(Sheet2!$V$10,#REF!,11)+HLOOKUP(Sheet2!$V$11,#REF!,11)+HLOOKUP(Sheet2!$V$12,#REF!,11)+HLOOKUP(Sheet2!$V$13,#REF!,11)+HLOOKUP(Sheet2!$V$14,#REF!,11)+HLOOKUP(Sheet2!$V$15,#REF!,11))</f>
        <v>#REF!</v>
      </c>
      <c r="W31" s="8" t="e">
        <f>SUM(HLOOKUP(Sheet2!$W$3,#REF!,11)+HLOOKUP(Sheet2!$W$4,#REF!,11)+HLOOKUP(Sheet2!$W$5,#REF!,11)+HLOOKUP(Sheet2!$W$6,#REF!,11)+HLOOKUP(Sheet2!$W$7,#REF!,11)+HLOOKUP(Sheet2!$W$8,#REF!,11)+HLOOKUP(Sheet2!$W$9,#REF!,11)+HLOOKUP(Sheet2!$W$10,#REF!,11)+HLOOKUP(Sheet2!$W$11,#REF!,11)+HLOOKUP(Sheet2!$W$12,#REF!,11)+HLOOKUP(Sheet2!$W$13,#REF!,11)+HLOOKUP(Sheet2!$W$14,#REF!,11)+HLOOKUP(Sheet2!$W$15,#REF!,11))</f>
        <v>#REF!</v>
      </c>
      <c r="X31" s="8" t="e">
        <f>SUM(HLOOKUP(Sheet2!$X$3,#REF!,11)+HLOOKUP(Sheet2!$X$4,#REF!,11)+HLOOKUP(Sheet2!$X$5,#REF!,11)+HLOOKUP(Sheet2!$X$6,#REF!,11)+HLOOKUP(Sheet2!$X$7,#REF!,11)+HLOOKUP(Sheet2!$X$8,#REF!,11)+HLOOKUP(Sheet2!$X$9,#REF!,11)+HLOOKUP(Sheet2!$X$10,#REF!,11)+HLOOKUP(Sheet2!$X$11,#REF!,11)+HLOOKUP(Sheet2!$X$12,#REF!,11)+HLOOKUP(Sheet2!$X$13,#REF!,11)+HLOOKUP(Sheet2!$X$14,#REF!,11)+HLOOKUP(Sheet2!$X$15,#REF!,11))</f>
        <v>#REF!</v>
      </c>
      <c r="Y31" s="8" t="e">
        <f>SUM(HLOOKUP(Sheet2!$Y$3,#REF!,11)+HLOOKUP(Sheet2!$Y$4,#REF!,11)+HLOOKUP(Sheet2!$Y$5,#REF!,11)+HLOOKUP(Sheet2!$Y$6,#REF!,11)+HLOOKUP(Sheet2!$Y$7,#REF!,11)+HLOOKUP(Sheet2!$Y$8,#REF!,11)+HLOOKUP(Sheet2!$Y$9,#REF!,11)+HLOOKUP(Sheet2!$Y$10,#REF!,11)+HLOOKUP(Sheet2!$Y$11,#REF!,11)+HLOOKUP(Sheet2!$Y$12,#REF!,11)+HLOOKUP(Sheet2!$Y$13,#REF!,11)+HLOOKUP(Sheet2!$Y$14,#REF!,11))</f>
        <v>#REF!</v>
      </c>
      <c r="Z31" s="8" t="e">
        <f>SUM(HLOOKUP(Sheet2!$Z$3,#REF!,11)+HLOOKUP(Sheet2!$Z$4,#REF!,11)+HLOOKUP(Sheet2!$Z$5,#REF!,11)+HLOOKUP(Sheet2!$Z$6,#REF!,11)+HLOOKUP(Sheet2!$Z$7,#REF!,11)+HLOOKUP(Sheet2!$Z$8,#REF!,11)+HLOOKUP(Sheet2!$Z$9,#REF!,11)+HLOOKUP(Sheet2!$Z$10,#REF!,11)+HLOOKUP(Sheet2!$Z$11,#REF!,11)+HLOOKUP(Sheet2!$Z$12,#REF!,11)+HLOOKUP(Sheet2!$Z$13,#REF!,11)+HLOOKUP(Sheet2!$Z$14,#REF!,11))</f>
        <v>#REF!</v>
      </c>
      <c r="AA31" s="8" t="e">
        <f>SUM(HLOOKUP(Sheet2!$AA$3,#REF!,11)+HLOOKUP(Sheet2!$AA$4,#REF!,11)+HLOOKUP(Sheet2!$AA$5,#REF!,11)+HLOOKUP(Sheet2!$AA$6,#REF!,11)+HLOOKUP(Sheet2!$AA$7,#REF!,11)+HLOOKUP(Sheet2!$AA$8,#REF!,11)+HLOOKUP(Sheet2!$AA$9,#REF!,11)+HLOOKUP(Sheet2!$AA$10,#REF!,11)+HLOOKUP(Sheet2!$AA$11,#REF!,11)+HLOOKUP(Sheet2!$AA$12,#REF!,11)+HLOOKUP(Sheet2!$AA$13,#REF!,11)+HLOOKUP(Sheet2!$AA$14,#REF!,11))</f>
        <v>#REF!</v>
      </c>
      <c r="AB31" s="8" t="e">
        <f>SUM(HLOOKUP(Sheet2!$AB$3,#REF!,11)+HLOOKUP(Sheet2!$AB$4,#REF!,11)+HLOOKUP(Sheet2!$AB$5,#REF!,11)+HLOOKUP(Sheet2!$AB$6,#REF!,11)+HLOOKUP(Sheet2!$AB$7,#REF!,11)+HLOOKUP(Sheet2!$AB$8,#REF!,11)+HLOOKUP(Sheet2!$AB$9,#REF!,11)+HLOOKUP(Sheet2!$AB$10,#REF!,11)+HLOOKUP(Sheet2!$AB$11,#REF!,11)+HLOOKUP(Sheet2!$AB$12,#REF!,11))</f>
        <v>#REF!</v>
      </c>
      <c r="AC31" s="8" t="e">
        <f>SUM(HLOOKUP(Sheet2!$AC$3,#REF!,11)+HLOOKUP(Sheet2!$AC$4,#REF!,11)+HLOOKUP(Sheet2!$AC$5,#REF!,11)+HLOOKUP(Sheet2!$AC$6,#REF!,11)+HLOOKUP(Sheet2!$AC$7,#REF!,11)+HLOOKUP(Sheet2!$AC$8,#REF!,11)+HLOOKUP(Sheet2!$AC$9,#REF!,11)+HLOOKUP(Sheet2!$AC$10,#REF!,11)+HLOOKUP(Sheet2!$AC$11,#REF!,11)+HLOOKUP(Sheet2!$AC$12,#REF!,11)+HLOOKUP(Sheet2!$AC$13,#REF!,11)+HLOOKUP(Sheet2!$AC$14,#REF!,11))</f>
        <v>#REF!</v>
      </c>
      <c r="AD31" s="8" t="e">
        <f>SUM(HLOOKUP(Sheet2!$AD$3,#REF!,11)+HLOOKUP(Sheet2!$AD$4,#REF!,11)+HLOOKUP(Sheet2!$AD$5,#REF!,11)+HLOOKUP(Sheet2!$AD$6,#REF!,11)+HLOOKUP(Sheet2!$AD$7,#REF!,11)+HLOOKUP(Sheet2!$AD$8,#REF!,11)+HLOOKUP(Sheet2!$AD$9,#REF!,11)+HLOOKUP(Sheet2!$AD$10,#REF!,11)+HLOOKUP(Sheet2!$AD$11,#REF!,11)+HLOOKUP(Sheet2!$AD$12,#REF!,11)+HLOOKUP(Sheet2!$AD$13,#REF!,11)+HLOOKUP(Sheet2!$AD$14,#REF!,11)+HLOOKUP(Sheet2!$AD$15,#REF!,11)+HLOOKUP(Sheet2!$AD$16,#REF!,11))</f>
        <v>#REF!</v>
      </c>
      <c r="AE31" s="8" t="e">
        <f>SUM(HLOOKUP(Sheet2!$AE$3,#REF!,11)+HLOOKUP(Sheet2!$AE$4,#REF!,11)+HLOOKUP(Sheet2!$AE$5,#REF!,11)+HLOOKUP(Sheet2!$AE$6,#REF!,11)+HLOOKUP(Sheet2!$AE$7,#REF!,11)+HLOOKUP(Sheet2!$AE$8,#REF!,11)+HLOOKUP(Sheet2!$AE$9,#REF!,11)+HLOOKUP(Sheet2!$AE$10,#REF!,11)+HLOOKUP(Sheet2!$AE$11,#REF!,11)+HLOOKUP(Sheet2!$AE$12,#REF!,11)+HLOOKUP(Sheet2!$AE$13,#REF!,11)+HLOOKUP(Sheet2!$AE$14,#REF!,11)+HLOOKUP(Sheet2!$AE$15,#REF!,11)+HLOOKUP(Sheet2!$AE$16,#REF!,11)+HLOOKUP(Sheet2!$AE$17,#REF!,11))</f>
        <v>#REF!</v>
      </c>
      <c r="AF31" s="8" t="e">
        <f>SUM(HLOOKUP(Sheet2!$AF$3,#REF!,11)+HLOOKUP(Sheet2!$AF$4,#REF!,11)+HLOOKUP(Sheet2!$AF$5,#REF!,11)+HLOOKUP(Sheet2!$AF$6,#REF!,11)+HLOOKUP(Sheet2!$AF$7,#REF!,11)+HLOOKUP(Sheet2!$AF$8,#REF!,11)+HLOOKUP(Sheet2!$AF$9,#REF!,11)+HLOOKUP(Sheet2!$AF$10,#REF!,11)+HLOOKUP(Sheet2!$AF$11,#REF!,11)+HLOOKUP(Sheet2!$AF$12,#REF!,11)+HLOOKUP(Sheet2!$AF$13,#REF!,11)+HLOOKUP(Sheet2!$AF$14,#REF!,11))</f>
        <v>#REF!</v>
      </c>
      <c r="AG31" s="8" t="e">
        <f>SUM(HLOOKUP(Sheet2!$AG$3,#REF!,11)+HLOOKUP(Sheet2!$AG$4,#REF!,11)+HLOOKUP(Sheet2!$AG$5,#REF!,11)+HLOOKUP(Sheet2!$AG$6,#REF!,11)+HLOOKUP(Sheet2!$AG$7,#REF!,11)+HLOOKUP(Sheet2!$AG$8,#REF!,11)+HLOOKUP(Sheet2!$AG$9,#REF!,11)+HLOOKUP(Sheet2!$AG$10,#REF!,11)+HLOOKUP(Sheet2!$AG$11,#REF!,11)+HLOOKUP(Sheet2!$AG$12,#REF!,11)+HLOOKUP(Sheet2!$AG$13,#REF!,11)+HLOOKUP(Sheet2!$AG$14,#REF!,11)+HLOOKUP(Sheet2!$AG$15,#REF!,11)+HLOOKUP(Sheet2!$AG$16,#REF!,11))</f>
        <v>#REF!</v>
      </c>
      <c r="AH31" s="8" t="e">
        <f>SUM(HLOOKUP(Sheet2!$AH$3,#REF!,11)+HLOOKUP(Sheet2!$AH$4,#REF!,11)+HLOOKUP(Sheet2!$AH$5,#REF!,11)+HLOOKUP(Sheet2!$AH$6,#REF!,11)+HLOOKUP(Sheet2!$AH$7,#REF!,11)+HLOOKUP(Sheet2!$AH$8,#REF!,11)+HLOOKUP(Sheet2!$AH$9,#REF!,11)+HLOOKUP(Sheet2!$AH$10,#REF!,11)+HLOOKUP(Sheet2!$AH$11,#REF!,11)+HLOOKUP(Sheet2!$AH$12,#REF!,11)+HLOOKUP(Sheet2!$AH$13,#REF!,11)+HLOOKUP(Sheet2!$AH$14,#REF!,11)+HLOOKUP(Sheet2!$AH$15,#REF!,11)+HLOOKUP(Sheet2!$AH$16,#REF!,11))</f>
        <v>#REF!</v>
      </c>
      <c r="AI31" s="8" t="e">
        <f>SUM(HLOOKUP(Sheet2!$AI$3,#REF!,11)+HLOOKUP(Sheet2!$AI$4,#REF!,11)+HLOOKUP(Sheet2!$AI$5,#REF!,11)+HLOOKUP(Sheet2!$AI$6,#REF!,11)+HLOOKUP(Sheet2!$AI$7,#REF!,11)+HLOOKUP(Sheet2!$AI$8,#REF!,11)+HLOOKUP(Sheet2!$AI$9,#REF!,11)+HLOOKUP(Sheet2!$AI$10,#REF!,11)+HLOOKUP(Sheet2!$AI$11,#REF!,11)+HLOOKUP(Sheet2!$AI$12,#REF!,11)+HLOOKUP(Sheet2!$AI$13,#REF!,11))</f>
        <v>#REF!</v>
      </c>
      <c r="AJ31" s="8" t="e">
        <f>SUM(HLOOKUP(Sheet2!$AJ$3,#REF!,11)+HLOOKUP(Sheet2!$AJ$4,#REF!,11)+HLOOKUP(Sheet2!$AJ$5,#REF!,11)+HLOOKUP(Sheet2!$AJ$6,#REF!,11)+HLOOKUP(Sheet2!$AJ$7,#REF!,11)+HLOOKUP(Sheet2!$AJ$8,#REF!,11)+HLOOKUP(Sheet2!$AJ$9,#REF!,11)+HLOOKUP(Sheet2!$AJ$10,#REF!,11)+HLOOKUP(Sheet2!$AJ$11,#REF!,11)+HLOOKUP(Sheet2!$AJ$12,#REF!,11)+HLOOKUP(Sheet2!$AJ$13,#REF!,11)+HLOOKUP(Sheet2!$AJ$14,#REF!,11)+HLOOKUP(Sheet2!$AJ$15,#REF!,11))</f>
        <v>#REF!</v>
      </c>
      <c r="AK31" s="8" t="e">
        <f>SUM(HLOOKUP(Sheet2!$AK$3,#REF!,11)+HLOOKUP(Sheet2!$AK$4,#REF!,11)+HLOOKUP(Sheet2!$AK$5,#REF!,11)+HLOOKUP(Sheet2!$AK$6,#REF!,11)+HLOOKUP(Sheet2!$AK$7,#REF!,11)+HLOOKUP(Sheet2!$AK$8,#REF!,11)+HLOOKUP(Sheet2!$AK$9,#REF!,11)+HLOOKUP(Sheet2!$AK$10,#REF!,11)+HLOOKUP(Sheet2!$AK$11,#REF!,11)+HLOOKUP(Sheet2!$AK$12,#REF!,11)+HLOOKUP(Sheet2!$AK$13,#REF!,11)+HLOOKUP(Sheet2!$AK$14,#REF!,11))</f>
        <v>#REF!</v>
      </c>
      <c r="AL31" s="8" t="e">
        <f>SUM(HLOOKUP(Sheet2!$AL$3,#REF!,11)+HLOOKUP(Sheet2!$AL$4,#REF!,11)+HLOOKUP(Sheet2!$AL$5,#REF!,11)+HLOOKUP(Sheet2!$AL$6,#REF!,11)+HLOOKUP(Sheet2!$AL$7,#REF!,11)+HLOOKUP(Sheet2!$AL$8,#REF!,11)+HLOOKUP(Sheet2!$AL$9,#REF!,11)+HLOOKUP(Sheet2!$AL$10,#REF!,11)+HLOOKUP(Sheet2!$AL$11,#REF!,11)+HLOOKUP(Sheet2!$AL$12,#REF!,11)+HLOOKUP(Sheet2!$AL$13,#REF!,11)+HLOOKUP(Sheet2!$AL$14,#REF!,11)+HLOOKUP(Sheet2!$AL$15,#REF!,11)+HLOOKUP(Sheet2!$AL$16,#REF!,11))</f>
        <v>#REF!</v>
      </c>
      <c r="AM31" s="8" t="e">
        <f>SUM(HLOOKUP(Sheet2!$AM$3,#REF!,11)+HLOOKUP(Sheet2!$AM$4,#REF!,11)+HLOOKUP(Sheet2!$AM$5,#REF!,11)+HLOOKUP(Sheet2!$AM$6,#REF!,11)+HLOOKUP(Sheet2!$AM$7,#REF!,11)+HLOOKUP(Sheet2!$AM$8,#REF!,11)+HLOOKUP(Sheet2!$AM$9,#REF!,11)+HLOOKUP(Sheet2!$AM$10,#REF!,11)+HLOOKUP(Sheet2!$AM$11,#REF!,11)+HLOOKUP(Sheet2!$AM$12,#REF!,11)+HLOOKUP(Sheet2!$AM$13,#REF!,11)+HLOOKUP(Sheet2!$AM$14,#REF!,11)+HLOOKUP(Sheet2!$AM$15,#REF!,11)+HLOOKUP(Sheet2!$AM$16,#REF!,11)+HLOOKUP(Sheet2!$AM$17,#REF!,11))</f>
        <v>#REF!</v>
      </c>
      <c r="AN31" s="8" t="e">
        <f>SUM(HLOOKUP(Sheet2!$AN$3,#REF!,11)+HLOOKUP(Sheet2!$AN$4,#REF!,11)+HLOOKUP(Sheet2!$AN$5,#REF!,11)+HLOOKUP(Sheet2!$AN$6,#REF!,11)+HLOOKUP(Sheet2!$AN$7,#REF!,11)+HLOOKUP(Sheet2!$AN$8,#REF!,11)+HLOOKUP(Sheet2!$AN$9,#REF!,11)+HLOOKUP(Sheet2!$AN$10,#REF!,11)+HLOOKUP(Sheet2!$AN$11,#REF!,11)+HLOOKUP(Sheet2!$AN$12,#REF!,11)+HLOOKUP(Sheet2!$AN$13,#REF!,11)+HLOOKUP(Sheet2!$AN$14,#REF!,11)+HLOOKUP(Sheet2!$AN$15,#REF!,11)+HLOOKUP(Sheet2!$AN$16,#REF!,11)+HLOOKUP(Sheet2!$AN$17,#REF!,11))</f>
        <v>#REF!</v>
      </c>
      <c r="AO31" s="8" t="e">
        <f>SUM(HLOOKUP(Sheet2!$AO$3,#REF!,11)+HLOOKUP(Sheet2!$AO$4,#REF!,11)+HLOOKUP(Sheet2!$AO$5,#REF!,11)+HLOOKUP(Sheet2!$AO$6,#REF!,11)+HLOOKUP(Sheet2!$AO$7,#REF!,11)+HLOOKUP(Sheet2!$AO$8,#REF!,11)+HLOOKUP(Sheet2!$AO$9,#REF!,11)+HLOOKUP(Sheet2!$AO$10,#REF!,11)+HLOOKUP(Sheet2!$AO$11,#REF!,11)+HLOOKUP(Sheet2!$AO$12,#REF!,11)+HLOOKUP(Sheet2!$AO$13,#REF!,11)+HLOOKUP(Sheet2!$AO$14,#REF!,11)+HLOOKUP(Sheet2!$AO$15,#REF!,11)+HLOOKUP(Sheet2!$AO$16,#REF!,11)+HLOOKUP(Sheet2!$AO$17,#REF!,11))</f>
        <v>#REF!</v>
      </c>
      <c r="AP31" s="8" t="e">
        <f>SUM(HLOOKUP(Sheet2!$AP$3,#REF!,11)+HLOOKUP(Sheet2!$AP$4,#REF!,11)+HLOOKUP(Sheet2!$AP$5,#REF!,11)+HLOOKUP(Sheet2!$AP$6,#REF!,11)+HLOOKUP(Sheet2!$AP$7,#REF!,11)+HLOOKUP(Sheet2!$AP$8,#REF!,11)+HLOOKUP(Sheet2!$AP$9,#REF!,11)+HLOOKUP(Sheet2!$AP$10,#REF!,11)+HLOOKUP(Sheet2!$AP$11,#REF!,11)+HLOOKUP(Sheet2!$AP$12,#REF!,11)+HLOOKUP(Sheet2!$AP$13,#REF!,11)+HLOOKUP(Sheet2!$AP$14,#REF!,11)+HLOOKUP(Sheet2!$AP$15,#REF!,11)+HLOOKUP(Sheet2!$AP$16,#REF!,11))</f>
        <v>#REF!</v>
      </c>
      <c r="AQ31" s="8" t="e">
        <f>SUM(HLOOKUP(Sheet2!$AQ$3,#REF!,11)+HLOOKUP(Sheet2!$AQ$4,#REF!,11)+HLOOKUP(Sheet2!$AQ$5,#REF!,11)+HLOOKUP(Sheet2!$AQ$6,#REF!,11)+HLOOKUP(Sheet2!$AQ$7,#REF!,11)+HLOOKUP(Sheet2!$AQ$8,#REF!,11)+HLOOKUP(Sheet2!$AQ$9,#REF!,11)+HLOOKUP(Sheet2!$AQ$10,#REF!,11)+HLOOKUP(Sheet2!$AQ$11,#REF!,11)+HLOOKUP(Sheet2!$AQ$12,#REF!,11)+HLOOKUP(Sheet2!$AQ$13,#REF!,11)+HLOOKUP(Sheet2!$AQ$14,#REF!,11)+HLOOKUP(Sheet2!$AQ$15,#REF!,11)+HLOOKUP(Sheet2!$AQ$16,#REF!,11))</f>
        <v>#REF!</v>
      </c>
      <c r="AR31" s="8" t="e">
        <f>SUM(HLOOKUP(Sheet2!$AR$3,#REF!,11)+HLOOKUP(Sheet2!$AR$4,#REF!,11)+HLOOKUP(Sheet2!$AR$5,#REF!,11)+HLOOKUP(Sheet2!$AR$6,#REF!,11)+HLOOKUP(Sheet2!$AR$7,#REF!,11)+HLOOKUP(Sheet2!$AR$8,#REF!,11)+HLOOKUP(Sheet2!$AR$9,#REF!,11)+HLOOKUP(Sheet2!$AR$10,#REF!,11)+HLOOKUP(Sheet2!$AR$11,#REF!,11)+HLOOKUP(Sheet2!$AR$12,#REF!,11)+HLOOKUP(Sheet2!$AR$13,#REF!,11)+HLOOKUP(Sheet2!$AR$14,#REF!,11)+HLOOKUP(Sheet2!$AR$15,#REF!,11)+HLOOKUP(Sheet2!$AR$16,#REF!,11))</f>
        <v>#REF!</v>
      </c>
      <c r="AS31" s="8" t="e">
        <f>SUM(HLOOKUP(Sheet2!$AS$3,#REF!,11)+HLOOKUP(Sheet2!$AS$4,#REF!,11)+HLOOKUP(Sheet2!$AS$5,#REF!,11)+HLOOKUP(Sheet2!$AS$6,#REF!,11)+HLOOKUP(Sheet2!$AS$7,#REF!,11)+HLOOKUP(Sheet2!$AS$8,#REF!,11)+HLOOKUP(Sheet2!$AS$9,#REF!,11)+HLOOKUP(Sheet2!$AS$10,#REF!,11)+HLOOKUP(Sheet2!$AS$11,#REF!,11)+HLOOKUP(Sheet2!$AS$12,#REF!,11)+HLOOKUP(Sheet2!$AS$13,#REF!,11)+HLOOKUP(Sheet2!$AS$14,#REF!,11))</f>
        <v>#REF!</v>
      </c>
      <c r="AT31" s="8" t="e">
        <f>SUM(HLOOKUP(Sheet2!$AT$3,#REF!,11)+HLOOKUP(Sheet2!$AT$4,#REF!,11)+HLOOKUP(Sheet2!$AT$5,#REF!,11)+HLOOKUP(Sheet2!$AT$6,#REF!,11)+HLOOKUP(Sheet2!$AT$7,#REF!,11)+HLOOKUP(Sheet2!$AT$8,#REF!,11)+HLOOKUP(Sheet2!$AT$9,#REF!,11)+HLOOKUP(Sheet2!$AT$10,#REF!,11)+HLOOKUP(Sheet2!$AT$11,#REF!,11)+HLOOKUP(Sheet2!$AT$12,#REF!,11)+HLOOKUP(Sheet2!$AT$13,#REF!,11)+HLOOKUP(Sheet2!$AT$14,#REF!,11)+HLOOKUP(Sheet2!$AT$15,#REF!,11)+HLOOKUP(Sheet2!$AT$16,#REF!,11))</f>
        <v>#REF!</v>
      </c>
      <c r="AU31" s="8" t="e">
        <f>SUM(HLOOKUP(Sheet2!$AU$3,#REF!,11)+HLOOKUP(Sheet2!$AU$4,#REF!,11)+HLOOKUP(Sheet2!$AU$5,#REF!,11)+HLOOKUP(Sheet2!$AU$6,#REF!,11)+HLOOKUP(Sheet2!$AU$7,#REF!,11)+HLOOKUP(Sheet2!$AU$8,#REF!,11)+HLOOKUP(Sheet2!$AU$9,#REF!,11)+HLOOKUP(Sheet2!$AU$10,#REF!,11)+HLOOKUP(Sheet2!$AU$11,#REF!,11)+HLOOKUP(Sheet2!$AU$12,#REF!,11)+HLOOKUP(Sheet2!$AU$13,#REF!,11)+HLOOKUP(Sheet2!$AU$14,#REF!,11)+HLOOKUP(Sheet2!$AU$15,#REF!,11)+HLOOKUP(Sheet2!$AU$16,#REF!,11))</f>
        <v>#REF!</v>
      </c>
      <c r="AV31" s="8" t="e">
        <f>SUM(HLOOKUP(Sheet2!$AV$3,#REF!,11)+HLOOKUP(Sheet2!$AV$4,#REF!,11)+HLOOKUP(Sheet2!$AV$5,#REF!,11)+HLOOKUP(Sheet2!$AV$6,#REF!,11)+HLOOKUP(Sheet2!$AV$7,#REF!,11)+HLOOKUP(Sheet2!$AV$8,#REF!,11)+HLOOKUP(Sheet2!$AV$9,#REF!,11)+HLOOKUP(Sheet2!$AV$10,#REF!,11)+HLOOKUP(Sheet2!$AV$11,#REF!,11)+HLOOKUP(Sheet2!$AV$12,#REF!,11)+HLOOKUP(Sheet2!$AV$13,#REF!,11)+HLOOKUP(Sheet2!$AV$14,#REF!,11)+HLOOKUP(Sheet2!$AV$15,#REF!,11)+HLOOKUP(Sheet2!$AV$16,#REF!,11)+HLOOKUP(Sheet2!$AV$17,#REF!,11))</f>
        <v>#REF!</v>
      </c>
      <c r="AW31" s="8" t="e">
        <f>SUM(HLOOKUP(Sheet2!$AW$3,#REF!,11)+HLOOKUP(Sheet2!$AW$4,#REF!,11)+HLOOKUP(Sheet2!$AW$5,#REF!,11)+HLOOKUP(Sheet2!$AW$6,#REF!,11)+HLOOKUP(Sheet2!$AW$7,#REF!,11)+HLOOKUP(Sheet2!$AW$8,#REF!,11)+HLOOKUP(Sheet2!$AW$9,#REF!,11)+HLOOKUP(Sheet2!$AW$10,#REF!,11)+HLOOKUP(Sheet2!$AW$11,#REF!,11)+HLOOKUP(Sheet2!$AW$12,#REF!,11)+HLOOKUP(Sheet2!$AW$13,#REF!,11)+HLOOKUP(Sheet2!$AW$14,#REF!,11)+HLOOKUP(Sheet2!$AW$15,#REF!,11)+HLOOKUP(Sheet2!$AW$16,#REF!,11)+HLOOKUP(Sheet2!$AW$17,#REF!,11))</f>
        <v>#REF!</v>
      </c>
      <c r="AX31" s="8" t="e">
        <f>SUM(HLOOKUP(Sheet2!$AX$3,#REF!,11)+HLOOKUP(Sheet2!$AX$4,#REF!,11)+HLOOKUP(Sheet2!$AX$5,#REF!,11)+HLOOKUP(Sheet2!$AX$6,#REF!,11)+HLOOKUP(Sheet2!$AX$7,#REF!,11)+HLOOKUP(Sheet2!$AX$8,#REF!,11)+HLOOKUP(Sheet2!$AX$9,#REF!,11)+HLOOKUP(Sheet2!$AX$10,#REF!,11)+HLOOKUP(Sheet2!$AX$11,#REF!,11)+HLOOKUP(Sheet2!$AX$12,#REF!,11)+HLOOKUP(Sheet2!$AX$13,#REF!,11)+HLOOKUP(Sheet2!$AX$14,#REF!,11)+HLOOKUP(Sheet2!$AX$15,#REF!,11)+HLOOKUP(Sheet2!$AX$16,#REF!,11)+HLOOKUP(Sheet2!$AX$17,#REF!,11)+HLOOKUP(Sheet2!$AX$18,#REF!,11)+HLOOKUP(Sheet2!$AX$19,#REF!,11)+HLOOKUP(Sheet2!$AX$20,#REF!,11))</f>
        <v>#REF!</v>
      </c>
      <c r="AY31" s="8" t="e">
        <f>SUM(HLOOKUP(Sheet2!$AY$3,#REF!,11)+HLOOKUP(Sheet2!$AY$4,#REF!,11)+HLOOKUP(Sheet2!$AY$5,#REF!,11)+HLOOKUP(Sheet2!$AY$6,#REF!,11)+HLOOKUP(Sheet2!$AY$7,#REF!,11)+HLOOKUP(Sheet2!$AY$8,#REF!,11)+HLOOKUP(Sheet2!$AY$9,#REF!,11)+HLOOKUP(Sheet2!$AY$10,#REF!,11)+HLOOKUP(Sheet2!$AY$11,#REF!,11)+HLOOKUP(Sheet2!$AY$12,#REF!,11)+HLOOKUP(Sheet2!$AY$13,#REF!,11)+HLOOKUP(Sheet2!$AY$14,#REF!,11)+HLOOKUP(Sheet2!$AY$15,#REF!,11)+HLOOKUP(Sheet2!$AY$16,#REF!,11)+HLOOKUP(Sheet2!$AY$17,#REF!,11))</f>
        <v>#REF!</v>
      </c>
      <c r="AZ31" s="8" t="e">
        <f>SUM(HLOOKUP(Sheet2!$AZ$3,#REF!,11)+HLOOKUP(Sheet2!$AZ$4,#REF!,11)+HLOOKUP(Sheet2!$AZ$5,#REF!,11)+HLOOKUP(Sheet2!$AZ$6,#REF!,11)+HLOOKUP(Sheet2!$AZ$7,#REF!,11)+HLOOKUP(Sheet2!$AZ$8,#REF!,11)+HLOOKUP(Sheet2!$AZ$9,#REF!,11)+HLOOKUP(Sheet2!$AZ$10,#REF!,11)+HLOOKUP(Sheet2!$AZ$11,#REF!,11)+HLOOKUP(Sheet2!$AZ$12,#REF!,11)+HLOOKUP(Sheet2!$AZ$13,#REF!,11)+HLOOKUP(Sheet2!$AZ$14,#REF!,11)+HLOOKUP(Sheet2!$AZ$15,#REF!,11)+HLOOKUP(Sheet2!$AZ$16,#REF!,11)+HLOOKUP(Sheet2!$AZ$17,#REF!,11)+HLOOKUP(Sheet2!$AZ$18,#REF!,11)+HLOOKUP(Sheet2!$AZ$19,#REF!,11))</f>
        <v>#REF!</v>
      </c>
      <c r="BA31" s="8" t="e">
        <f>SUM(HLOOKUP(Sheet2!$BA$3,#REF!,11)+HLOOKUP(Sheet2!$BA$4,#REF!,11)+HLOOKUP(Sheet2!$BA$5,#REF!,11)+HLOOKUP(Sheet2!$BA$6,#REF!,11)+HLOOKUP(Sheet2!$BA$7,#REF!,11)+HLOOKUP(Sheet2!$BA$8,#REF!,11)+HLOOKUP(Sheet2!$BA$9,#REF!,11)+HLOOKUP(Sheet2!$BA$10,#REF!,11)+HLOOKUP(Sheet2!$BA$11,#REF!,11)+HLOOKUP(Sheet2!$BA$12,#REF!,11)+HLOOKUP(Sheet2!$BA$13,#REF!,11)+HLOOKUP(Sheet2!$BA$14,#REF!,11)+HLOOKUP(Sheet2!$BA$15,#REF!,11)+HLOOKUP(Sheet2!$BA$16,#REF!,11))</f>
        <v>#REF!</v>
      </c>
      <c r="BB31" s="8" t="e">
        <f>SUM(HLOOKUP(Sheet2!$BB$3,#REF!,11)+HLOOKUP(Sheet2!$BB$4,#REF!,11)+HLOOKUP(Sheet2!$BB$5,#REF!,11)+HLOOKUP(Sheet2!$BB$6,#REF!,11)+HLOOKUP(Sheet2!$BB$7,#REF!,11)+HLOOKUP(Sheet2!$BB$8,#REF!,11)+HLOOKUP(Sheet2!$BB$9,#REF!,11)+HLOOKUP(Sheet2!$BB$10,#REF!,11)+HLOOKUP(Sheet2!$BB$11,#REF!,11)+HLOOKUP(Sheet2!$BB$12,#REF!,11)+HLOOKUP(Sheet2!$BB$13,#REF!,11)+HLOOKUP(Sheet2!$BB$14,#REF!,11)+HLOOKUP(Sheet2!$BB$15,#REF!,11)+HLOOKUP(Sheet2!$BB$16,#REF!,11)+HLOOKUP(Sheet2!$BB$17,#REF!,11))</f>
        <v>#REF!</v>
      </c>
      <c r="BC31" s="8" t="e">
        <f>SUM(HLOOKUP(Sheet2!$BC$3,#REF!,11)+HLOOKUP(Sheet2!$BC$4,#REF!,11)+HLOOKUP(Sheet2!$BC$5,#REF!,11)+HLOOKUP(Sheet2!$BC$6,#REF!,11)+HLOOKUP(Sheet2!$BC$7,#REF!,11)+HLOOKUP(Sheet2!$BC$8,#REF!,11)+HLOOKUP(Sheet2!$BC$9,#REF!,11)+HLOOKUP(Sheet2!$BC$10,#REF!,11)+HLOOKUP(Sheet2!$BC$11,#REF!,11)+HLOOKUP(Sheet2!$BC$12,#REF!,11)+HLOOKUP(Sheet2!$BC$13,#REF!,11)+HLOOKUP(Sheet2!$BC$14,#REF!,11))</f>
        <v>#REF!</v>
      </c>
      <c r="BD31" s="8" t="e">
        <f>SUM(HLOOKUP(Sheet2!$BD$3,#REF!,11)+HLOOKUP(Sheet2!$BD$4,#REF!,11)+HLOOKUP(Sheet2!$BD$5,#REF!,11)+HLOOKUP(Sheet2!$BD$6,#REF!,11)+HLOOKUP(Sheet2!$BD$7,#REF!,11)+HLOOKUP(Sheet2!$BD$8,#REF!,11)+HLOOKUP(Sheet2!$BD$9,#REF!,11)+HLOOKUP(Sheet2!$BD$10,#REF!,11)+HLOOKUP(Sheet2!$BD$11,#REF!,11)+HLOOKUP(Sheet2!$BD$12,#REF!,11)+HLOOKUP(Sheet2!$BD$13,#REF!,11)+HLOOKUP(Sheet2!$BD$14,#REF!,11)+HLOOKUP(Sheet2!$BD$15,#REF!,11)+HLOOKUP(Sheet2!$BD$16,#REF!,11))</f>
        <v>#REF!</v>
      </c>
      <c r="BE31" s="8" t="e">
        <f>SUM(HLOOKUP(Sheet2!$BE$3,#REF!,11)+HLOOKUP(Sheet2!$BE$4,#REF!,11)+HLOOKUP(Sheet2!$BE$5,#REF!,11)+HLOOKUP(Sheet2!$BE$6,#REF!,11)+HLOOKUP(Sheet2!$BE$7,#REF!,11)+HLOOKUP(Sheet2!$BE$8,#REF!,11)+HLOOKUP(Sheet2!$BE$9,#REF!,11)+HLOOKUP(Sheet2!$BE$10,#REF!,11)+HLOOKUP(Sheet2!$BE$11,#REF!,11)+HLOOKUP(Sheet2!$BE$12,#REF!,11)+HLOOKUP(Sheet2!$BE$13,#REF!,11)+HLOOKUP(Sheet2!$BE$14,#REF!,11)+HLOOKUP(Sheet2!$BE$15,#REF!,11)+HLOOKUP(Sheet2!$BE$16,#REF!,11))</f>
        <v>#REF!</v>
      </c>
      <c r="BF31" s="8" t="e">
        <f>SUM(HLOOKUP(Sheet2!$BF$3,#REF!,11)+HLOOKUP(Sheet2!$BF$4,#REF!,11)+HLOOKUP(Sheet2!$BF$5,#REF!,11)+HLOOKUP(Sheet2!$BF$6,#REF!,11)+HLOOKUP(Sheet2!$BF$7,#REF!,11)+HLOOKUP(Sheet2!$BF$8,#REF!,11)+HLOOKUP(Sheet2!$BF$9,#REF!,11)+HLOOKUP(Sheet2!$BF$10,#REF!,11)+HLOOKUP(Sheet2!$BF$11,#REF!,11)+HLOOKUP(Sheet2!$BF$12,#REF!,11)+HLOOKUP(Sheet2!$BF$13,#REF!,11))</f>
        <v>#REF!</v>
      </c>
      <c r="BG31" s="8" t="e">
        <f>SUM(HLOOKUP(Sheet2!$BG$3,#REF!,11)+HLOOKUP(Sheet2!$BG$4,#REF!,11)+HLOOKUP(Sheet2!$BG$5,#REF!,11)+HLOOKUP(Sheet2!$BG$6,#REF!,11)+HLOOKUP(Sheet2!$BG$7,#REF!,11)+HLOOKUP(Sheet2!$BG$8,#REF!,11)+HLOOKUP(Sheet2!$BG$9,#REF!,11)+HLOOKUP(Sheet2!$BG$10,#REF!,11)+HLOOKUP(Sheet2!$BG$11,#REF!,11)+HLOOKUP(Sheet2!$BG$12,#REF!,11)+HLOOKUP(Sheet2!$BG$13,#REF!,11)+HLOOKUP(Sheet2!$BG$14,#REF!,11)+HLOOKUP(Sheet2!$BG$15,#REF!,11))</f>
        <v>#REF!</v>
      </c>
      <c r="BH31" s="8" t="e">
        <f>SUM(HLOOKUP(Sheet2!$BH$3,#REF!,11)+HLOOKUP(Sheet2!$BH$4,#REF!,11)+HLOOKUP(Sheet2!$BH$5,#REF!,11)+HLOOKUP(Sheet2!$BH$6,#REF!,11)+HLOOKUP(Sheet2!$BH$7,#REF!,11)+HLOOKUP(Sheet2!$BH$8,#REF!,11)+HLOOKUP(Sheet2!$BH$9,#REF!,11)+HLOOKUP(Sheet2!$BH$10,#REF!,11)+HLOOKUP(Sheet2!$BH$11,#REF!,11)+HLOOKUP(Sheet2!$BH$12,#REF!,11)+HLOOKUP(Sheet2!$BH$13,#REF!,11)+HLOOKUP(Sheet2!$BH$14,#REF!,11))</f>
        <v>#REF!</v>
      </c>
      <c r="BI31" s="8" t="e">
        <f>SUM(HLOOKUP(Sheet2!$BI$3,#REF!,11)+HLOOKUP(Sheet2!$BI$4,#REF!,11)+HLOOKUP(Sheet2!$BI$5,#REF!,11)+HLOOKUP(Sheet2!$BI$6,#REF!,11)+HLOOKUP(Sheet2!$BI$7,#REF!,11)+HLOOKUP(Sheet2!$BI$8,#REF!,11)+HLOOKUP(Sheet2!$BI$9,#REF!,11)+HLOOKUP(Sheet2!$BI$10,#REF!,11)+HLOOKUP(Sheet2!$BI$11,#REF!,11)+HLOOKUP(Sheet2!$BI$12,#REF!,11)+HLOOKUP(Sheet2!$BI$13,#REF!,11)+HLOOKUP(Sheet2!$BI$14,#REF!,11)+HLOOKUP(Sheet2!$BI$15,#REF!,11)+HLOOKUP(Sheet2!$BI$16,#REF!,11))</f>
        <v>#REF!</v>
      </c>
      <c r="BJ31" s="8" t="e">
        <f>SUM(HLOOKUP(Sheet2!$BJ$3,#REF!,11)+HLOOKUP(Sheet2!$BJ$4,#REF!,11)+HLOOKUP(Sheet2!$BJ$5,#REF!,11)+HLOOKUP(Sheet2!$BJ$6,#REF!,11)+HLOOKUP(Sheet2!$BJ$7,#REF!,11)+HLOOKUP(Sheet2!$BJ$8,#REF!,11)+HLOOKUP(Sheet2!$BJ$9,#REF!,11)+HLOOKUP(Sheet2!$BJ$10,#REF!,11)+HLOOKUP(Sheet2!$BJ$11,#REF!,11)+HLOOKUP(Sheet2!$BJ$12,#REF!,11)+HLOOKUP(Sheet2!$BJ$13,#REF!,11)+HLOOKUP(Sheet2!$BJ$14,#REF!,11)+HLOOKUP(Sheet2!$BJ$15,#REF!,11)+HLOOKUP(Sheet2!$BJ$16,#REF!,11)+HLOOKUP(Sheet2!$BJ$17,#REF!,11))</f>
        <v>#REF!</v>
      </c>
      <c r="BK31" s="8" t="e">
        <f>SUM(HLOOKUP(Sheet2!$BK$3,#REF!,11)+HLOOKUP(Sheet2!$BK$4,#REF!,11)+HLOOKUP(Sheet2!$BK$5,#REF!,11)+HLOOKUP(Sheet2!$BK$6,#REF!,11)+HLOOKUP(Sheet2!$BK$7,#REF!,11)+HLOOKUP(Sheet2!$BK$8,#REF!,11)+HLOOKUP(Sheet2!$BK$9,#REF!,11)+HLOOKUP(Sheet2!$BK$10,#REF!,11)+HLOOKUP(Sheet2!$BK$11,#REF!,11)+HLOOKUP(Sheet2!$BK$12,#REF!,11)+HLOOKUP(Sheet2!$BK$13,#REF!,11)+HLOOKUP(Sheet2!$BK$14,#REF!,11)+HLOOKUP(Sheet2!$BK$15,#REF!,11)+HLOOKUP(Sheet2!$BK$16,#REF!,11)+HLOOKUP(Sheet2!$BK$17,#REF!,11))</f>
        <v>#REF!</v>
      </c>
      <c r="BL31" s="8" t="e">
        <f>SUM(HLOOKUP(Sheet2!$BL$3,#REF!,11)+HLOOKUP(Sheet2!$BL$4,#REF!,11)+HLOOKUP(Sheet2!$BL$5,#REF!,11)+HLOOKUP(Sheet2!$BL$6,#REF!,11)+HLOOKUP(Sheet2!$BL$7,#REF!,11)+HLOOKUP(Sheet2!$BL$8,#REF!,11)+HLOOKUP(Sheet2!$BL$9,#REF!,11)+HLOOKUP(Sheet2!$BL$10,#REF!,11)+HLOOKUP(Sheet2!$BL$11,#REF!,11)+HLOOKUP(Sheet2!$BL$12,#REF!,11)+HLOOKUP(Sheet2!$BL$13,#REF!,11)+HLOOKUP(Sheet2!$BL$14,#REF!,11)+HLOOKUP(Sheet2!$BL$15,#REF!,11)+HLOOKUP(Sheet2!$BL$16,#REF!,11)+HLOOKUP(Sheet2!$BL$17,#REF!,11))</f>
        <v>#REF!</v>
      </c>
      <c r="BM31" s="8" t="e">
        <f>SUM(HLOOKUP(Sheet2!$BM$3,#REF!,11)+HLOOKUP(Sheet2!$BM$4,#REF!,11)+HLOOKUP(Sheet2!$BM$5,#REF!,11)+HLOOKUP(Sheet2!$BM$6,#REF!,11)+HLOOKUP(Sheet2!$BM$7,#REF!,11)+HLOOKUP(Sheet2!$BM$8,#REF!,11)+HLOOKUP(Sheet2!$BM$9,#REF!,11)+HLOOKUP(Sheet2!$BM$10,#REF!,11)+HLOOKUP(Sheet2!$BM$11,#REF!,11)+HLOOKUP(Sheet2!$BM$12,#REF!,11)+HLOOKUP(Sheet2!$BM$13,#REF!,11)+HLOOKUP(Sheet2!$BM$14,#REF!,11)+HLOOKUP(Sheet2!$BM$15,#REF!,11)+HLOOKUP(Sheet2!$BM$16,#REF!,11))</f>
        <v>#REF!</v>
      </c>
      <c r="BN31" s="8" t="e">
        <f>SUM(HLOOKUP(Sheet2!$BN$3,#REF!,11)+HLOOKUP(Sheet2!$BN$4,#REF!,11)+HLOOKUP(Sheet2!$BN$5,#REF!,11)+HLOOKUP(Sheet2!$BN$6,#REF!,11)+HLOOKUP(Sheet2!$BN$7,#REF!,11)+HLOOKUP(Sheet2!$BN$8,#REF!,11)+HLOOKUP(Sheet2!$BN$9,#REF!,11)+HLOOKUP(Sheet2!$BN$10,#REF!,11)+HLOOKUP(Sheet2!$BN$11,#REF!,11)+HLOOKUP(Sheet2!$BN$12,#REF!,11)+HLOOKUP(Sheet2!$BN$13,#REF!,11)+HLOOKUP(Sheet2!$BN$14,#REF!,11)+HLOOKUP(Sheet2!$BN$15,#REF!,11)+HLOOKUP(Sheet2!$BN$16,#REF!,11))</f>
        <v>#REF!</v>
      </c>
      <c r="BO31" s="8" t="e">
        <f>SUM(HLOOKUP(Sheet2!$BO$3,#REF!,11)+HLOOKUP(Sheet2!$BO$4,#REF!,11)+HLOOKUP(Sheet2!$BO$5,#REF!,11)+HLOOKUP(Sheet2!$BO$6,#REF!,11)+HLOOKUP(Sheet2!$BO$7,#REF!,11)+HLOOKUP(Sheet2!$BO$8,#REF!,11)+HLOOKUP(Sheet2!$BO$9,#REF!,11)+HLOOKUP(Sheet2!$BO$10,#REF!,11)+HLOOKUP(Sheet2!$BO$11,#REF!,11)+HLOOKUP(Sheet2!$BO$12,#REF!,11)+HLOOKUP(Sheet2!$BO$13,#REF!,11)+HLOOKUP(Sheet2!$BO$14,#REF!,11)+HLOOKUP(Sheet2!$BO$15,#REF!,11)+HLOOKUP(Sheet2!$BO$16,#REF!,11))</f>
        <v>#REF!</v>
      </c>
      <c r="BP31" s="8" t="e">
        <f>SUM(HLOOKUP(Sheet2!$BP$3,#REF!,11)+HLOOKUP(Sheet2!$BP$4,#REF!,11)+HLOOKUP(Sheet2!$BP$5,#REF!,11)+HLOOKUP(Sheet2!$BP$6,#REF!,11)+HLOOKUP(Sheet2!$BP$7,#REF!,11)+HLOOKUP(Sheet2!$BP$8,#REF!,11)+HLOOKUP(Sheet2!$BP$9,#REF!,11)+HLOOKUP(Sheet2!$BP$10,#REF!,11)+HLOOKUP(Sheet2!$BP$11,#REF!,11)+HLOOKUP(Sheet2!$BP$12,#REF!,11)+HLOOKUP(Sheet2!$BP$13,#REF!,11)+HLOOKUP(Sheet2!$BP$14,#REF!,11))</f>
        <v>#REF!</v>
      </c>
      <c r="BQ31" s="8" t="e">
        <f>SUM(HLOOKUP(Sheet2!$BQ$3,#REF!,11)+HLOOKUP(Sheet2!$BQ$4,#REF!,11)+HLOOKUP(Sheet2!$BQ$5,#REF!,11)+HLOOKUP(Sheet2!$BQ$6,#REF!,11)+HLOOKUP(Sheet2!$BQ$7,#REF!,11)+HLOOKUP(Sheet2!$BQ$8,#REF!,11)+HLOOKUP(Sheet2!$BQ$9,#REF!,11)+HLOOKUP(Sheet2!$BQ$10,#REF!,11)+HLOOKUP(Sheet2!$BQ$11,#REF!,11)+HLOOKUP(Sheet2!$BQ$12,#REF!,11)+HLOOKUP(Sheet2!$BQ$13,#REF!,11)+HLOOKUP(Sheet2!$BQ$14,#REF!,11)+HLOOKUP(Sheet2!$BQ$15,#REF!,11)+HLOOKUP(Sheet2!$BQ$16,#REF!,11))</f>
        <v>#REF!</v>
      </c>
      <c r="BR31" s="8" t="e">
        <f>SUM(HLOOKUP(Sheet2!$BR$3,#REF!,11)+HLOOKUP(Sheet2!$BR$4,#REF!,11)+HLOOKUP(Sheet2!$BR$5,#REF!,11)+HLOOKUP(Sheet2!$BR$6,#REF!,11)+HLOOKUP(Sheet2!$BR$7,#REF!,11)+HLOOKUP(Sheet2!$BR$8,#REF!,11)+HLOOKUP(Sheet2!$BR$9,#REF!,11)+HLOOKUP(Sheet2!$BR$10,#REF!,11)+HLOOKUP(Sheet2!$BR$11,#REF!,11)+HLOOKUP(Sheet2!$BR$12,#REF!,11)+HLOOKUP(Sheet2!$BR$13,#REF!,11)+HLOOKUP(Sheet2!$BR$14,#REF!,11)+HLOOKUP(Sheet2!$BR$15,#REF!,11)+HLOOKUP(Sheet2!$BR$16,#REF!,11))</f>
        <v>#REF!</v>
      </c>
      <c r="BS31" s="8" t="e">
        <f>SUM(HLOOKUP(Sheet2!$BS$3,#REF!,11)+HLOOKUP(Sheet2!$BS$4,#REF!,11)+HLOOKUP(Sheet2!$BS$5,#REF!,11)+HLOOKUP(Sheet2!$BS$6,#REF!,11)+HLOOKUP(Sheet2!$BS$7,#REF!,11)+HLOOKUP(Sheet2!$BS$8,#REF!,11)+HLOOKUP(Sheet2!$BS$9,#REF!,11)+HLOOKUP(Sheet2!$BS$10,#REF!,11)+HLOOKUP(Sheet2!$BS$11,#REF!,11)+HLOOKUP(Sheet2!$BS$12,#REF!,11)+HLOOKUP(Sheet2!$BS$13,#REF!,11)+HLOOKUP(Sheet2!$BS$14,#REF!,11)+HLOOKUP(Sheet2!$BS$15,#REF!,11)+HLOOKUP(Sheet2!$BS$16,#REF!,11)+HLOOKUP(Sheet2!$BS$17,#REF!,11))</f>
        <v>#REF!</v>
      </c>
      <c r="BT31" s="8" t="e">
        <f>SUM(HLOOKUP(Sheet2!$BT$3,#REF!,11)+HLOOKUP(Sheet2!$BT$4,#REF!,11)+HLOOKUP(Sheet2!$BT$5,#REF!,11)+HLOOKUP(Sheet2!$BT$6,#REF!,11)+HLOOKUP(Sheet2!$BT$7,#REF!,11)+HLOOKUP(Sheet2!$BT$8,#REF!,11)+HLOOKUP(Sheet2!$BT$9,#REF!,11)+HLOOKUP(Sheet2!$BT$10,#REF!,11)+HLOOKUP(Sheet2!$BT$11,#REF!,11)+HLOOKUP(Sheet2!$BT$12,#REF!,11)+HLOOKUP(Sheet2!$BT$13,#REF!,11)+HLOOKUP(Sheet2!$BT$14,#REF!,11)+HLOOKUP(Sheet2!$BT$15,#REF!,11)+HLOOKUP(Sheet2!$BT$16,#REF!,11)+HLOOKUP(Sheet2!$BT$17,#REF!,11))</f>
        <v>#REF!</v>
      </c>
      <c r="BU31" s="8" t="e">
        <f>SUM(HLOOKUP(Sheet2!$BU$3,#REF!,11)+HLOOKUP(Sheet2!$BU$4,#REF!,11)+HLOOKUP(Sheet2!$BU$5,#REF!,11)+HLOOKUP(Sheet2!$BU$6,#REF!,11)+HLOOKUP(Sheet2!$BU$7,#REF!,11)+HLOOKUP(Sheet2!$BU$8,#REF!,11)+HLOOKUP(Sheet2!$BU$9,#REF!,11)+HLOOKUP(Sheet2!$BU$10,#REF!,11)+HLOOKUP(Sheet2!$BU$11,#REF!,11)+HLOOKUP(Sheet2!$BU$12,#REF!,11)+HLOOKUP(Sheet2!$BU$13,#REF!,11)+HLOOKUP(Sheet2!$BU$14,#REF!,11)+HLOOKUP(Sheet2!$BU$15,#REF!,11)+HLOOKUP(Sheet2!$BU$16,#REF!,11)+HLOOKUP(Sheet2!$BU$17,#REF!,11)+HLOOKUP(Sheet2!$BU$18,#REF!,11)+HLOOKUP(Sheet2!$BU$19,#REF!,11)+HLOOKUP(Sheet2!$BU$20,#REF!,11))</f>
        <v>#REF!</v>
      </c>
      <c r="BV31" s="8" t="e">
        <f>SUM(HLOOKUP(Sheet2!$BV$3,#REF!,11)+HLOOKUP(Sheet2!$BV$4,#REF!,11)+HLOOKUP(Sheet2!$BV$5,#REF!,11)+HLOOKUP(Sheet2!$BV$6,#REF!,11)+HLOOKUP(Sheet2!$BV$7,#REF!,11)+HLOOKUP(Sheet2!$BV$8,#REF!,11)+HLOOKUP(Sheet2!$BV$9,#REF!,11)+HLOOKUP(Sheet2!$BV$10,#REF!,11)+HLOOKUP(Sheet2!$BV$11,#REF!,11)+HLOOKUP(Sheet2!$BV$12,#REF!,11)+HLOOKUP(Sheet2!$BV$13,#REF!,11)+HLOOKUP(Sheet2!$BV$14,#REF!,11)+HLOOKUP(Sheet2!$BV$15,#REF!,11)+HLOOKUP(Sheet2!$BV$16,#REF!,11)+HLOOKUP(Sheet2!$BV$17,#REF!,11))</f>
        <v>#REF!</v>
      </c>
      <c r="BW31" s="8" t="e">
        <f>SUM(HLOOKUP(Sheet2!$BW$3,#REF!,11)+HLOOKUP(Sheet2!$BW$4,#REF!,11)+HLOOKUP(Sheet2!$BW$5,#REF!,11)+HLOOKUP(Sheet2!$BW$6,#REF!,11)+HLOOKUP(Sheet2!$BW$7,#REF!,11)+HLOOKUP(Sheet2!$BW$8,#REF!,11)+HLOOKUP(Sheet2!$BW$9,#REF!,11)+HLOOKUP(Sheet2!$BW$10,#REF!,11)+HLOOKUP(Sheet2!$BW$11,#REF!,11)+HLOOKUP(Sheet2!$BW$12,#REF!,11)+HLOOKUP(Sheet2!$BW$13,#REF!,11)+HLOOKUP(Sheet2!$BW$14,#REF!,11)+HLOOKUP(Sheet2!$BW$15,#REF!,11)+HLOOKUP(Sheet2!$BW$16,#REF!,11)+HLOOKUP(Sheet2!$BW$17,#REF!,11)+HLOOKUP(Sheet2!$BW$18,#REF!,11)+HLOOKUP(Sheet2!$BW$19,#REF!,11))</f>
        <v>#REF!</v>
      </c>
      <c r="BX31" s="8" t="e">
        <f>SUM(HLOOKUP(Sheet2!$BX$3,#REF!,11)+HLOOKUP(Sheet2!$BX$4,#REF!,11)+HLOOKUP(Sheet2!$BX$5,#REF!,11)+HLOOKUP(Sheet2!$BX$6,#REF!,11)+HLOOKUP(Sheet2!$BX$7,#REF!,11)+HLOOKUP(Sheet2!$BX$8,#REF!,11)+HLOOKUP(Sheet2!$BX$9,#REF!,11)+HLOOKUP(Sheet2!$BX$10,#REF!,11)+HLOOKUP(Sheet2!$BX$11,#REF!,11)+HLOOKUP(Sheet2!$BX$12,#REF!,11)+HLOOKUP(Sheet2!$BX$13,#REF!,11)+HLOOKUP(Sheet2!$BX$14,#REF!,11)+HLOOKUP(Sheet2!$BX$15,#REF!,11)+HLOOKUP(Sheet2!$BX$16,#REF!,11)+HLOOKUP(Sheet2!$BX$17,#REF!,11))</f>
        <v>#REF!</v>
      </c>
      <c r="BY31" s="8" t="e">
        <f>SUM(HLOOKUP(Sheet2!$BY$3,#REF!,11)+HLOOKUP(Sheet2!$BY$4,#REF!,11)+HLOOKUP(Sheet2!$BY$5,#REF!,11)+HLOOKUP(Sheet2!$BY$6,#REF!,11)+HLOOKUP(Sheet2!$BY$7,#REF!,11)+HLOOKUP(Sheet2!$BY$8,#REF!,11)+HLOOKUP(Sheet2!$BY$9,#REF!,11)+HLOOKUP(Sheet2!$BY$10,#REF!,11)+HLOOKUP(Sheet2!$BY$11,#REF!,11)+HLOOKUP(Sheet2!$BY$12,#REF!,11)+HLOOKUP(Sheet2!$BY$13,#REF!,11)+HLOOKUP(Sheet2!$BY$14,#REF!,11)+HLOOKUP(Sheet2!$BY$15,#REF!,11)+HLOOKUP(Sheet2!$BY$16,#REF!,11)+HLOOKUP(Sheet2!$BY$17,#REF!,11)+HLOOKUP(Sheet2!$BY$18,#REF!,11))</f>
        <v>#REF!</v>
      </c>
      <c r="BZ31" s="8" t="e">
        <f>SUM(HLOOKUP(Sheet2!$BZ$3,#REF!,11)+HLOOKUP(Sheet2!$BZ$4,#REF!,11)+HLOOKUP(Sheet2!$BZ$5,#REF!,11)+HLOOKUP(Sheet2!$BZ$6,#REF!,11)+HLOOKUP(Sheet2!$BZ$7,#REF!,11)+HLOOKUP(Sheet2!$BZ$8,#REF!,11)+HLOOKUP(Sheet2!$BZ$9,#REF!,11)+HLOOKUP(Sheet2!$BZ$10,#REF!,11)+HLOOKUP(Sheet2!$BZ$11,#REF!,11)+HLOOKUP(Sheet2!$BZ$12,#REF!,11)+HLOOKUP(Sheet2!$BZ$13,#REF!,11)+HLOOKUP(Sheet2!$BZ$14,#REF!,11)+HLOOKUP(Sheet2!$BZ$15,#REF!,11))</f>
        <v>#REF!</v>
      </c>
      <c r="CA31" s="8" t="e">
        <f>SUM(HLOOKUP(Sheet2!$CA$3,#REF!,11)+HLOOKUP(Sheet2!$CA$4,#REF!,11)+HLOOKUP(Sheet2!$CA$5,#REF!,11)+HLOOKUP(Sheet2!$CA$6,#REF!,11)+HLOOKUP(Sheet2!$CA$7,#REF!,11)+HLOOKUP(Sheet2!$CA$8,#REF!,11)+HLOOKUP(Sheet2!$CA$9,#REF!,11)+HLOOKUP(Sheet2!$CA$10,#REF!,11)+HLOOKUP(Sheet2!$CA$11,#REF!,11)+HLOOKUP(Sheet2!$CA$12,#REF!,11)+HLOOKUP(Sheet2!$CA$13,#REF!,11)+HLOOKUP(Sheet2!$CA$14,#REF!,11)+HLOOKUP(Sheet2!$CA$15,#REF!,11)+HLOOKUP(Sheet2!$CA$16,#REF!,11)+HLOOKUP(Sheet2!$CA$17,#REF!,11))</f>
        <v>#REF!</v>
      </c>
      <c r="CB31" s="8" t="e">
        <f>SUM(HLOOKUP(Sheet2!$CB$3,#REF!,11)+HLOOKUP(Sheet2!$CB$4,#REF!,11)+HLOOKUP(Sheet2!$CB$5,#REF!,11)+HLOOKUP(Sheet2!$CB$6,#REF!,11)+HLOOKUP(Sheet2!$CB$7,#REF!,11)+HLOOKUP(Sheet2!$CB$8,#REF!,11)+HLOOKUP(Sheet2!$CB$9,#REF!,11)+HLOOKUP(Sheet2!$CB$10,#REF!,11)+HLOOKUP(Sheet2!$CB$11,#REF!,11)+HLOOKUP(Sheet2!$CB$12,#REF!,11)+HLOOKUP(Sheet2!$CB$13,#REF!,11)+HLOOKUP(Sheet2!$CB$14,#REF!,11)+HLOOKUP(Sheet2!$CB$15,#REF!,11)+HLOOKUP(Sheet2!$CB$16,#REF!,11)+HLOOKUP(Sheet2!$CB$17,#REF!,11))</f>
        <v>#REF!</v>
      </c>
      <c r="CC31" s="8" t="e">
        <f>SUM(HLOOKUP(Sheet2!$CC$3,#REF!,11)+HLOOKUP(Sheet2!$CC$4,#REF!,11)+HLOOKUP(Sheet2!$CC$5,#REF!,11)+HLOOKUP(Sheet2!$CC$6,#REF!,11)+HLOOKUP(Sheet2!$CC$7,#REF!,11)+HLOOKUP(Sheet2!$CC$8,#REF!,11)+HLOOKUP(Sheet2!$CC$9,#REF!,11)+HLOOKUP(Sheet2!$CC$10,#REF!,11)+HLOOKUP(Sheet2!$CC$11,#REF!,11)+HLOOKUP(Sheet2!$CC$12,#REF!,11)+HLOOKUP(Sheet2!$CC$13,#REF!,11)+HLOOKUP(Sheet2!$CC$14,#REF!,11))</f>
        <v>#REF!</v>
      </c>
      <c r="CD31" s="8" t="e">
        <f>SUM(HLOOKUP(Sheet2!$CD$3,#REF!,11)+HLOOKUP(Sheet2!$CD$4,#REF!,11)+HLOOKUP(Sheet2!$CD$5,#REF!,11)+HLOOKUP(Sheet2!$CD$6,#REF!,11)+HLOOKUP(Sheet2!$CD$7,#REF!,11)+HLOOKUP(Sheet2!$CD$8,#REF!,11)+HLOOKUP(Sheet2!$CD$9,#REF!,11)+HLOOKUP(Sheet2!$CD$10,#REF!,11)+HLOOKUP(Sheet2!$CD$11,#REF!,11)+HLOOKUP(Sheet2!$CD$12,#REF!,11)+HLOOKUP(Sheet2!$CD$13,#REF!,11)+HLOOKUP(Sheet2!$CD$14,#REF!,11)+HLOOKUP(Sheet2!$CD$15,#REF!,11)+HLOOKUP(Sheet2!$CD$16,#REF!,11))</f>
        <v>#REF!</v>
      </c>
      <c r="CE31" s="8" t="e">
        <f>SUM(HLOOKUP(Sheet2!$CE$3,#REF!,11)+HLOOKUP(Sheet2!$CE$4,#REF!,11)+HLOOKUP(Sheet2!$CE$5,#REF!,11)+HLOOKUP(Sheet2!$CE$6,#REF!,11)+HLOOKUP(Sheet2!$CE$7,#REF!,11)+HLOOKUP(Sheet2!$CE$8,#REF!,11)+HLOOKUP(Sheet2!$CE$9,#REF!,11)+HLOOKUP(Sheet2!$CE$10,#REF!,11)+HLOOKUP(Sheet2!$CE$11,#REF!,11)+HLOOKUP(Sheet2!$CE$12,#REF!,11)+HLOOKUP(Sheet2!$CE$13,#REF!,11)+HLOOKUP(Sheet2!$CE$14,#REF!,11)+HLOOKUP(Sheet2!$CE$15,#REF!,11))</f>
        <v>#REF!</v>
      </c>
      <c r="CF31" s="8" t="e">
        <f>SUM(HLOOKUP(Sheet2!$CF$3,#REF!,11)+HLOOKUP(Sheet2!$CF$4,#REF!,11)+HLOOKUP(Sheet2!$CF$5,#REF!,11)+HLOOKUP(Sheet2!$CF$6,#REF!,11)+HLOOKUP(Sheet2!$CF$7,#REF!,11)+HLOOKUP(Sheet2!$CF$8,#REF!,11)+HLOOKUP(Sheet2!$CF$9,#REF!,11)+HLOOKUP(Sheet2!$CF$10,#REF!,11)+HLOOKUP(Sheet2!$CF$11,#REF!,11)+HLOOKUP(Sheet2!$CF$12,#REF!,11)+HLOOKUP(Sheet2!$CF$13,#REF!,11)+HLOOKUP(Sheet2!$CF$14,#REF!,11)+HLOOKUP(Sheet2!$CF$15,#REF!,11)+HLOOKUP(Sheet2!$CF$16,#REF!,11)+HLOOKUP(Sheet2!$CF$17,#REF!,11))</f>
        <v>#REF!</v>
      </c>
      <c r="CG31" s="8" t="e">
        <f>SUM(HLOOKUP(Sheet2!$CG$3,#REF!,11)+HLOOKUP(Sheet2!$CG$4,#REF!,11)+HLOOKUP(Sheet2!$CG$5,#REF!,11)+HLOOKUP(Sheet2!$CG$6,#REF!,11)+HLOOKUP(Sheet2!$CG$7,#REF!,11)+HLOOKUP(Sheet2!$CG$8,#REF!,11)+HLOOKUP(Sheet2!$CG$9,#REF!,11)+HLOOKUP(Sheet2!$CG$10,#REF!,11)+HLOOKUP(Sheet2!$CG$11,#REF!,11)+HLOOKUP(Sheet2!$CG$12,#REF!,11)+HLOOKUP(Sheet2!$CG$13,#REF!,11)+HLOOKUP(Sheet2!$CG$14,#REF!,11)+HLOOKUP(Sheet2!$CG$15,#REF!,11)+HLOOKUP(Sheet2!$CG$16,#REF!,11)+HLOOKUP(Sheet2!$CG$17,#REF!,11)+HLOOKUP(Sheet2!$CG$18,#REF!,11))</f>
        <v>#REF!</v>
      </c>
      <c r="CH31" s="8" t="e">
        <f>SUM(HLOOKUP(Sheet2!$CH$3,#REF!,11)+HLOOKUP(Sheet2!$CH$4,#REF!,11)+HLOOKUP(Sheet2!$CH$5,#REF!,11)+HLOOKUP(Sheet2!$CH$6,#REF!,11)+HLOOKUP(Sheet2!$CH$7,#REF!,11)+HLOOKUP(Sheet2!$CH$8,#REF!,11)+HLOOKUP(Sheet2!$CH$9,#REF!,11)+HLOOKUP(Sheet2!$CH$10,#REF!,11)+HLOOKUP(Sheet2!$CH$11,#REF!,11)+HLOOKUP(Sheet2!$CH$12,#REF!,11)+HLOOKUP(Sheet2!$CH$13,#REF!,11)+HLOOKUP(Sheet2!$CH$14,#REF!,11)+HLOOKUP(Sheet2!$CH$15,#REF!,11)+HLOOKUP(Sheet2!$CH$16,#REF!,11)+HLOOKUP(Sheet2!$CH$17,#REF!,11)+HLOOKUP(Sheet2!$CH$18,#REF!,11))</f>
        <v>#REF!</v>
      </c>
      <c r="CI31" s="8" t="e">
        <f>SUM(HLOOKUP(Sheet2!$CI$3,#REF!,11)+HLOOKUP(Sheet2!$CI$4,#REF!,11)+HLOOKUP(Sheet2!$CI$5,#REF!,11)+HLOOKUP(Sheet2!$CI$6,#REF!,11)+HLOOKUP(Sheet2!$CI$7,#REF!,11)+HLOOKUP(Sheet2!$CI$8,#REF!,11)+HLOOKUP(Sheet2!$CI$9,#REF!,11)+HLOOKUP(Sheet2!$CI$10,#REF!,11)+HLOOKUP(Sheet2!$CI$11,#REF!,11)+HLOOKUP(Sheet2!$CI$12,#REF!,11)+HLOOKUP(Sheet2!$CI$13,#REF!,11)+HLOOKUP(Sheet2!$CI$14,#REF!,11)+HLOOKUP(Sheet2!$CI$15,#REF!,11)+HLOOKUP(Sheet2!$CI$16,#REF!,11)+HLOOKUP(Sheet2!$CI$17,#REF!,11)+HLOOKUP(Sheet2!$CI$18,#REF!,11))</f>
        <v>#REF!</v>
      </c>
      <c r="CJ31" s="8" t="e">
        <f>SUM(HLOOKUP(Sheet2!$CJ$3,#REF!,11)+HLOOKUP(Sheet2!$CJ$4,#REF!,11)+HLOOKUP(Sheet2!$CJ$5,#REF!,11)+HLOOKUP(Sheet2!$CJ$6,#REF!,11)+HLOOKUP(Sheet2!$CJ$7,#REF!,11)+HLOOKUP(Sheet2!$CJ$8,#REF!,11)+HLOOKUP(Sheet2!$CJ$9,#REF!,11)+HLOOKUP(Sheet2!$CJ$10,#REF!,11)+HLOOKUP(Sheet2!$CJ$11,#REF!,11)+HLOOKUP(Sheet2!$CJ$12,#REF!,11)+HLOOKUP(Sheet2!$CJ$13,#REF!,11)+HLOOKUP(Sheet2!$CJ$14,#REF!,11)+HLOOKUP(Sheet2!$CJ$15,#REF!,11)+HLOOKUP(Sheet2!$CJ$16,#REF!,11)+HLOOKUP(Sheet2!$CJ$17,#REF!,11))</f>
        <v>#REF!</v>
      </c>
      <c r="CK31" s="8" t="e">
        <f>SUM(HLOOKUP(Sheet2!$CK$3,#REF!,11)+HLOOKUP(Sheet2!$CK$4,#REF!,11)+HLOOKUP(Sheet2!$CK$5,#REF!,11)+HLOOKUP(Sheet2!$CK$6,#REF!,11)+HLOOKUP(Sheet2!$CK$7,#REF!,11)+HLOOKUP(Sheet2!$CK$8,#REF!,11)+HLOOKUP(Sheet2!$CK$9,#REF!,11)+HLOOKUP(Sheet2!$CK$10,#REF!,11)+HLOOKUP(Sheet2!$CK$11,#REF!,11)+HLOOKUP(Sheet2!$CK$12,#REF!,11)+HLOOKUP(Sheet2!$CK$13,#REF!,11)+HLOOKUP(Sheet2!$CK$14,#REF!,11)+HLOOKUP(Sheet2!$CK$15,#REF!,11)+HLOOKUP(Sheet2!$CK$16,#REF!,11)+HLOOKUP(Sheet2!$CK$17,#REF!,11))</f>
        <v>#REF!</v>
      </c>
      <c r="CL31" s="8" t="e">
        <f>SUM(HLOOKUP(Sheet2!$CL$3,#REF!,11)+HLOOKUP(Sheet2!$CL$4,#REF!,11)+HLOOKUP(Sheet2!$CL$5,#REF!,11)+HLOOKUP(Sheet2!$CL$6,#REF!,11)+HLOOKUP(Sheet2!$CL$7,#REF!,11)+HLOOKUP(Sheet2!$CL$8,#REF!,11)+HLOOKUP(Sheet2!$CL$9,#REF!,11)+HLOOKUP(Sheet2!$CL$10,#REF!,11)+HLOOKUP(Sheet2!$CL$11,#REF!,11)+HLOOKUP(Sheet2!$CL$12,#REF!,11)+HLOOKUP(Sheet2!$CL$13,#REF!,11)+HLOOKUP(Sheet2!$CL$14,#REF!,11)+HLOOKUP(Sheet2!$CL$15,#REF!,11)+HLOOKUP(Sheet2!$CL$16,#REF!,11)+HLOOKUP(Sheet2!$CL$17,#REF!,11))</f>
        <v>#REF!</v>
      </c>
      <c r="CM31" s="8" t="e">
        <f>SUM(HLOOKUP(Sheet2!$CM$3,#REF!,11)+HLOOKUP(Sheet2!$CM$4,#REF!,11)+HLOOKUP(Sheet2!$CM$5,#REF!,11)+HLOOKUP(Sheet2!$CM$6,#REF!,11)+HLOOKUP(Sheet2!$CM$7,#REF!,11)+HLOOKUP(Sheet2!$CM$8,#REF!,11)+HLOOKUP(Sheet2!$CM$9,#REF!,11)+HLOOKUP(Sheet2!$CM$10,#REF!,11)+HLOOKUP(Sheet2!$CM$11,#REF!,11)+HLOOKUP(Sheet2!$CM$12,#REF!,11)+HLOOKUP(Sheet2!$CM$13,#REF!,11)+HLOOKUP(Sheet2!$CM$14,#REF!,11)+HLOOKUP(Sheet2!$CM$15,#REF!,11))</f>
        <v>#REF!</v>
      </c>
      <c r="CN31" s="8" t="e">
        <f>SUM(HLOOKUP(Sheet2!$CN$3,#REF!,11)+HLOOKUP(Sheet2!$CN$4,#REF!,11)+HLOOKUP(Sheet2!$CN$5,#REF!,11)+HLOOKUP(Sheet2!$CN$6,#REF!,11)+HLOOKUP(Sheet2!$CN$7,#REF!,11)+HLOOKUP(Sheet2!$CN$8,#REF!,11)+HLOOKUP(Sheet2!$CN$9,#REF!,11)+HLOOKUP(Sheet2!$CN$10,#REF!,11)+HLOOKUP(Sheet2!$CN$11,#REF!,11)+HLOOKUP(Sheet2!$CN$12,#REF!,11)+HLOOKUP(Sheet2!$CN$13,#REF!,11)+HLOOKUP(Sheet2!$CN$14,#REF!,11)+HLOOKUP(Sheet2!$CN$15,#REF!,11)+HLOOKUP(Sheet2!$CN$16,#REF!,11)+HLOOKUP(Sheet2!$CN$17,#REF!,11))</f>
        <v>#REF!</v>
      </c>
      <c r="CO31" s="8" t="e">
        <f>SUM(HLOOKUP(Sheet2!$CO$3,#REF!,11)+HLOOKUP(Sheet2!$CO$4,#REF!,11)+HLOOKUP(Sheet2!$CO$5,#REF!,11)+HLOOKUP(Sheet2!$CO$6,#REF!,11)+HLOOKUP(Sheet2!$CO$7,#REF!,11)+HLOOKUP(Sheet2!$CO$8,#REF!,11)+HLOOKUP(Sheet2!$CO$9,#REF!,11)+HLOOKUP(Sheet2!$CO$10,#REF!,11)+HLOOKUP(Sheet2!$CO$11,#REF!,11)+HLOOKUP(Sheet2!$CO$12,#REF!,11)+HLOOKUP(Sheet2!$CO$13,#REF!,11)+HLOOKUP(Sheet2!$CO$14,#REF!,11)+HLOOKUP(Sheet2!$CO$15,#REF!,11)+HLOOKUP(Sheet2!$CO$16,#REF!,11)+HLOOKUP(Sheet2!$CO$17,#REF!,11))</f>
        <v>#REF!</v>
      </c>
      <c r="CP31" s="8" t="e">
        <f>SUM(HLOOKUP(Sheet2!$CP$3,#REF!,11)+HLOOKUP(Sheet2!$CP$4,#REF!,11)+HLOOKUP(Sheet2!$CP$5,#REF!,11)+HLOOKUP(Sheet2!$CP$6,#REF!,11)+HLOOKUP(Sheet2!$CP$7,#REF!,11)+HLOOKUP(Sheet2!$CP$8,#REF!,11)+HLOOKUP(Sheet2!$CP$9,#REF!,11)+HLOOKUP(Sheet2!$CP$10,#REF!,11)+HLOOKUP(Sheet2!$CP$11,#REF!,11)+HLOOKUP(Sheet2!$CP$12,#REF!,11)+HLOOKUP(Sheet2!$CP$13,#REF!,11)+HLOOKUP(Sheet2!$CP$14,#REF!,11)+HLOOKUP(Sheet2!$CP$15,#REF!,11)+HLOOKUP(Sheet2!$CP$16,#REF!,11)+HLOOKUP(Sheet2!$CP$17,#REF!,11)+HLOOKUP(Sheet2!$CP$18,#REF!,11))</f>
        <v>#REF!</v>
      </c>
      <c r="CQ31" s="8" t="e">
        <f>SUM(HLOOKUP(Sheet2!$CQ$3,#REF!,11)+HLOOKUP(Sheet2!$CQ$4,#REF!,11)+HLOOKUP(Sheet2!$CQ$5,#REF!,11)+HLOOKUP(Sheet2!$CQ$6,#REF!,11)+HLOOKUP(Sheet2!$CQ$7,#REF!,11)+HLOOKUP(Sheet2!$CQ$8,#REF!,11)+HLOOKUP(Sheet2!$CQ$9,#REF!,11)+HLOOKUP(Sheet2!$CQ$10,#REF!,11)+HLOOKUP(Sheet2!$CQ$11,#REF!,11)+HLOOKUP(Sheet2!$CQ$12,#REF!,11)+HLOOKUP(Sheet2!$CQ$13,#REF!,11)+HLOOKUP(Sheet2!$CQ$14,#REF!,11)+HLOOKUP(Sheet2!$CQ$15,#REF!,11)+HLOOKUP(Sheet2!$CQ$16,#REF!,11)+HLOOKUP(Sheet2!$CQ$17,#REF!,11)+HLOOKUP(Sheet2!$CQ$18,#REF!,11))</f>
        <v>#REF!</v>
      </c>
      <c r="CR31" s="8" t="e">
        <f>SUM(HLOOKUP(Sheet2!$CR$3,#REF!,11)+HLOOKUP(Sheet2!$CR$4,#REF!,11)+HLOOKUP(Sheet2!$CR$5,#REF!,11)+HLOOKUP(Sheet2!$CR$6,#REF!,11)+HLOOKUP(Sheet2!$CR$7,#REF!,11)+HLOOKUP(Sheet2!$CR$8,#REF!,11)+HLOOKUP(Sheet2!$CR$9,#REF!,11)+HLOOKUP(Sheet2!$CR$10,#REF!,11)+HLOOKUP(Sheet2!$CR$11,#REF!,11)+HLOOKUP(Sheet2!$CR$12,#REF!,11)+HLOOKUP(Sheet2!$CR$13,#REF!,11)+HLOOKUP(Sheet2!$CR$14,#REF!,11)+HLOOKUP(Sheet2!$CR$15,#REF!,11)+HLOOKUP(Sheet2!$CR$16,#REF!,11)+HLOOKUP(Sheet2!$CR$17,#REF!,11)+HLOOKUP(Sheet2!$CR$18,#REF!,11)+HLOOKUP(Sheet2!$CR$19,#REF!,11)+HLOOKUP(Sheet2!$CR$20,#REF!,11)+HLOOKUP(Sheet2!$CR$21,#REF!,11))</f>
        <v>#REF!</v>
      </c>
      <c r="CS31" s="8" t="e">
        <f>SUM(HLOOKUP(Sheet2!$CS$3,#REF!,11)+HLOOKUP(Sheet2!$CS$4,#REF!,11)+HLOOKUP(Sheet2!$CS$5,#REF!,11)+HLOOKUP(Sheet2!$CS$6,#REF!,11)+HLOOKUP(Sheet2!$CS$7,#REF!,11)+HLOOKUP(Sheet2!$CS$8,#REF!,11)+HLOOKUP(Sheet2!$CS$9,#REF!,11)+HLOOKUP(Sheet2!$CS$10,#REF!,11)+HLOOKUP(Sheet2!$CS$11,#REF!,11)+HLOOKUP(Sheet2!$CS$12,#REF!,11)+HLOOKUP(Sheet2!$CS$13,#REF!,11)+HLOOKUP(Sheet2!$CS$14,#REF!,11)+HLOOKUP(Sheet2!$CS$15,#REF!,11)+HLOOKUP(Sheet2!$CS$16,#REF!,11)+HLOOKUP(Sheet2!$CS$17,#REF!,11)+HLOOKUP(Sheet2!$CS$18,#REF!,11))</f>
        <v>#REF!</v>
      </c>
      <c r="CT31" s="8" t="e">
        <f>SUM(HLOOKUP(Sheet2!$CT$3,#REF!,11)+HLOOKUP(Sheet2!$CT$4,#REF!,11)+HLOOKUP(Sheet2!$CT$5,#REF!,11)+HLOOKUP(Sheet2!$CT$6,#REF!,11)+HLOOKUP(Sheet2!$CT$7,#REF!,11)+HLOOKUP(Sheet2!$CT$8,#REF!,11)+HLOOKUP(Sheet2!$CT$9,#REF!,11)+HLOOKUP(Sheet2!$CT$10,#REF!,11)+HLOOKUP(Sheet2!$CT$11,#REF!,11)+HLOOKUP(Sheet2!$CT$12,#REF!,11)+HLOOKUP(Sheet2!$CT$13,#REF!,11)+HLOOKUP(Sheet2!$CT$14,#REF!,11)+HLOOKUP(Sheet2!$CT$15,#REF!,11)+HLOOKUP(Sheet2!$CT$16,#REF!,11)+HLOOKUP(Sheet2!$CT$17,#REF!,11)+HLOOKUP(Sheet2!$CT$18,#REF!,11)+HLOOKUP(Sheet2!$CT$19,#REF!,11)+HLOOKUP(Sheet2!$CT$20,#REF!,11))</f>
        <v>#REF!</v>
      </c>
      <c r="CU31" s="8" t="e">
        <f>SUM(HLOOKUP(Sheet2!$CU$3,#REF!,11)+HLOOKUP(Sheet2!$CU$4,#REF!,11)+HLOOKUP(Sheet2!$CU$5,#REF!,11)+HLOOKUP(Sheet2!$CU$6,#REF!,11)+HLOOKUP(Sheet2!$CU$7,#REF!,11)+HLOOKUP(Sheet2!$CU$8,#REF!,11)+HLOOKUP(Sheet2!$CU$9,#REF!,11)+HLOOKUP(Sheet2!$CU$10,#REF!,11)+HLOOKUP(Sheet2!$CU$11,#REF!,11)+HLOOKUP(Sheet2!$CU$12,#REF!,11)+HLOOKUP(Sheet2!$CU$13,#REF!,11)+HLOOKUP(Sheet2!$CU$14,#REF!,11)+HLOOKUP(Sheet2!$CU$15,#REF!,11)+HLOOKUP(Sheet2!$CU$16,#REF!,11)+HLOOKUP(Sheet2!$CU$17,#REF!,11))</f>
        <v>#REF!</v>
      </c>
      <c r="CV31" s="8" t="e">
        <f>SUM(HLOOKUP(Sheet2!$CV$3,#REF!,11)+HLOOKUP(Sheet2!$CV$4,#REF!,11)+HLOOKUP(Sheet2!$CV$5,#REF!,11)+HLOOKUP(Sheet2!$CV$6,#REF!,11)+HLOOKUP(Sheet2!$CV$7,#REF!,11)+HLOOKUP(Sheet2!$CV$8,#REF!,11)+HLOOKUP(Sheet2!$CV$9,#REF!,11)+HLOOKUP(Sheet2!$CV$10,#REF!,11)+HLOOKUP(Sheet2!$CV$11,#REF!,11)+HLOOKUP(Sheet2!$CV$12,#REF!,11)+HLOOKUP(Sheet2!$CV$13,#REF!,11)+HLOOKUP(Sheet2!$CV$14,#REF!,11)+HLOOKUP(Sheet2!$CV$15,#REF!,11)+HLOOKUP(Sheet2!$CV$16,#REF!,11)+HLOOKUP(Sheet2!$CV$17,#REF!,11)+HLOOKUP(Sheet2!$CV$18,#REF!,11))</f>
        <v>#REF!</v>
      </c>
      <c r="CW31" s="8" t="e">
        <f>SUM(HLOOKUP(Sheet2!$CW$3,#REF!,11)+HLOOKUP(Sheet2!$CW$4,#REF!,11)+HLOOKUP(Sheet2!$CW$5,#REF!,11)+HLOOKUP(Sheet2!$CW$6,#REF!,11)+HLOOKUP(Sheet2!$CW$7,#REF!,11)+HLOOKUP(Sheet2!$CW$8,#REF!,11)+HLOOKUP(Sheet2!$CW$9,#REF!,11)+HLOOKUP(Sheet2!$CW$10,#REF!,11)+HLOOKUP(Sheet2!$CW$11,#REF!,11)+HLOOKUP(Sheet2!$CW$12,#REF!,11)+HLOOKUP(Sheet2!$CW$13,#REF!,11)+HLOOKUP(Sheet2!$CW$14,#REF!,11)+HLOOKUP(Sheet2!$CW$15,#REF!,11))</f>
        <v>#REF!</v>
      </c>
      <c r="CX31" s="8" t="e">
        <f>SUM(HLOOKUP(Sheet2!$CX$3,#REF!,11)+HLOOKUP(Sheet2!$CX$4,#REF!,11)+HLOOKUP(Sheet2!$CX$5,#REF!,11)+HLOOKUP(Sheet2!$CX$6,#REF!,11)+HLOOKUP(Sheet2!$CX$7,#REF!,11)+HLOOKUP(Sheet2!$CX$8,#REF!,11)+HLOOKUP(Sheet2!$CX$9,#REF!,11)+HLOOKUP(Sheet2!$CX$10,#REF!,11)+HLOOKUP(Sheet2!$CX$11,#REF!,11)+HLOOKUP(Sheet2!$CX$12,#REF!,11)+HLOOKUP(Sheet2!$CX$13,#REF!,11)+HLOOKUP(Sheet2!$CX$14,#REF!,11)+HLOOKUP(Sheet2!$CX$15,#REF!,11)+HLOOKUP(Sheet2!$CX$16,#REF!,11)+HLOOKUP(Sheet2!$CX$17,#REF!,11))</f>
        <v>#REF!</v>
      </c>
      <c r="CY31" s="8" t="e">
        <f>SUM(HLOOKUP(Sheet2!$CY$3,#REF!,11)+HLOOKUP(Sheet2!$CY$4,#REF!,11)+HLOOKUP(Sheet2!$CY$5,#REF!,11)+HLOOKUP(Sheet2!$CY$6,#REF!,11)+HLOOKUP(Sheet2!$CY$7,#REF!,11)+HLOOKUP(Sheet2!$CY$8,#REF!,11)+HLOOKUP(Sheet2!$CY$9,#REF!,11)+HLOOKUP(Sheet2!$CY$10,#REF!,11)+HLOOKUP(Sheet2!$CY$11,#REF!,11)+HLOOKUP(Sheet2!$CY$12,#REF!,11)+HLOOKUP(Sheet2!$CY$13,#REF!,11)+HLOOKUP(Sheet2!$CY$14,#REF!,11)+HLOOKUP(Sheet2!$CY$15,#REF!,11)+HLOOKUP(Sheet2!$CY$16,#REF!,11)+HLOOKUP(Sheet2!$CY$17,#REF!,11))</f>
        <v>#REF!</v>
      </c>
      <c r="CZ31" s="8" t="e">
        <f>SUM(HLOOKUP(Sheet2!$CZ$3,#REF!,11)+HLOOKUP(Sheet2!$CZ$4,#REF!,11)+HLOOKUP(Sheet2!$CZ$5,#REF!,11)+HLOOKUP(Sheet2!$CZ$6,#REF!,11)+HLOOKUP(Sheet2!$CZ$7,#REF!,11)+HLOOKUP(Sheet2!$CZ$8,#REF!,11)+HLOOKUP(Sheet2!$CZ$9,#REF!,11)+HLOOKUP(Sheet2!$CZ$10,#REF!,11)+HLOOKUP(Sheet2!$CZ$11,#REF!,11)+HLOOKUP(Sheet2!$CZ$12,#REF!,11)+HLOOKUP(Sheet2!$CZ$13,#REF!,11)+HLOOKUP(Sheet2!$CZ$14,#REF!,11))</f>
        <v>#REF!</v>
      </c>
      <c r="DA31" s="8" t="e">
        <f>SUM(HLOOKUP(Sheet2!$DA$3,#REF!,11)+HLOOKUP(Sheet2!$DA$4,#REF!,11)+HLOOKUP(Sheet2!$DA$5,#REF!,11)+HLOOKUP(Sheet2!$DA$6,#REF!,11)+HLOOKUP(Sheet2!$DA$7,#REF!,11)+HLOOKUP(Sheet2!$DA$8,#REF!,11)+HLOOKUP(Sheet2!$DA$9,#REF!,11)+HLOOKUP(Sheet2!$DA$10,#REF!,11)+HLOOKUP(Sheet2!$DA$11,#REF!,11)+HLOOKUP(Sheet2!$DA$12,#REF!,11)+HLOOKUP(Sheet2!$DA$13,#REF!,11)+HLOOKUP(Sheet2!$DA$14,#REF!,11)+HLOOKUP(Sheet2!$DA$15,#REF!,11)+HLOOKUP(Sheet2!$DA$16,#REF!,11))</f>
        <v>#REF!</v>
      </c>
      <c r="DB31" s="8" t="e">
        <f>SUM(HLOOKUP(Sheet2!$DB$3,#REF!,11)+HLOOKUP(Sheet2!$DB$4,#REF!,11)+HLOOKUP(Sheet2!$DB$5,#REF!,11)+HLOOKUP(Sheet2!$DB$6,#REF!,11)+HLOOKUP(Sheet2!$DB$7,#REF!,11)+HLOOKUP(Sheet2!$DB$8,#REF!,11)+HLOOKUP(Sheet2!$DB$9,#REF!,11)+HLOOKUP(Sheet2!$DB$10,#REF!,11)+HLOOKUP(Sheet2!$DB$11,#REF!,11)+HLOOKUP(Sheet2!$DB$12,#REF!,11)+HLOOKUP(Sheet2!$DB$13,#REF!,11)+HLOOKUP(Sheet2!$DB$14,#REF!,11)+HLOOKUP(Sheet2!$DB$15,#REF!,11))</f>
        <v>#REF!</v>
      </c>
      <c r="DC31" s="8" t="e">
        <f>SUM(HLOOKUP(Sheet2!$DC$3,#REF!,11)+HLOOKUP(Sheet2!$DC$4,#REF!,11)+HLOOKUP(Sheet2!$DC$5,#REF!,11)+HLOOKUP(Sheet2!$DC$6,#REF!,11)+HLOOKUP(Sheet2!$DC$7,#REF!,11)+HLOOKUP(Sheet2!$DC$8,#REF!,11)+HLOOKUP(Sheet2!$DC$9,#REF!,11)+HLOOKUP(Sheet2!$DC$10,#REF!,11)+HLOOKUP(Sheet2!$DC$11,#REF!,11)+HLOOKUP(Sheet2!$DC$12,#REF!,11)+HLOOKUP(Sheet2!$DC$13,#REF!,11)+HLOOKUP(Sheet2!$DC$14,#REF!,11)+HLOOKUP(Sheet2!$DC$15,#REF!,11)+HLOOKUP(Sheet2!$DC$16,#REF!,11)+HLOOKUP(Sheet2!$DC$17,#REF!,11))</f>
        <v>#REF!</v>
      </c>
      <c r="DD31" s="8" t="e">
        <f>SUM(HLOOKUP(Sheet2!$DD$3,#REF!,11)+HLOOKUP(Sheet2!$DD$4,#REF!,11)+HLOOKUP(Sheet2!$DD$5,#REF!,11)+HLOOKUP(Sheet2!$DD$6,#REF!,11)+HLOOKUP(Sheet2!$DD$7,#REF!,11)+HLOOKUP(Sheet2!$DD$8,#REF!,11)+HLOOKUP(Sheet2!$DD$9,#REF!,11)+HLOOKUP(Sheet2!$DD$10,#REF!,11)+HLOOKUP(Sheet2!$DD$11,#REF!,11)+HLOOKUP(Sheet2!$DD$12,#REF!,11)+HLOOKUP(Sheet2!$DD$13,#REF!,11)+HLOOKUP(Sheet2!$DD$14,#REF!,11)+HLOOKUP(Sheet2!$DD$15,#REF!,11)+HLOOKUP(Sheet2!$DD$16,#REF!,11)+HLOOKUP(Sheet2!$DD$17,#REF!,11)+HLOOKUP(Sheet2!$DD$18,#REF!,11))</f>
        <v>#REF!</v>
      </c>
      <c r="DE31" s="8" t="e">
        <f>SUM(HLOOKUP(Sheet2!$DE$3,#REF!,11)+HLOOKUP(Sheet2!$DE$4,#REF!,11)+HLOOKUP(Sheet2!$DE$5,#REF!,11)+HLOOKUP(Sheet2!$DE$6,#REF!,11)+HLOOKUP(Sheet2!$DE$7,#REF!,11)+HLOOKUP(Sheet2!$DE$8,#REF!,11)+HLOOKUP(Sheet2!$DE$9,#REF!,11)+HLOOKUP(Sheet2!$DE$10,#REF!,11)+HLOOKUP(Sheet2!$DE$11,#REF!,11)+HLOOKUP(Sheet2!$DE$12,#REF!,11)+HLOOKUP(Sheet2!$DE$13,#REF!,11)+HLOOKUP(Sheet2!$DE$14,#REF!,11)+HLOOKUP(Sheet2!$DE$15,#REF!,11)+HLOOKUP(Sheet2!$DE$16,#REF!,11)+HLOOKUP(Sheet2!$DE$17,#REF!,11)+HLOOKUP(Sheet2!$DE$18,#REF!,11))</f>
        <v>#REF!</v>
      </c>
      <c r="DF31" s="8" t="e">
        <f>SUM(HLOOKUP(Sheet2!$DF$3,#REF!,11)+HLOOKUP(Sheet2!$DF$4,#REF!,11)+HLOOKUP(Sheet2!$DF$5,#REF!,11)+HLOOKUP(Sheet2!$DF$6,#REF!,11)+HLOOKUP(Sheet2!$DF$7,#REF!,11)+HLOOKUP(Sheet2!$DF$8,#REF!,11)+HLOOKUP(Sheet2!$DF$9,#REF!,11)+HLOOKUP(Sheet2!$DF$10,#REF!,11)+HLOOKUP(Sheet2!$DF$11,#REF!,11)+HLOOKUP(Sheet2!$DF$12,#REF!,11)+HLOOKUP(Sheet2!$DF$13,#REF!,11)+HLOOKUP(Sheet2!$DF$14,#REF!,11)+HLOOKUP(Sheet2!$DF$15,#REF!,11)+HLOOKUP(Sheet2!$DF$16,#REF!,11)+HLOOKUP(Sheet2!$DF$17,#REF!,11)+HLOOKUP(Sheet2!$DF$18,#REF!,11))</f>
        <v>#REF!</v>
      </c>
      <c r="DG31" s="8" t="e">
        <f>SUM(HLOOKUP(Sheet2!$DG$3,#REF!,11)+HLOOKUP(Sheet2!$DG$4,#REF!,11)+HLOOKUP(Sheet2!$DG$5,#REF!,11)+HLOOKUP(Sheet2!$DG$6,#REF!,11)+HLOOKUP(Sheet2!$DG$7,#REF!,11)+HLOOKUP(Sheet2!$DG$8,#REF!,11)+HLOOKUP(Sheet2!$DG$9,#REF!,11)+HLOOKUP(Sheet2!$DG$10,#REF!,11)+HLOOKUP(Sheet2!$DG$11,#REF!,11)+HLOOKUP(Sheet2!$DG$12,#REF!,11)+HLOOKUP(Sheet2!$DG$13,#REF!,11)+HLOOKUP(Sheet2!$DG$14,#REF!,11)+HLOOKUP(Sheet2!$DG$15,#REF!,11)+HLOOKUP(Sheet2!$DG$16,#REF!,11)+HLOOKUP(Sheet2!$DG$17,#REF!,11))</f>
        <v>#REF!</v>
      </c>
      <c r="DH31" s="8" t="e">
        <f>SUM(HLOOKUP(Sheet2!$DH$3,#REF!,11)+HLOOKUP(Sheet2!$DH$4,#REF!,11)+HLOOKUP(Sheet2!$DH$5,#REF!,11)+HLOOKUP(Sheet2!$DH$6,#REF!,11)+HLOOKUP(Sheet2!$DH$7,#REF!,11)+HLOOKUP(Sheet2!$DH$8,#REF!,11)+HLOOKUP(Sheet2!$DH$9,#REF!,11)+HLOOKUP(Sheet2!$DH$10,#REF!,11)+HLOOKUP(Sheet2!$DH$11,#REF!,11)+HLOOKUP(Sheet2!$DH$12,#REF!,11)+HLOOKUP(Sheet2!$DH$13,#REF!,11)+HLOOKUP(Sheet2!$DH$14,#REF!,11)+HLOOKUP(Sheet2!$DH$15,#REF!,11)+HLOOKUP(Sheet2!$DH$16,#REF!,11)+HLOOKUP(Sheet2!$DH$17,#REF!,11))</f>
        <v>#REF!</v>
      </c>
      <c r="DI31" s="8" t="e">
        <f>SUM(HLOOKUP(Sheet2!$DI$3,#REF!,11)+HLOOKUP(Sheet2!$DI$4,#REF!,11)+HLOOKUP(Sheet2!$DI$5,#REF!,11)+HLOOKUP(Sheet2!$DI$6,#REF!,11)+HLOOKUP(Sheet2!$DI$7,#REF!,11)+HLOOKUP(Sheet2!$DI$8,#REF!,11)+HLOOKUP(Sheet2!$DI$9,#REF!,11)+HLOOKUP(Sheet2!$DI$10,#REF!,11)+HLOOKUP(Sheet2!$DI$11,#REF!,11)+HLOOKUP(Sheet2!$DI$12,#REF!,11)+HLOOKUP(Sheet2!$DI$13,#REF!,11)+HLOOKUP(Sheet2!$DI$14,#REF!,11)+HLOOKUP(Sheet2!$DI$15,#REF!,11)+HLOOKUP(Sheet2!$DI$16,#REF!,11)+HLOOKUP(Sheet2!$DI$17,#REF!,11))</f>
        <v>#REF!</v>
      </c>
      <c r="DJ31" s="8" t="e">
        <f>SUM(HLOOKUP(Sheet2!$DJ$3,#REF!,11)+HLOOKUP(Sheet2!$DJ$4,#REF!,11)+HLOOKUP(Sheet2!$DJ$5,#REF!,11)+HLOOKUP(Sheet2!$DJ$6,#REF!,11)+HLOOKUP(Sheet2!$DJ$7,#REF!,11)+HLOOKUP(Sheet2!$DJ$8,#REF!,11)+HLOOKUP(Sheet2!$DJ$9,#REF!,11)+HLOOKUP(Sheet2!$DJ$10,#REF!,11)+HLOOKUP(Sheet2!$DJ$11,#REF!,11)+HLOOKUP(Sheet2!$DJ$12,#REF!,11)+HLOOKUP(Sheet2!$DJ$13,#REF!,11)+HLOOKUP(Sheet2!$DJ$14,#REF!,11)+HLOOKUP(Sheet2!$DJ$15,#REF!,11))</f>
        <v>#REF!</v>
      </c>
      <c r="DK31" s="8" t="e">
        <f>SUM(HLOOKUP(Sheet2!$DK$3,#REF!,11)+HLOOKUP(Sheet2!$DK$4,#REF!,11)+HLOOKUP(Sheet2!$DK$5,#REF!,11)+HLOOKUP(Sheet2!$DK$6,#REF!,11)+HLOOKUP(Sheet2!$DK$7,#REF!,11)+HLOOKUP(Sheet2!$DK$8,#REF!,11)+HLOOKUP(Sheet2!$DK$9,#REF!,11)+HLOOKUP(Sheet2!$DK$10,#REF!,11)+HLOOKUP(Sheet2!$DK$11,#REF!,11)+HLOOKUP(Sheet2!$DK$12,#REF!,11)+HLOOKUP(Sheet2!$DK$13,#REF!,11)+HLOOKUP(Sheet2!$DK$14,#REF!,11)+HLOOKUP(Sheet2!$DK$15,#REF!,11)+HLOOKUP(Sheet2!$DK$16,#REF!,11)+HLOOKUP(Sheet2!$DK$17,#REF!,11))</f>
        <v>#REF!</v>
      </c>
      <c r="DL31" s="8" t="e">
        <f>SUM(HLOOKUP(Sheet2!$DL$3,#REF!,11)+HLOOKUP(Sheet2!$DL$4,#REF!,11)+HLOOKUP(Sheet2!$DL$5,#REF!,11)+HLOOKUP(Sheet2!$DL$6,#REF!,11)+HLOOKUP(Sheet2!$DL$7,#REF!,11)+HLOOKUP(Sheet2!$DL$8,#REF!,11)+HLOOKUP(Sheet2!$DL$9,#REF!,11)+HLOOKUP(Sheet2!$DL$10,#REF!,11)+HLOOKUP(Sheet2!$DL$11,#REF!,11)+HLOOKUP(Sheet2!$DL$12,#REF!,11)+HLOOKUP(Sheet2!$DL$13,#REF!,11)+HLOOKUP(Sheet2!$DL$14,#REF!,11)+HLOOKUP(Sheet2!$DL$15,#REF!,11)+HLOOKUP(Sheet2!$DL$16,#REF!,11)+HLOOKUP(Sheet2!$DL$17,#REF!,11))</f>
        <v>#REF!</v>
      </c>
      <c r="DM31" s="8" t="e">
        <f>SUM(HLOOKUP(Sheet2!$DM$3,#REF!,11)+HLOOKUP(Sheet2!$DM$4,#REF!,11)+HLOOKUP(Sheet2!$DM$5,#REF!,11)+HLOOKUP(Sheet2!$DM$6,#REF!,11)+HLOOKUP(Sheet2!$DM$7,#REF!,11)+HLOOKUP(Sheet2!$DM$8,#REF!,11)+HLOOKUP(Sheet2!$DM$9,#REF!,11)+HLOOKUP(Sheet2!$DM$10,#REF!,11)+HLOOKUP(Sheet2!$DM$11,#REF!,11)+HLOOKUP(Sheet2!$DM$12,#REF!,11)+HLOOKUP(Sheet2!$DM$13,#REF!,11)+HLOOKUP(Sheet2!$DM$14,#REF!,11)+HLOOKUP(Sheet2!$DM$15,#REF!,11)+HLOOKUP(Sheet2!$DM$16,#REF!,11)+HLOOKUP(Sheet2!$DM$17,#REF!,11)+HLOOKUP(Sheet2!$DM$18,#REF!,11))</f>
        <v>#REF!</v>
      </c>
      <c r="DN31" s="8" t="e">
        <f>SUM(HLOOKUP(Sheet2!$DN$3,#REF!,11)+HLOOKUP(Sheet2!$DN$4,#REF!,11)+HLOOKUP(Sheet2!$DN$5,#REF!,11)+HLOOKUP(Sheet2!$DN$6,#REF!,11)+HLOOKUP(Sheet2!$DN$7,#REF!,11)+HLOOKUP(Sheet2!$DN$8,#REF!,11)+HLOOKUP(Sheet2!$DN$9,#REF!,11)+HLOOKUP(Sheet2!$DN$10,#REF!,11)+HLOOKUP(Sheet2!$DN$11,#REF!,11)+HLOOKUP(Sheet2!$DN$12,#REF!,11)+HLOOKUP(Sheet2!$DN$13,#REF!,11)+HLOOKUP(Sheet2!$DN$14,#REF!,11)+HLOOKUP(Sheet2!$DN$15,#REF!,11)+HLOOKUP(Sheet2!$DN$16,#REF!,11)+HLOOKUP(Sheet2!$DN$17,#REF!,11)+HLOOKUP(Sheet2!$DN$18,#REF!,11))</f>
        <v>#REF!</v>
      </c>
      <c r="DO31" s="8" t="e">
        <f>SUM(HLOOKUP(Sheet2!$DO$3,#REF!,11)+HLOOKUP(Sheet2!$DO$4,#REF!,11)+HLOOKUP(Sheet2!$DO$5,#REF!,11)+HLOOKUP(Sheet2!$DO$6,#REF!,11)+HLOOKUP(Sheet2!$DO$7,#REF!,11)+HLOOKUP(Sheet2!$DO$8,#REF!,11)+HLOOKUP(Sheet2!$DO$9,#REF!,11)+HLOOKUP(Sheet2!$DO$10,#REF!,11)+HLOOKUP(Sheet2!$DO$11,#REF!,11)+HLOOKUP(Sheet2!$DO$12,#REF!,11)+HLOOKUP(Sheet2!$DO$13,#REF!,11)+HLOOKUP(Sheet2!$DO$14,#REF!,11)+HLOOKUP(Sheet2!$DO$15,#REF!,11)+HLOOKUP(Sheet2!$DO$16,#REF!,11)+HLOOKUP(Sheet2!$DO$17,#REF!,11)+HLOOKUP(Sheet2!$DO$18,#REF!,11)+HLOOKUP(Sheet2!$DO$19,#REF!,11)+HLOOKUP(Sheet2!$DO$20,#REF!,11)+HLOOKUP(Sheet2!$DO$21,#REF!,11))</f>
        <v>#REF!</v>
      </c>
      <c r="DP31" s="8" t="e">
        <f>SUM(HLOOKUP(Sheet2!$DP$3,#REF!,11)+HLOOKUP(Sheet2!$DP$4,#REF!,11)+HLOOKUP(Sheet2!$DP$5,#REF!,11)+HLOOKUP(Sheet2!$DP$6,#REF!,11)+HLOOKUP(Sheet2!$DP$7,#REF!,11)+HLOOKUP(Sheet2!$DP$8,#REF!,11)+HLOOKUP(Sheet2!$DP$9,#REF!,11)+HLOOKUP(Sheet2!$DP$10,#REF!,11)+HLOOKUP(Sheet2!$DP$11,#REF!,11)+HLOOKUP(Sheet2!$DP$12,#REF!,11)+HLOOKUP(Sheet2!$DP$13,#REF!,11)+HLOOKUP(Sheet2!$DP$14,#REF!,11)+HLOOKUP(Sheet2!$DP$15,#REF!,11)+HLOOKUP(Sheet2!$DP$16,#REF!,11)+HLOOKUP(Sheet2!$DP$17,#REF!,11)+HLOOKUP(Sheet2!$DP$18,#REF!,11))</f>
        <v>#REF!</v>
      </c>
      <c r="DQ31" s="8" t="e">
        <f>SUM(HLOOKUP(Sheet2!$DQ$3,#REF!,11)+HLOOKUP(Sheet2!$DQ$4,#REF!,11)+HLOOKUP(Sheet2!$DQ$5,#REF!,11)+HLOOKUP(Sheet2!$DQ$6,#REF!,11)+HLOOKUP(Sheet2!$DQ$7,#REF!,11)+HLOOKUP(Sheet2!$DQ$8,#REF!,11)+HLOOKUP(Sheet2!$DQ$9,#REF!,11)+HLOOKUP(Sheet2!$DQ$10,#REF!,11)+HLOOKUP(Sheet2!$DQ$11,#REF!,11)+HLOOKUP(Sheet2!$DQ$12,#REF!,11)+HLOOKUP(Sheet2!$DQ$13,#REF!,11)+HLOOKUP(Sheet2!$DQ$14,#REF!,11)+HLOOKUP(Sheet2!$DQ$15,#REF!,11)+HLOOKUP(Sheet2!$DQ$16,#REF!,11)+HLOOKUP(Sheet2!$DQ$17,#REF!,11)+HLOOKUP(Sheet2!$DQ$18,#REF!,11)+HLOOKUP(Sheet2!$DQ$19,#REF!,11)+HLOOKUP(Sheet2!$DQ$20,#REF!,11))</f>
        <v>#REF!</v>
      </c>
      <c r="DR31" s="8" t="e">
        <f>SUM(HLOOKUP(Sheet2!$DR$3,#REF!,11)+HLOOKUP(Sheet2!$DR$4,#REF!,11)+HLOOKUP(Sheet2!$DR$5,#REF!,11)+HLOOKUP(Sheet2!$DR$6,#REF!,11)+HLOOKUP(Sheet2!$DR$7,#REF!,11)+HLOOKUP(Sheet2!$DR$8,#REF!,11)+HLOOKUP(Sheet2!$DR$9,#REF!,11)+HLOOKUP(Sheet2!$DR$10,#REF!,11)+HLOOKUP(Sheet2!$DR$11,#REF!,11)+HLOOKUP(Sheet2!$DR$12,#REF!,11)+HLOOKUP(Sheet2!$DR$13,#REF!,11)+HLOOKUP(Sheet2!$DR$14,#REF!,11)+HLOOKUP(Sheet2!$DR$15,#REF!,11)+HLOOKUP(Sheet2!$DR$16,#REF!,11))</f>
        <v>#REF!</v>
      </c>
      <c r="DS31" s="8" t="e">
        <f>SUM(HLOOKUP(Sheet2!$DS$3,#REF!,11)+HLOOKUP(Sheet2!$DS$4,#REF!,11)+HLOOKUP(Sheet2!$DS$5,#REF!,11)+HLOOKUP(Sheet2!$DS$6,#REF!,11)+HLOOKUP(Sheet2!$DS$7,#REF!,11)+HLOOKUP(Sheet2!$DS$8,#REF!,11)+HLOOKUP(Sheet2!$DS$9,#REF!,11)+HLOOKUP(Sheet2!$DS$10,#REF!,11)+HLOOKUP(Sheet2!$DS$11,#REF!,11)+HLOOKUP(Sheet2!$DS$12,#REF!,11)+HLOOKUP(Sheet2!$DS$13,#REF!,11)+HLOOKUP(Sheet2!$DS$14,#REF!,11)+HLOOKUP(Sheet2!$DS$15,#REF!,11)+HLOOKUP(Sheet2!$DS$16,#REF!,11)+HLOOKUP(Sheet2!$DS$17,#REF!,11))</f>
        <v>#REF!</v>
      </c>
      <c r="DT31" s="8" t="e">
        <f>SUM(HLOOKUP(Sheet2!$DT$3,#REF!,11)+HLOOKUP(Sheet2!$DT$4,#REF!,11)+HLOOKUP(Sheet2!$DT$5,#REF!,11)+HLOOKUP(Sheet2!$DT$6,#REF!,11)+HLOOKUP(Sheet2!$DT$7,#REF!,11)+HLOOKUP(Sheet2!$DT$8,#REF!,11)+HLOOKUP(Sheet2!$DT$9,#REF!,11)+HLOOKUP(Sheet2!$DT$10,#REF!,11)+HLOOKUP(Sheet2!$DT$11,#REF!,11)+HLOOKUP(Sheet2!$DT$12,#REF!,11)+HLOOKUP(Sheet2!$DT$13,#REF!,11)+HLOOKUP(Sheet2!$DT$14,#REF!,11))</f>
        <v>#REF!</v>
      </c>
      <c r="DU31" s="8" t="e">
        <f>SUM(HLOOKUP(Sheet2!$DU$3,#REF!,11)+HLOOKUP(Sheet2!$DU$4,#REF!,11)+HLOOKUP(Sheet2!$DU$5,#REF!,11)+HLOOKUP(Sheet2!$DU$6,#REF!,11)+HLOOKUP(Sheet2!$DU$7,#REF!,11)+HLOOKUP(Sheet2!$DU$8,#REF!,11)+HLOOKUP(Sheet2!$DU$9,#REF!,11)+HLOOKUP(Sheet2!$DU$10,#REF!,11)+HLOOKUP(Sheet2!$DU$11,#REF!,11)+HLOOKUP(Sheet2!$DU$12,#REF!,11)+HLOOKUP(Sheet2!$DU$13,#REF!,11)+HLOOKUP(Sheet2!$DU$14,#REF!,11)+HLOOKUP(Sheet2!$DU$15,#REF!,11)+HLOOKUP(Sheet2!$DU$16,#REF!,11))</f>
        <v>#REF!</v>
      </c>
      <c r="DV31" s="8" t="e">
        <f>SUM(HLOOKUP(Sheet2!$DV$3,#REF!,11)+HLOOKUP(Sheet2!$DV$4,#REF!,11)+HLOOKUP(Sheet2!$DV$5,#REF!,11)+HLOOKUP(Sheet2!$DV$6,#REF!,11)+HLOOKUP(Sheet2!$DV$7,#REF!,11)+HLOOKUP(Sheet2!$DV$8,#REF!,11)+HLOOKUP(Sheet2!$DV$9,#REF!,11)+HLOOKUP(Sheet2!$DV$10,#REF!,11)+HLOOKUP(Sheet2!$DV$11,#REF!,11)+HLOOKUP(Sheet2!$DV$12,#REF!,11)+HLOOKUP(Sheet2!$DV$13,#REF!,11)+HLOOKUP(Sheet2!$DV$14,#REF!,11)+HLOOKUP(Sheet2!$DV$15,#REF!,11)+HLOOKUP(Sheet2!$DV$16,#REF!,11))</f>
        <v>#REF!</v>
      </c>
      <c r="DW31" s="8" t="e">
        <f>SUM(HLOOKUP(Sheet2!$DW$3,#REF!,11)+HLOOKUP(Sheet2!$DW$4,#REF!,11)+HLOOKUP(Sheet2!$DW$5,#REF!,11)+HLOOKUP(Sheet2!$DW$6,#REF!,11)+HLOOKUP(Sheet2!$DW$7,#REF!,11)+HLOOKUP(Sheet2!$DW$8,#REF!,11)+HLOOKUP(Sheet2!$DW$9,#REF!,11)+HLOOKUP(Sheet2!$DW$10,#REF!,11)+HLOOKUP(Sheet2!$DW$11,#REF!,11)+HLOOKUP(Sheet2!$DW$12,#REF!,11)+HLOOKUP(Sheet2!$DW$13,#REF!,11))</f>
        <v>#REF!</v>
      </c>
      <c r="DX31" s="8" t="e">
        <f>SUM(HLOOKUP(Sheet2!$DX$3,#REF!,11)+HLOOKUP(Sheet2!$DX$4,#REF!,11)+HLOOKUP(Sheet2!$DX$5,#REF!,11)+HLOOKUP(Sheet2!$DX$6,#REF!,11)+HLOOKUP(Sheet2!$DX$7,#REF!,11)+HLOOKUP(Sheet2!$DX$8,#REF!,11)+HLOOKUP(Sheet2!$DX$9,#REF!,11)+HLOOKUP(Sheet2!$DX$10,#REF!,11)+HLOOKUP(Sheet2!$DX$11,#REF!,11)+HLOOKUP(Sheet2!$DX$12,#REF!,11)+HLOOKUP(Sheet2!$DX$13,#REF!,11)+HLOOKUP(Sheet2!$DX$14,#REF!,11)+HLOOKUP(Sheet2!$DX$15,#REF!,11))</f>
        <v>#REF!</v>
      </c>
      <c r="DY31" s="8" t="e">
        <f>SUM(HLOOKUP(Sheet2!$DY$3,#REF!,11)+HLOOKUP(Sheet2!$DY$4,#REF!,11)+HLOOKUP(Sheet2!$DY$5,#REF!,11)+HLOOKUP(Sheet2!$DY$6,#REF!,11)+HLOOKUP(Sheet2!$DY$7,#REF!,11)+HLOOKUP(Sheet2!$DY$8,#REF!,11)+HLOOKUP(Sheet2!$DY$9,#REF!,11)+HLOOKUP(Sheet2!$DY$10,#REF!,11)+HLOOKUP(Sheet2!$DY$11,#REF!,11)+HLOOKUP(Sheet2!$DY$12,#REF!,11)+HLOOKUP(Sheet2!$DY$13,#REF!,11)+HLOOKUP(Sheet2!$DY$14,#REF!,11))</f>
        <v>#REF!</v>
      </c>
      <c r="DZ31" s="8" t="e">
        <f>SUM(HLOOKUP(Sheet2!$DZ$3,#REF!,11)+HLOOKUP(Sheet2!$DZ$4,#REF!,11)+HLOOKUP(Sheet2!$DZ$5,#REF!,11)+HLOOKUP(Sheet2!$DZ$6,#REF!,11)+HLOOKUP(Sheet2!$DZ$7,#REF!,11)+HLOOKUP(Sheet2!$DZ$8,#REF!,11)+HLOOKUP(Sheet2!$DZ$9,#REF!,11)+HLOOKUP(Sheet2!$DZ$10,#REF!,11)+HLOOKUP(Sheet2!$DZ$11,#REF!,11)+HLOOKUP(Sheet2!$DZ$12,#REF!,11)+HLOOKUP(Sheet2!$DZ$13,#REF!,11)+HLOOKUP(Sheet2!$DZ$14,#REF!,11)+HLOOKUP(Sheet2!$DZ$15,#REF!,11)+HLOOKUP(Sheet2!$DZ$16,#REF!,11))</f>
        <v>#REF!</v>
      </c>
      <c r="EA31" s="8" t="e">
        <f>SUM(HLOOKUP(Sheet2!$EA$3,#REF!,11)+HLOOKUP(Sheet2!$EA$4,#REF!,11)+HLOOKUP(Sheet2!$EA$5,#REF!,11)+HLOOKUP(Sheet2!$EA$6,#REF!,11)+HLOOKUP(Sheet2!$EA$7,#REF!,11)+HLOOKUP(Sheet2!$EA$8,#REF!,11)+HLOOKUP(Sheet2!$EA$9,#REF!,11)+HLOOKUP(Sheet2!$EA$10,#REF!,11)+HLOOKUP(Sheet2!$EA$11,#REF!,11)+HLOOKUP(Sheet2!$EA$12,#REF!,11)+HLOOKUP(Sheet2!$EA$13,#REF!,11)+HLOOKUP(Sheet2!$EA$14,#REF!,11)+HLOOKUP(Sheet2!$EA$15,#REF!,11)+HLOOKUP(Sheet2!$EA$16,#REF!,11)+HLOOKUP(Sheet2!$EA$17,#REF!,11))</f>
        <v>#REF!</v>
      </c>
      <c r="EB31" s="8" t="e">
        <f>SUM(HLOOKUP(Sheet2!$EB$3,#REF!,11)+HLOOKUP(Sheet2!$EB$4,#REF!,11)+HLOOKUP(Sheet2!$EB$5,#REF!,11)+HLOOKUP(Sheet2!$EB$6,#REF!,11)+HLOOKUP(Sheet2!$EB$7,#REF!,11)+HLOOKUP(Sheet2!$EB$8,#REF!,11)+HLOOKUP(Sheet2!$EB$9,#REF!,11)+HLOOKUP(Sheet2!$EB$10,#REF!,11)+HLOOKUP(Sheet2!$EB$11,#REF!,11)+HLOOKUP(Sheet2!$EB$12,#REF!,11)+HLOOKUP(Sheet2!$EB$13,#REF!,11)+HLOOKUP(Sheet2!$EB$14,#REF!,11)+HLOOKUP(Sheet2!$EB$15,#REF!,11)+HLOOKUP(Sheet2!$EB$16,#REF!,11)+HLOOKUP(Sheet2!$EB$17,#REF!,11))</f>
        <v>#REF!</v>
      </c>
      <c r="EC31" s="8" t="e">
        <f>SUM(HLOOKUP(Sheet2!$EC$3,#REF!,11)+HLOOKUP(Sheet2!$EC$4,#REF!,11)+HLOOKUP(Sheet2!$EC$5,#REF!,11)+HLOOKUP(Sheet2!$EC$6,#REF!,11)+HLOOKUP(Sheet2!$EC$7,#REF!,11)+HLOOKUP(Sheet2!$EC$8,#REF!,11)+HLOOKUP(Sheet2!$EC$9,#REF!,11)+HLOOKUP(Sheet2!$EC$10,#REF!,11)+HLOOKUP(Sheet2!$EC$11,#REF!,11)+HLOOKUP(Sheet2!$EC$12,#REF!,11)+HLOOKUP(Sheet2!$EC$13,#REF!,11)+HLOOKUP(Sheet2!$EC$14,#REF!,11)+HLOOKUP(Sheet2!$EC$15,#REF!,11)+HLOOKUP(Sheet2!$EC$16,#REF!,11)+HLOOKUP(Sheet2!$EC$17,#REF!,11))</f>
        <v>#REF!</v>
      </c>
      <c r="ED31" s="8" t="e">
        <f>SUM(HLOOKUP(Sheet2!$ED$3,#REF!,11)+HLOOKUP(Sheet2!$ED$4,#REF!,11)+HLOOKUP(Sheet2!$ED$5,#REF!,11)+HLOOKUP(Sheet2!$ED$6,#REF!,11)+HLOOKUP(Sheet2!$ED$7,#REF!,11)+HLOOKUP(Sheet2!$ED$8,#REF!,11)+HLOOKUP(Sheet2!$ED$9,#REF!,11)+HLOOKUP(Sheet2!$ED$10,#REF!,11)+HLOOKUP(Sheet2!$ED$11,#REF!,11)+HLOOKUP(Sheet2!$ED$12,#REF!,11)+HLOOKUP(Sheet2!$ED$13,#REF!,11)+HLOOKUP(Sheet2!$ED$14,#REF!,11)+HLOOKUP(Sheet2!$ED$15,#REF!,11)+HLOOKUP(Sheet2!$ED$16,#REF!,11))</f>
        <v>#REF!</v>
      </c>
      <c r="EE31" s="8" t="e">
        <f>SUM(HLOOKUP(Sheet2!$EE$3,#REF!,11)+HLOOKUP(Sheet2!$EE$4,#REF!,11)+HLOOKUP(Sheet2!$EE$5,#REF!,11)+HLOOKUP(Sheet2!$EE$6,#REF!,11)+HLOOKUP(Sheet2!$EE$7,#REF!,11)+HLOOKUP(Sheet2!$EE$8,#REF!,11)+HLOOKUP(Sheet2!$EE$9,#REF!,11)+HLOOKUP(Sheet2!$EE$10,#REF!,11)+HLOOKUP(Sheet2!$EE$11,#REF!,11)+HLOOKUP(Sheet2!$EE$12,#REF!,11)+HLOOKUP(Sheet2!$EE$13,#REF!,11)+HLOOKUP(Sheet2!$EE$14,#REF!,11)+HLOOKUP(Sheet2!$EE$15,#REF!,11)+HLOOKUP(Sheet2!$EE$16,#REF!,11))</f>
        <v>#REF!</v>
      </c>
      <c r="EF31" s="8" t="e">
        <f>SUM(HLOOKUP(Sheet2!$EF$3,#REF!,11)+HLOOKUP(Sheet2!$EF$4,#REF!,11)+HLOOKUP(Sheet2!$EF$5,#REF!,11)+HLOOKUP(Sheet2!$EF$6,#REF!,11)+HLOOKUP(Sheet2!$EF$7,#REF!,11)+HLOOKUP(Sheet2!$EF$8,#REF!,11)+HLOOKUP(Sheet2!$EF$9,#REF!,11)+HLOOKUP(Sheet2!$EF$10,#REF!,11)+HLOOKUP(Sheet2!$EF$11,#REF!,11)+HLOOKUP(Sheet2!$EF$12,#REF!,11)+HLOOKUP(Sheet2!$EF$13,#REF!,11)+HLOOKUP(Sheet2!$EF$14,#REF!,11)+HLOOKUP(Sheet2!$EF$15,#REF!,11)+HLOOKUP(Sheet2!$EF$16,#REF!,11))</f>
        <v>#REF!</v>
      </c>
      <c r="EG31" s="8" t="e">
        <f>SUM(HLOOKUP(Sheet2!$EG$3,#REF!,11)+HLOOKUP(Sheet2!$EG$4,#REF!,11)+HLOOKUP(Sheet2!$EG$5,#REF!,11)+HLOOKUP(Sheet2!$EG$6,#REF!,11)+HLOOKUP(Sheet2!$EG$7,#REF!,11)+HLOOKUP(Sheet2!$EG$8,#REF!,11)+HLOOKUP(Sheet2!$EG$9,#REF!,11)+HLOOKUP(Sheet2!$EG$10,#REF!,11)+HLOOKUP(Sheet2!$EG$11,#REF!,11)+HLOOKUP(Sheet2!$EG$12,#REF!,11)+HLOOKUP(Sheet2!$EG$13,#REF!,11)+HLOOKUP(Sheet2!$EG$14,#REF!,11))</f>
        <v>#REF!</v>
      </c>
      <c r="EH31" s="8" t="e">
        <f>SUM(HLOOKUP(Sheet2!$EH$3,#REF!,11)+HLOOKUP(Sheet2!$EH$4,#REF!,11)+HLOOKUP(Sheet2!$EH$5,#REF!,11)+HLOOKUP(Sheet2!$EH$6,#REF!,11)+HLOOKUP(Sheet2!$EH$7,#REF!,11)+HLOOKUP(Sheet2!$EH$8,#REF!,11)+HLOOKUP(Sheet2!$EH$9,#REF!,11)+HLOOKUP(Sheet2!$EH$10,#REF!,11)+HLOOKUP(Sheet2!$EH$11,#REF!,11)+HLOOKUP(Sheet2!$EH$12,#REF!,11)+HLOOKUP(Sheet2!$EH$13,#REF!,11)+HLOOKUP(Sheet2!$EH$14,#REF!,11)+HLOOKUP(Sheet2!$EH$15,#REF!,11)+HLOOKUP(Sheet2!$EH$16,#REF!,11))</f>
        <v>#REF!</v>
      </c>
      <c r="EI31" s="8" t="e">
        <f>SUM(HLOOKUP(Sheet2!$EI$3,#REF!,11)+HLOOKUP(Sheet2!$EI$4,#REF!,11)+HLOOKUP(Sheet2!$EI$5,#REF!,11)+HLOOKUP(Sheet2!$EI$6,#REF!,11)+HLOOKUP(Sheet2!$EI$7,#REF!,11)+HLOOKUP(Sheet2!$EI$8,#REF!,11)+HLOOKUP(Sheet2!$EI$9,#REF!,11)+HLOOKUP(Sheet2!$EI$10,#REF!,11)+HLOOKUP(Sheet2!$EI$11,#REF!,11)+HLOOKUP(Sheet2!$EI$12,#REF!,11)+HLOOKUP(Sheet2!$EI$13,#REF!,11)+HLOOKUP(Sheet2!$EI$14,#REF!,11)+HLOOKUP(Sheet2!$EI$15,#REF!,11)+HLOOKUP(Sheet2!$EI$16,#REF!,11))</f>
        <v>#REF!</v>
      </c>
      <c r="EJ31" s="8" t="e">
        <f>SUM(HLOOKUP(Sheet2!$EJ$3,#REF!,11)+HLOOKUP(Sheet2!$EJ$4,#REF!,11)+HLOOKUP(Sheet2!$EJ$5,#REF!,11)+HLOOKUP(Sheet2!$EJ$6,#REF!,11)+HLOOKUP(Sheet2!$EJ$7,#REF!,11)+HLOOKUP(Sheet2!$EJ$8,#REF!,11)+HLOOKUP(Sheet2!$EJ$9,#REF!,11)+HLOOKUP(Sheet2!$EJ$10,#REF!,11)+HLOOKUP(Sheet2!$EJ$11,#REF!,11)+HLOOKUP(Sheet2!$EJ$12,#REF!,11)+HLOOKUP(Sheet2!$EJ$13,#REF!,11)+HLOOKUP(Sheet2!$EJ$14,#REF!,11)+HLOOKUP(Sheet2!$EJ$15,#REF!,11)+HLOOKUP(Sheet2!$EJ$16,#REF!,11)+HLOOKUP(Sheet2!$EJ$17,#REF!,11))</f>
        <v>#REF!</v>
      </c>
      <c r="EK31" s="8" t="e">
        <f>SUM(HLOOKUP(Sheet2!$EK$3,#REF!,11)+HLOOKUP(Sheet2!$EK$4,#REF!,11)+HLOOKUP(Sheet2!$EK$5,#REF!,11)+HLOOKUP(Sheet2!$EK$6,#REF!,11)+HLOOKUP(Sheet2!$EK$7,#REF!,11)+HLOOKUP(Sheet2!$EK$8,#REF!,11)+HLOOKUP(Sheet2!$EK$9,#REF!,11)+HLOOKUP(Sheet2!$EK$10,#REF!,11)+HLOOKUP(Sheet2!$EK$11,#REF!,11)+HLOOKUP(Sheet2!$EK$12,#REF!,11)+HLOOKUP(Sheet2!$EK$13,#REF!,11)+HLOOKUP(Sheet2!$EK$14,#REF!,11)+HLOOKUP(Sheet2!$EK$15,#REF!,11)+HLOOKUP(Sheet2!$EK$16,#REF!,11)+HLOOKUP(Sheet2!$EK$17,#REF!,11))</f>
        <v>#REF!</v>
      </c>
      <c r="EL31" s="8" t="e">
        <f>SUM(HLOOKUP(Sheet2!$EL$3,#REF!,11)+HLOOKUP(Sheet2!$EL$4,#REF!,11)+HLOOKUP(Sheet2!$EL$5,#REF!,11)+HLOOKUP(Sheet2!$EL$6,#REF!,11)+HLOOKUP(Sheet2!$EL$7,#REF!,11)+HLOOKUP(Sheet2!$EL$8,#REF!,11)+HLOOKUP(Sheet2!$EL$9,#REF!,11)+HLOOKUP(Sheet2!$EL$10,#REF!,11)+HLOOKUP(Sheet2!$EL$11,#REF!,11)+HLOOKUP(Sheet2!$EL$12,#REF!,11)+HLOOKUP(Sheet2!$EL$13,#REF!,11)+HLOOKUP(Sheet2!$EL$14,#REF!,11)+HLOOKUP(Sheet2!$EL$15,#REF!,11)+HLOOKUP(Sheet2!$EL$16,#REF!,11)+HLOOKUP(Sheet2!$EL$17,#REF!,11)+HLOOKUP(Sheet2!$EL$18,#REF!,11)+HLOOKUP(Sheet2!$EL$19,#REF!,11)+HLOOKUP(Sheet2!$EL$20,#REF!,11))</f>
        <v>#REF!</v>
      </c>
      <c r="EM31" s="8" t="e">
        <f>SUM(HLOOKUP(Sheet2!$EM$3,#REF!,11)+HLOOKUP(Sheet2!$EM$4,#REF!,11)+HLOOKUP(Sheet2!$EM$5,#REF!,11)+HLOOKUP(Sheet2!$EM$6,#REF!,11)+HLOOKUP(Sheet2!$EM$7,#REF!,11)+HLOOKUP(Sheet2!$EM$8,#REF!,11)+HLOOKUP(Sheet2!$EM$9,#REF!,11)+HLOOKUP(Sheet2!$EM$10,#REF!,11)+HLOOKUP(Sheet2!$EM$11,#REF!,11)+HLOOKUP(Sheet2!$EM$12,#REF!,11)+HLOOKUP(Sheet2!$EM$13,#REF!,11)+HLOOKUP(Sheet2!$EM$14,#REF!,11)+HLOOKUP(Sheet2!$EM$15,#REF!,11)+HLOOKUP(Sheet2!$EM$16,#REF!,11)+HLOOKUP(Sheet2!$EM$17,#REF!,11))</f>
        <v>#REF!</v>
      </c>
      <c r="EN31" s="8" t="e">
        <f>SUM(HLOOKUP(Sheet2!$EN$3,#REF!,11)+HLOOKUP(Sheet2!$EN$4,#REF!,11)+HLOOKUP(Sheet2!$EN$5,#REF!,11)+HLOOKUP(Sheet2!$EN$6,#REF!,11)+HLOOKUP(Sheet2!$EN$7,#REF!,11)+HLOOKUP(Sheet2!$EN$8,#REF!,11)+HLOOKUP(Sheet2!$EN$9,#REF!,11)+HLOOKUP(Sheet2!$EN$10,#REF!,11)+HLOOKUP(Sheet2!$EN$11,#REF!,11)+HLOOKUP(Sheet2!$EN$12,#REF!,11)+HLOOKUP(Sheet2!$EN$13,#REF!,11)+HLOOKUP(Sheet2!$EN$14,#REF!,11)+HLOOKUP(Sheet2!$EN$15,#REF!,11)+HLOOKUP(Sheet2!$EN$16,#REF!,11)+HLOOKUP(Sheet2!$EN$17,#REF!,11)+HLOOKUP(Sheet2!$EN$18,#REF!,11)+HLOOKUP(Sheet2!$EN$19,#REF!,11))</f>
        <v>#REF!</v>
      </c>
      <c r="EO31" s="8" t="e">
        <f>SUM(HLOOKUP(Sheet2!$EO$3,#REF!,11)+HLOOKUP(Sheet2!$EO$4,#REF!,11)+HLOOKUP(Sheet2!$EO$5,#REF!,11)+HLOOKUP(Sheet2!$EO$6,#REF!,11)+HLOOKUP(Sheet2!$EO$7,#REF!,11)+HLOOKUP(Sheet2!$EO$8,#REF!,11)+HLOOKUP(Sheet2!$EO$9,#REF!,11)+HLOOKUP(Sheet2!$EO$10,#REF!,11)+HLOOKUP(Sheet2!$EO$11,#REF!,11)+HLOOKUP(Sheet2!$EO$12,#REF!,11)+HLOOKUP(Sheet2!$EO$13,#REF!,11))</f>
        <v>#REF!</v>
      </c>
      <c r="EP31" s="8" t="e">
        <f>SUM(HLOOKUP(Sheet2!$EP$3,#REF!,11)+HLOOKUP(Sheet2!$EP$4,#REF!,11)+HLOOKUP(Sheet2!$EP$5,#REF!,11)+HLOOKUP(Sheet2!$EP$6,#REF!,11)+HLOOKUP(Sheet2!$EP$7,#REF!,11)+HLOOKUP(Sheet2!$EP$8,#REF!,11)+HLOOKUP(Sheet2!$EP$9,#REF!,11)+HLOOKUP(Sheet2!$EP$10,#REF!,11)+HLOOKUP(Sheet2!$EP$11,#REF!,11)+HLOOKUP(Sheet2!$EP$12,#REF!,11)+HLOOKUP(Sheet2!$EP$13,#REF!,11))</f>
        <v>#REF!</v>
      </c>
      <c r="EQ31" s="8" t="e">
        <f>SUM(HLOOKUP(Sheet2!$EQ$3,#REF!,11)+HLOOKUP(Sheet2!$EQ$4,#REF!,11)+HLOOKUP(Sheet2!$EQ$5,#REF!,11)+HLOOKUP(Sheet2!$EQ$6,#REF!,11)+HLOOKUP(Sheet2!$EQ$7,#REF!,11)+HLOOKUP(Sheet2!$EQ$8,#REF!,11)+HLOOKUP(Sheet2!$EQ$9,#REF!,11)+HLOOKUP(Sheet2!$EQ$10,#REF!,11)+HLOOKUP(Sheet2!$EQ$11,#REF!,11)+HLOOKUP(Sheet2!$EQ$12,#REF!,11)+HLOOKUP(Sheet2!$EQ$13,#REF!,11)+HLOOKUP(Sheet2!$EQ$14,#REF!,11))</f>
        <v>#REF!</v>
      </c>
      <c r="ER31" s="8" t="e">
        <f>SUM(HLOOKUP(Sheet2!$ER$3,#REF!,11)+HLOOKUP(Sheet2!$ER$4,#REF!,11)+HLOOKUP(Sheet2!$ER$5,#REF!,11)+HLOOKUP(Sheet2!$ER$6,#REF!,11)+HLOOKUP(Sheet2!$ER$7,#REF!,11)+HLOOKUP(Sheet2!$ER$8,#REF!,11)+HLOOKUP(Sheet2!$ER$9,#REF!,11)+HLOOKUP(Sheet2!$ER$10,#REF!,11)+HLOOKUP(Sheet2!$ER$11,#REF!,11))</f>
        <v>#REF!</v>
      </c>
      <c r="ES31" s="8" t="e">
        <f>SUM(HLOOKUP(Sheet2!$ES$3,#REF!,11)+HLOOKUP(Sheet2!$ES$4,#REF!,11)+HLOOKUP(Sheet2!$ES$5,#REF!,11)+HLOOKUP(Sheet2!$ES$6,#REF!,11)+HLOOKUP(Sheet2!$ES$7,#REF!,11)+HLOOKUP(Sheet2!$ES$8,#REF!,11)+HLOOKUP(Sheet2!$ES$9,#REF!,11)+HLOOKUP(Sheet2!$ES$10,#REF!,11)+HLOOKUP(Sheet2!$ES$11,#REF!,11)+HLOOKUP(Sheet2!$ES$12,#REF!,11)+HLOOKUP(Sheet2!$ES$13,#REF!,11))</f>
        <v>#REF!</v>
      </c>
      <c r="ET31" s="8" t="e">
        <f>SUM(HLOOKUP(Sheet2!$ET$3,#REF!,11)+HLOOKUP(Sheet2!$ET$4,#REF!,11)+HLOOKUP(Sheet2!$ET$5,#REF!,11)+HLOOKUP(Sheet2!$ET$6,#REF!,11)+HLOOKUP(Sheet2!$ET$7,#REF!,11)+HLOOKUP(Sheet2!$ET$8,#REF!,11)+HLOOKUP(Sheet2!$ET$9,#REF!,11)+HLOOKUP(Sheet2!$ET$10,#REF!,11)+HLOOKUP(Sheet2!$ET$11,#REF!,11))</f>
        <v>#REF!</v>
      </c>
      <c r="EU31" s="8" t="e">
        <f>SUM(HLOOKUP(Sheet2!$EU$3,#REF!,11)+HLOOKUP(Sheet2!$EU$4,#REF!,11)+HLOOKUP(Sheet2!$EU$5,#REF!,11)+HLOOKUP(Sheet2!$EU$6,#REF!,11)+HLOOKUP(Sheet2!$EU$7,#REF!,11)+HLOOKUP(Sheet2!$EU$8,#REF!,11)+HLOOKUP(Sheet2!$EU$9,#REF!,11)+HLOOKUP(Sheet2!$EU$10,#REF!,11)+HLOOKUP(Sheet2!$EU$11,#REF!,11)+HLOOKUP(Sheet2!$EU$12,#REF!,11)+HLOOKUP(Sheet2!$EU$13,#REF!,11))</f>
        <v>#REF!</v>
      </c>
      <c r="EV31" s="8" t="e">
        <f>SUM(HLOOKUP(Sheet2!$EV$3,#REF!,11)+HLOOKUP(Sheet2!$EV$4,#REF!,11)+HLOOKUP(Sheet2!$EV$5,#REF!,11)+HLOOKUP(Sheet2!$EV$6,#REF!,11)+HLOOKUP(Sheet2!$EV$7,#REF!,11)+HLOOKUP(Sheet2!$EV$8,#REF!,11)+HLOOKUP(Sheet2!$EV$9,#REF!,11)+HLOOKUP(Sheet2!$EV$10,#REF!,11)+HLOOKUP(Sheet2!$EV$11,#REF!,11)+HLOOKUP(Sheet2!$EV$12,#REF!,11)+HLOOKUP(Sheet2!$EV$13,#REF!,11)+HLOOKUP(Sheet2!$EV$14,#REF!,11))</f>
        <v>#REF!</v>
      </c>
      <c r="EW31" s="8" t="e">
        <f>SUM(HLOOKUP(Sheet2!$EW$3,#REF!,11)+HLOOKUP(Sheet2!$EW$4,#REF!,11)+HLOOKUP(Sheet2!$EW$5,#REF!,11)+HLOOKUP(Sheet2!$EW$6,#REF!,11)+HLOOKUP(Sheet2!$EW$7,#REF!,11)+HLOOKUP(Sheet2!$EW$8,#REF!,11)+HLOOKUP(Sheet2!$EW$9,#REF!,11)+HLOOKUP(Sheet2!$EW$10,#REF!,11)+HLOOKUP(Sheet2!$EW$11,#REF!,11)+HLOOKUP(Sheet2!$EW$12,#REF!,11)+HLOOKUP(Sheet2!$EW$13,#REF!,11)+HLOOKUP(Sheet2!$EW$14,#REF!,11))</f>
        <v>#REF!</v>
      </c>
      <c r="EX31" s="8" t="e">
        <f>SUM(HLOOKUP(Sheet2!$EX$3,#REF!,11)+HLOOKUP(Sheet2!$EX$4,#REF!,11)+HLOOKUP(Sheet2!$EX$5,#REF!,11)+HLOOKUP(Sheet2!$EX$6,#REF!,11)+HLOOKUP(Sheet2!$EX$7,#REF!,11)+HLOOKUP(Sheet2!$EX$8,#REF!,11)+HLOOKUP(Sheet2!$EX$9,#REF!,11)+HLOOKUP(Sheet2!$EX$10,#REF!,11)+HLOOKUP(Sheet2!$EX$11,#REF!,11)+HLOOKUP(Sheet2!$EX$12,#REF!,11)+HLOOKUP(Sheet2!$EX$13,#REF!,11)+HLOOKUP(Sheet2!$EX$14,#REF!,11)+HLOOKUP(Sheet2!$EX$15,#REF!,11))</f>
        <v>#REF!</v>
      </c>
      <c r="EY31" s="8" t="e">
        <f>SUM(HLOOKUP(Sheet2!$EY$3,#REF!,11)+HLOOKUP(Sheet2!$EY$4,#REF!,11)+HLOOKUP(Sheet2!$EY$5,#REF!,11)+HLOOKUP(Sheet2!$EY$6,#REF!,11)+HLOOKUP(Sheet2!$EY$7,#REF!,11)+HLOOKUP(Sheet2!$EY$8,#REF!,11)+HLOOKUP(Sheet2!$EY$9,#REF!,11)+HLOOKUP(Sheet2!$EY$10,#REF!,11)+HLOOKUP(Sheet2!$EY$11,#REF!,11)+HLOOKUP(Sheet2!$EY$12,#REF!,11))</f>
        <v>#REF!</v>
      </c>
      <c r="EZ31" s="8" t="e">
        <f>SUM(HLOOKUP(Sheet2!$EZ$3,#REF!,11)+HLOOKUP(Sheet2!$EZ$4,#REF!,11)+HLOOKUP(Sheet2!$EZ$5,#REF!,11)+HLOOKUP(Sheet2!$EZ$6,#REF!,11)+HLOOKUP(Sheet2!$EZ$7,#REF!,11)+HLOOKUP(Sheet2!$EZ$8,#REF!,11)+HLOOKUP(Sheet2!$EZ$9,#REF!,11)+HLOOKUP(Sheet2!$EZ$10,#REF!,11)+HLOOKUP(Sheet2!$EZ$11,#REF!,11)+HLOOKUP(Sheet2!$EZ$12,#REF!,11)+HLOOKUP(Sheet2!$EZ$13,#REF!,11)+HLOOKUP(Sheet2!$EZ$14,#REF!,11))</f>
        <v>#REF!</v>
      </c>
      <c r="FA31" s="8" t="e">
        <f>SUM(HLOOKUP(Sheet2!$FA$3,#REF!,11)+HLOOKUP(Sheet2!$FA$4,#REF!,11)+HLOOKUP(Sheet2!$FA$5,#REF!,11)+HLOOKUP(Sheet2!$FA$6,#REF!,11)+HLOOKUP(Sheet2!$FA$7,#REF!,11)+HLOOKUP(Sheet2!$FA$8,#REF!,11)+HLOOKUP(Sheet2!$FA$9,#REF!,11)+HLOOKUP(Sheet2!$FA$10,#REF!,11)+HLOOKUP(Sheet2!$FA$11,#REF!,11)+HLOOKUP(Sheet2!$FA$12,#REF!,11))</f>
        <v>#REF!</v>
      </c>
      <c r="FB31" s="8" t="e">
        <f>SUM(HLOOKUP(Sheet2!$FB$3,#REF!,11)+HLOOKUP(Sheet2!$FB$4,#REF!,11)+HLOOKUP(Sheet2!$FB$5,#REF!,11)+HLOOKUP(Sheet2!$FB$6,#REF!,11)+HLOOKUP(Sheet2!$FB$7,#REF!,11)+HLOOKUP(Sheet2!$FB$8,#REF!,11)+HLOOKUP(Sheet2!$FB$9,#REF!,11)+HLOOKUP(Sheet2!$FB$10,#REF!,11)+HLOOKUP(Sheet2!$FB$11,#REF!,11)+HLOOKUP(Sheet2!$FB$12,#REF!,11)+HLOOKUP(Sheet2!$FB$13,#REF!,11)+HLOOKUP(Sheet2!$FB$14,#REF!,11))</f>
        <v>#REF!</v>
      </c>
    </row>
    <row r="32" spans="1:158" ht="14.4">
      <c r="A32" s="10" t="s">
        <v>8</v>
      </c>
      <c r="B32" s="8" t="e">
        <f>SUM(HLOOKUP(Sheet2!$B$3,#REF!,12)+HLOOKUP(Sheet2!$B$4,#REF!,12)+HLOOKUP(Sheet2!$B$5,#REF!,12)+HLOOKUP(Sheet2!$B$6,#REF!,12)+HLOOKUP(Sheet2!$B$7,#REF!,12)+HLOOKUP(Sheet2!$B$8,#REF!,12)+HLOOKUP(Sheet2!$B$9,#REF!,12)+HLOOKUP(Sheet2!$B$10,#REF!,12)+HLOOKUP(Sheet2!$B$11,#REF!,12))</f>
        <v>#REF!</v>
      </c>
      <c r="C32" s="8" t="e">
        <f>SUM(HLOOKUP(Sheet2!$C$3,#REF!,12)+HLOOKUP(Sheet2!$C$4,#REF!,12)+HLOOKUP(Sheet2!$C$5,#REF!,12)+HLOOKUP(Sheet2!$C$6,#REF!,12)+HLOOKUP(Sheet2!$C$7,#REF!,12)+HLOOKUP(Sheet2!$C$8,#REF!,12)+HLOOKUP(Sheet2!$C$9,#REF!,12)+HLOOKUP(Sheet2!$C$10,#REF!,12)+HLOOKUP(Sheet2!$C$11,#REF!,12)+HLOOKUP(Sheet2!$C$12,#REF!,12))</f>
        <v>#REF!</v>
      </c>
      <c r="D32" s="8" t="e">
        <f>SUM(HLOOKUP(Sheet2!$D$3,#REF!,12)+HLOOKUP(Sheet2!$D$4,#REF!,12)+HLOOKUP(Sheet2!$D$5,#REF!,12)+HLOOKUP(Sheet2!$D$6,#REF!,12)+HLOOKUP(Sheet2!$D$7,#REF!,12)+HLOOKUP(Sheet2!$D$8,#REF!,12)+HLOOKUP(Sheet2!$D$9,#REF!,12)+HLOOKUP(Sheet2!$D$10,#REF!,12)+HLOOKUP(Sheet2!$D$11,#REF!,12)+HLOOKUP(Sheet2!$D$12,#REF!,12))</f>
        <v>#REF!</v>
      </c>
      <c r="E32" s="8" t="e">
        <f>SUM(HLOOKUP($E$3,#REF!,12)+HLOOKUP($E$4,#REF!,12)+HLOOKUP($E$5,#REF!,12)+HLOOKUP($E$6,#REF!,12)+HLOOKUP($E$7,#REF!,12)+HLOOKUP($E$8,#REF!,12)+HLOOKUP($E$9,#REF!,12)+HLOOKUP($E$10,#REF!,12)+HLOOKUP($E$11,#REF!,12)+HLOOKUP($E$12,#REF!,12)+HLOOKUP($E$13,#REF!,12)+HLOOKUP($E$14,#REF!,12)+HLOOKUP($E$15,#REF!,12))</f>
        <v>#REF!</v>
      </c>
      <c r="F32" s="8" t="e">
        <f>SUM(HLOOKUP(Sheet2!$F$3,#REF!,12)+HLOOKUP(Sheet2!$F$4,#REF!,12)+HLOOKUP(Sheet2!$F$5,#REF!,12)+HLOOKUP(Sheet2!$F$6,#REF!,12)+HLOOKUP(Sheet2!$F$7,#REF!,12)+HLOOKUP(Sheet2!$F$8,#REF!,12)+HLOOKUP(Sheet2!$F$9,#REF!,12)+HLOOKUP(Sheet2!$F$10,#REF!,12)+HLOOKUP(Sheet2!$F$11,#REF!,12)+HLOOKUP(Sheet2!$F$12,#REF!,12))</f>
        <v>#REF!</v>
      </c>
      <c r="G32" s="8" t="e">
        <f>SUM(HLOOKUP(Sheet2!$G$3,#REF!,12)+HLOOKUP(Sheet2!$G$4,#REF!,12)+HLOOKUP(Sheet2!$G$5,#REF!,12)+HLOOKUP(Sheet2!$G$6,#REF!,12)+HLOOKUP(Sheet2!$G$7,#REF!,12)+HLOOKUP(Sheet2!$G$8,#REF!,12)+HLOOKUP(Sheet2!$G$9,#REF!,12)+HLOOKUP(Sheet2!$G$10,#REF!,12)+HLOOKUP(Sheet2!$G$11,#REF!,12)+HLOOKUP(Sheet2!$G$12,#REF!,12)+HLOOKUP(Sheet2!$G$13,#REF!,12)+HLOOKUP(Sheet2!$G$14,#REF!,12))</f>
        <v>#REF!</v>
      </c>
      <c r="H32" s="8" t="e">
        <f>SUM(HLOOKUP(Sheet2!$H$3,#REF!,12)+HLOOKUP(Sheet2!$H$4,#REF!,12)+HLOOKUP(Sheet2!$H$5,#REF!,12)+HLOOKUP(Sheet2!$H$6,#REF!,12)+HLOOKUP(Sheet2!$H$7,#REF!,12)+HLOOKUP(Sheet2!$H$8,#REF!,12)+HLOOKUP(Sheet2!$H$9,#REF!,12)+HLOOKUP(Sheet2!$H$10,#REF!,12)+HLOOKUP(Sheet2!$H$11,#REF!,12))</f>
        <v>#REF!</v>
      </c>
      <c r="I32" s="8" t="e">
        <f>SUM(HLOOKUP(Sheet2!$I$3,#REF!,12)+HLOOKUP(Sheet2!$I$4,#REF!,12)+HLOOKUP(Sheet2!$I$5,#REF!,12)+HLOOKUP(Sheet2!$I$6,#REF!,12)+HLOOKUP(Sheet2!$I$7,#REF!,12)+HLOOKUP(Sheet2!$I$8,#REF!,12)+HLOOKUP(Sheet2!$I$9,#REF!,12)+HLOOKUP(Sheet2!$I$10,#REF!,12)+HLOOKUP(Sheet2!$I$11,#REF!,12)+HLOOKUP(Sheet2!$I$12,#REF!,12)+HLOOKUP(Sheet2!$I$13,#REF!,12))</f>
        <v>#REF!</v>
      </c>
      <c r="J32" s="8" t="e">
        <f>SUM(HLOOKUP(Sheet2!$J$3,#REF!,12)+HLOOKUP(Sheet2!$J$4,#REF!,12)+HLOOKUP(Sheet2!$J$5,#REF!,12)+HLOOKUP(Sheet2!$J$6,#REF!,12)+HLOOKUP(Sheet2!$J$7,#REF!,12)+HLOOKUP(Sheet2!$J$8,#REF!,12)+HLOOKUP(Sheet2!$J$9,#REF!,12)+HLOOKUP(Sheet2!$J$10,#REF!,12)+HLOOKUP(Sheet2!$J$11,#REF!,12)+HLOOKUP(Sheet2!$J$12,#REF!,12)+HLOOKUP(Sheet2!$J$13,#REF!,12)+HLOOKUP(Sheet2!$J$14,#REF!,12))</f>
        <v>#REF!</v>
      </c>
      <c r="K32" s="8" t="e">
        <f>SUM(HLOOKUP(Sheet2!$K$3,#REF!,12)+HLOOKUP(Sheet2!$K$4,#REF!,12)+HLOOKUP(Sheet2!$K$5,#REF!,12)+HLOOKUP(Sheet2!$K$6,#REF!,12)+HLOOKUP(Sheet2!$K$7,#REF!,12)+HLOOKUP(Sheet2!$K$8,#REF!,12)+HLOOKUP(Sheet2!$K$9,#REF!,12)+HLOOKUP(Sheet2!$K$10,#REF!,12)+HLOOKUP(Sheet2!$K$11,#REF!,12)+HLOOKUP(Sheet2!$K$12,#REF!,12)+HLOOKUP(Sheet2!$K$13,#REF!,12)+HLOOKUP(Sheet2!$K$14,#REF!,12))</f>
        <v>#REF!</v>
      </c>
      <c r="L32" s="8" t="e">
        <f>SUM(HLOOKUP(Sheet2!$L$3,#REF!,12)+HLOOKUP(Sheet2!$L$4,#REF!,12)+HLOOKUP(Sheet2!$L$5,#REF!,12)+HLOOKUP(Sheet2!$L$6,#REF!,12)+HLOOKUP(Sheet2!$L$7,#REF!,12)+HLOOKUP(Sheet2!$L$8,#REF!,12)+HLOOKUP(Sheet2!$L$9,#REF!,12)+HLOOKUP(Sheet2!$L$10,#REF!,12)+HLOOKUP(Sheet2!$L$11,#REF!,12)+HLOOKUP(Sheet2!$L$12,#REF!,12)+HLOOKUP(Sheet2!$L$13,#REF!,12)+HLOOKUP(Sheet2!$L$14,#REF!,12))</f>
        <v>#REF!</v>
      </c>
      <c r="M32" s="8" t="e">
        <f>SUM(HLOOKUP($M$3,#REF!,12)+HLOOKUP($M$4,#REF!,12)+HLOOKUP($M$5,#REF!,12)+HLOOKUP($M$6,#REF!,12)+HLOOKUP($M$7,#REF!,12)+HLOOKUP($M$8,#REF!,12)+HLOOKUP($M$9,#REF!,12)+HLOOKUP($M$10,#REF!,12)+HLOOKUP($M$11,#REF!,12)+HLOOKUP($M$12,#REF!,12)+HLOOKUP($M$13,#REF!,12)+HLOOKUP($M$14,#REF!,12)+HLOOKUP($M$15,#REF!,12))</f>
        <v>#REF!</v>
      </c>
      <c r="N32" s="8" t="e">
        <f>SUM(HLOOKUP(Sheet2!$N$3,#REF!,12)+HLOOKUP(Sheet2!$N$4,#REF!,12)+HLOOKUP(Sheet2!$N$5,#REF!,12)+HLOOKUP(Sheet2!$N$6,#REF!,12)+HLOOKUP(Sheet2!$N$7,#REF!,12)+HLOOKUP(Sheet2!$N$8,#REF!,12)+HLOOKUP(Sheet2!$N$9,#REF!,12)+HLOOKUP(Sheet2!$N$10,#REF!,12)+HLOOKUP(Sheet2!$N$11,#REF!,12)+HLOOKUP(Sheet2!$N$12,#REF!,12))</f>
        <v>#REF!</v>
      </c>
      <c r="O32" s="8" t="e">
        <f>SUM(HLOOKUP(Sheet2!$O$3,#REF!,12)+HLOOKUP(Sheet2!$O$4,#REF!,12)+HLOOKUP(Sheet2!$O$5,#REF!,12)+HLOOKUP(Sheet2!$O$6,#REF!,12)+HLOOKUP(Sheet2!$O$7,#REF!,12)+HLOOKUP(Sheet2!$O$8,#REF!,12)+HLOOKUP(Sheet2!$O$9,#REF!,12)+HLOOKUP(Sheet2!$O$10,#REF!,12)+HLOOKUP(Sheet2!$O$11,#REF!,12)+HLOOKUP(Sheet2!$O$12,#REF!,12)+HLOOKUP(Sheet2!$O$13,#REF!,12)+HLOOKUP(Sheet2!$O$14,#REF!,12))</f>
        <v>#REF!</v>
      </c>
      <c r="P32" s="8" t="e">
        <f>SUM(HLOOKUP(Sheet2!$P$3,#REF!,12)+HLOOKUP(Sheet2!$P$4,#REF!,12)+HLOOKUP(Sheet2!$P$5,#REF!,12)+HLOOKUP(Sheet2!$P$6,#REF!,12)+HLOOKUP(Sheet2!$P$7,#REF!,12)+HLOOKUP(Sheet2!$P$8,#REF!,12)+HLOOKUP(Sheet2!$P$9,#REF!,12)+HLOOKUP(Sheet2!$P$10,#REF!,12)+HLOOKUP(Sheet2!$P$11,#REF!,12)+HLOOKUP(Sheet2!$P$12,#REF!,12)+HLOOKUP(Sheet2!$P$13,#REF!,12)+HLOOKUP(Sheet2!$P$14,#REF!,12))</f>
        <v>#REF!</v>
      </c>
      <c r="Q32" s="8" t="e">
        <f>SUM(HLOOKUP(Sheet2!$Q$3,#REF!,12)+HLOOKUP(Sheet2!$Q$4,#REF!,12)+HLOOKUP(Sheet2!$Q$5,#REF!,12)+HLOOKUP(Sheet2!$Q$6,#REF!,12)+HLOOKUP(Sheet2!$Q$7,#REF!,12)+HLOOKUP(Sheet2!$Q$8,#REF!,12)+HLOOKUP(Sheet2!$Q$9,#REF!,12)+HLOOKUP(Sheet2!$Q$10,#REF!,12)+HLOOKUP(Sheet2!$Q$11,#REF!,12)+HLOOKUP(Sheet2!$Q$12,#REF!,12)+HLOOKUP(Sheet2!$Q$13,#REF!,12)+HLOOKUP(Sheet2!$Q$14,#REF!,12))</f>
        <v>#REF!</v>
      </c>
      <c r="R32" s="8" t="e">
        <f>SUM(HLOOKUP(Sheet2!$R$3,#REF!,12)+HLOOKUP(Sheet2!$R$4,#REF!,12)+HLOOKUP(Sheet2!$R$5,#REF!,12)+HLOOKUP(Sheet2!$R$6,#REF!,12)+HLOOKUP(Sheet2!$R$7,#REF!,12)+HLOOKUP(Sheet2!$R$8,#REF!,12)+HLOOKUP(Sheet2!$R$9,#REF!,12)+HLOOKUP(Sheet2!$R$10,#REF!,12)+HLOOKUP(Sheet2!$R$11,#REF!,12))</f>
        <v>#REF!</v>
      </c>
      <c r="S32" s="8" t="e">
        <f>SUM(HLOOKUP(Sheet2!$S$3,#REF!,12)+HLOOKUP(Sheet2!$S$4,#REF!,12)+HLOOKUP(Sheet2!$S$5,#REF!,12)+HLOOKUP(Sheet2!$S$6,#REF!,12)+HLOOKUP(Sheet2!$S$7,#REF!,12)+HLOOKUP(Sheet2!$S$8,#REF!,12)+HLOOKUP(Sheet2!$S$9,#REF!,12)+HLOOKUP(Sheet2!$S$10,#REF!,12)+HLOOKUP(Sheet2!$S$11,#REF!,12)+HLOOKUP(Sheet2!$S$12,#REF!,12)+HLOOKUP(Sheet2!$S$13,#REF!,12))</f>
        <v>#REF!</v>
      </c>
      <c r="T32" s="8" t="e">
        <f>SUM(HLOOKUP(Sheet2!$T$3,#REF!,12)+HLOOKUP(Sheet2!$T$4,#REF!,12)+HLOOKUP(Sheet2!$T$5,#REF!,12)+HLOOKUP(Sheet2!$T$6,#REF!,12)+HLOOKUP(Sheet2!$T$7,#REF!,12)+HLOOKUP(Sheet2!$T$8,#REF!,12)+HLOOKUP(Sheet2!$T$9,#REF!,12)+HLOOKUP(Sheet2!$T$10,#REF!,12)+HLOOKUP(Sheet2!$T$11,#REF!,12)+HLOOKUP(Sheet2!$T$12,#REF!,12))</f>
        <v>#REF!</v>
      </c>
      <c r="U32" s="8" t="e">
        <f>SUM(HLOOKUP(Sheet2!$U$3,#REF!,12)+HLOOKUP(Sheet2!$U$4,#REF!,12)+HLOOKUP(Sheet2!$U$5,#REF!,12)+HLOOKUP(Sheet2!$U$6,#REF!,12)+HLOOKUP(Sheet2!$U$7,#REF!,12)+HLOOKUP(Sheet2!$U$8,#REF!,12)+HLOOKUP(Sheet2!$U$9,#REF!,12)+HLOOKUP(Sheet2!$U$10,#REF!,12)+HLOOKUP(Sheet2!$U$11,#REF!,12)+HLOOKUP(Sheet2!$U$12,#REF!,12)+HLOOKUP(Sheet2!$U$13,#REF!,12)+HLOOKUP(Sheet2!$U$14,#REF!,12)+HLOOKUP(Sheet2!$U$15,#REF!,12))</f>
        <v>#REF!</v>
      </c>
      <c r="V32" s="8" t="e">
        <f>SUM(HLOOKUP(Sheet2!$V$3,#REF!,12)+HLOOKUP(Sheet2!$V$4,#REF!,12)+HLOOKUP(Sheet2!$V$5,#REF!,12)+HLOOKUP(Sheet2!$V$6,#REF!,12)+HLOOKUP(Sheet2!$V$7,#REF!,12)+HLOOKUP(Sheet2!$V$8,#REF!,12)+HLOOKUP(Sheet2!$V$9,#REF!,12)+HLOOKUP(Sheet2!$V$10,#REF!,12)+HLOOKUP(Sheet2!$V$11,#REF!,12)+HLOOKUP(Sheet2!$V$12,#REF!,12)+HLOOKUP(Sheet2!$V$13,#REF!,12)+HLOOKUP(Sheet2!$V$14,#REF!,12)+HLOOKUP(Sheet2!$V$15,#REF!,12))</f>
        <v>#REF!</v>
      </c>
      <c r="W32" s="8" t="e">
        <f>SUM(HLOOKUP(Sheet2!$W$3,#REF!,12)+HLOOKUP(Sheet2!$W$4,#REF!,12)+HLOOKUP(Sheet2!$W$5,#REF!,12)+HLOOKUP(Sheet2!$W$6,#REF!,12)+HLOOKUP(Sheet2!$W$7,#REF!,12)+HLOOKUP(Sheet2!$W$8,#REF!,12)+HLOOKUP(Sheet2!$W$9,#REF!,12)+HLOOKUP(Sheet2!$W$10,#REF!,12)+HLOOKUP(Sheet2!$W$11,#REF!,12)+HLOOKUP(Sheet2!$W$12,#REF!,12)+HLOOKUP(Sheet2!$W$13,#REF!,12)+HLOOKUP(Sheet2!$W$14,#REF!,12)+HLOOKUP(Sheet2!$W$15,#REF!,12))</f>
        <v>#REF!</v>
      </c>
      <c r="X32" s="8" t="e">
        <f>SUM(HLOOKUP(Sheet2!$X$3,#REF!,12)+HLOOKUP(Sheet2!$X$4,#REF!,12)+HLOOKUP(Sheet2!$X$5,#REF!,12)+HLOOKUP(Sheet2!$X$6,#REF!,12)+HLOOKUP(Sheet2!$X$7,#REF!,12)+HLOOKUP(Sheet2!$X$8,#REF!,12)+HLOOKUP(Sheet2!$X$9,#REF!,12)+HLOOKUP(Sheet2!$X$10,#REF!,12)+HLOOKUP(Sheet2!$X$11,#REF!,12)+HLOOKUP(Sheet2!$X$12,#REF!,12)+HLOOKUP(Sheet2!$X$13,#REF!,12)+HLOOKUP(Sheet2!$X$14,#REF!,12)+HLOOKUP(Sheet2!$X$15,#REF!,12))</f>
        <v>#REF!</v>
      </c>
      <c r="Y32" s="8" t="e">
        <f>SUM(HLOOKUP(Sheet2!$Y$3,#REF!,12)+HLOOKUP(Sheet2!$Y$4,#REF!,12)+HLOOKUP(Sheet2!$Y$5,#REF!,12)+HLOOKUP(Sheet2!$Y$6,#REF!,12)+HLOOKUP(Sheet2!$Y$7,#REF!,12)+HLOOKUP(Sheet2!$Y$8,#REF!,12)+HLOOKUP(Sheet2!$Y$9,#REF!,12)+HLOOKUP(Sheet2!$Y$10,#REF!,12)+HLOOKUP(Sheet2!$Y$11,#REF!,12)+HLOOKUP(Sheet2!$Y$12,#REF!,12)+HLOOKUP(Sheet2!$Y$13,#REF!,12)+HLOOKUP(Sheet2!$Y$14,#REF!,12))</f>
        <v>#REF!</v>
      </c>
      <c r="Z32" s="8" t="e">
        <f>SUM(HLOOKUP(Sheet2!$Z$3,#REF!,12)+HLOOKUP(Sheet2!$Z$4,#REF!,12)+HLOOKUP(Sheet2!$Z$5,#REF!,12)+HLOOKUP(Sheet2!$Z$6,#REF!,12)+HLOOKUP(Sheet2!$Z$7,#REF!,12)+HLOOKUP(Sheet2!$Z$8,#REF!,12)+HLOOKUP(Sheet2!$Z$9,#REF!,12)+HLOOKUP(Sheet2!$Z$10,#REF!,12)+HLOOKUP(Sheet2!$Z$11,#REF!,12)+HLOOKUP(Sheet2!$Z$12,#REF!,12)+HLOOKUP(Sheet2!$Z$13,#REF!,12)+HLOOKUP(Sheet2!$Z$14,#REF!,12))</f>
        <v>#REF!</v>
      </c>
      <c r="AA32" s="8" t="e">
        <f>SUM(HLOOKUP(Sheet2!$AA$3,#REF!,12)+HLOOKUP(Sheet2!$AA$4,#REF!,12)+HLOOKUP(Sheet2!$AA$5,#REF!,12)+HLOOKUP(Sheet2!$AA$6,#REF!,12)+HLOOKUP(Sheet2!$AA$7,#REF!,12)+HLOOKUP(Sheet2!$AA$8,#REF!,12)+HLOOKUP(Sheet2!$AA$9,#REF!,12)+HLOOKUP(Sheet2!$AA$10,#REF!,12)+HLOOKUP(Sheet2!$AA$11,#REF!,12)+HLOOKUP(Sheet2!$AA$12,#REF!,12)+HLOOKUP(Sheet2!$AA$13,#REF!,12)+HLOOKUP(Sheet2!$AA$14,#REF!,12))</f>
        <v>#REF!</v>
      </c>
      <c r="AB32" s="8" t="e">
        <f>SUM(HLOOKUP(Sheet2!$AB$3,#REF!,12)+HLOOKUP(Sheet2!$AB$4,#REF!,12)+HLOOKUP(Sheet2!$AB$5,#REF!,12)+HLOOKUP(Sheet2!$AB$6,#REF!,12)+HLOOKUP(Sheet2!$AB$7,#REF!,12)+HLOOKUP(Sheet2!$AB$8,#REF!,12)+HLOOKUP(Sheet2!$AB$9,#REF!,12)+HLOOKUP(Sheet2!$AB$10,#REF!,12)+HLOOKUP(Sheet2!$AB$11,#REF!,12)+HLOOKUP(Sheet2!$AB$12,#REF!,12))</f>
        <v>#REF!</v>
      </c>
      <c r="AC32" s="8" t="e">
        <f>SUM(HLOOKUP(Sheet2!$AC$3,#REF!,12)+HLOOKUP(Sheet2!$AC$4,#REF!,12)+HLOOKUP(Sheet2!$AC$5,#REF!,12)+HLOOKUP(Sheet2!$AC$6,#REF!,12)+HLOOKUP(Sheet2!$AC$7,#REF!,12)+HLOOKUP(Sheet2!$AC$8,#REF!,12)+HLOOKUP(Sheet2!$AC$9,#REF!,12)+HLOOKUP(Sheet2!$AC$10,#REF!,12)+HLOOKUP(Sheet2!$AC$11,#REF!,12)+HLOOKUP(Sheet2!$AC$12,#REF!,12)+HLOOKUP(Sheet2!$AC$13,#REF!,12)+HLOOKUP(Sheet2!$AC$14,#REF!,12))</f>
        <v>#REF!</v>
      </c>
      <c r="AD32" s="8" t="e">
        <f>SUM(HLOOKUP(Sheet2!$AD$3,#REF!,12)+HLOOKUP(Sheet2!$AD$4,#REF!,12)+HLOOKUP(Sheet2!$AD$5,#REF!,12)+HLOOKUP(Sheet2!$AD$6,#REF!,12)+HLOOKUP(Sheet2!$AD$7,#REF!,12)+HLOOKUP(Sheet2!$AD$8,#REF!,12)+HLOOKUP(Sheet2!$AD$9,#REF!,12)+HLOOKUP(Sheet2!$AD$10,#REF!,12)+HLOOKUP(Sheet2!$AD$11,#REF!,12)+HLOOKUP(Sheet2!$AD$12,#REF!,12)+HLOOKUP(Sheet2!$AD$13,#REF!,12)+HLOOKUP(Sheet2!$AD$14,#REF!,12)+HLOOKUP(Sheet2!$AD$15,#REF!,12)+HLOOKUP(Sheet2!$AD$16,#REF!,12))</f>
        <v>#REF!</v>
      </c>
      <c r="AE32" s="8" t="e">
        <f>SUM(HLOOKUP(Sheet2!$AE$3,#REF!,12)+HLOOKUP(Sheet2!$AE$4,#REF!,12)+HLOOKUP(Sheet2!$AE$5,#REF!,12)+HLOOKUP(Sheet2!$AE$6,#REF!,12)+HLOOKUP(Sheet2!$AE$7,#REF!,12)+HLOOKUP(Sheet2!$AE$8,#REF!,12)+HLOOKUP(Sheet2!$AE$9,#REF!,12)+HLOOKUP(Sheet2!$AE$10,#REF!,12)+HLOOKUP(Sheet2!$AE$11,#REF!,12)+HLOOKUP(Sheet2!$AE$12,#REF!,12)+HLOOKUP(Sheet2!$AE$13,#REF!,12)+HLOOKUP(Sheet2!$AE$14,#REF!,12)+HLOOKUP(Sheet2!$AE$15,#REF!,12)+HLOOKUP(Sheet2!$AE$16,#REF!,12)+HLOOKUP(Sheet2!$AE$17,#REF!,12))</f>
        <v>#REF!</v>
      </c>
      <c r="AF32" s="8" t="e">
        <f>SUM(HLOOKUP(Sheet2!$AF$3,#REF!,12)+HLOOKUP(Sheet2!$AF$4,#REF!,12)+HLOOKUP(Sheet2!$AF$5,#REF!,12)+HLOOKUP(Sheet2!$AF$6,#REF!,12)+HLOOKUP(Sheet2!$AF$7,#REF!,12)+HLOOKUP(Sheet2!$AF$8,#REF!,12)+HLOOKUP(Sheet2!$AF$9,#REF!,12)+HLOOKUP(Sheet2!$AF$10,#REF!,12)+HLOOKUP(Sheet2!$AF$11,#REF!,12)+HLOOKUP(Sheet2!$AF$12,#REF!,12)+HLOOKUP(Sheet2!$AF$13,#REF!,12)+HLOOKUP(Sheet2!$AF$14,#REF!,12))</f>
        <v>#REF!</v>
      </c>
      <c r="AG32" s="8" t="e">
        <f>SUM(HLOOKUP(Sheet2!$AG$3,#REF!,12)+HLOOKUP(Sheet2!$AG$4,#REF!,12)+HLOOKUP(Sheet2!$AG$5,#REF!,12)+HLOOKUP(Sheet2!$AG$6,#REF!,12)+HLOOKUP(Sheet2!$AG$7,#REF!,12)+HLOOKUP(Sheet2!$AG$8,#REF!,12)+HLOOKUP(Sheet2!$AG$9,#REF!,12)+HLOOKUP(Sheet2!$AG$10,#REF!,12)+HLOOKUP(Sheet2!$AG$11,#REF!,12)+HLOOKUP(Sheet2!$AG$12,#REF!,12)+HLOOKUP(Sheet2!$AG$13,#REF!,12)+HLOOKUP(Sheet2!$AG$14,#REF!,12)+HLOOKUP(Sheet2!$AG$15,#REF!,12)+HLOOKUP(Sheet2!$AG$16,#REF!,12))</f>
        <v>#REF!</v>
      </c>
      <c r="AH32" s="8" t="e">
        <f>SUM(HLOOKUP(Sheet2!$AH$3,#REF!,12)+HLOOKUP(Sheet2!$AH$4,#REF!,12)+HLOOKUP(Sheet2!$AH$5,#REF!,12)+HLOOKUP(Sheet2!$AH$6,#REF!,12)+HLOOKUP(Sheet2!$AH$7,#REF!,12)+HLOOKUP(Sheet2!$AH$8,#REF!,12)+HLOOKUP(Sheet2!$AH$9,#REF!,12)+HLOOKUP(Sheet2!$AH$10,#REF!,12)+HLOOKUP(Sheet2!$AH$11,#REF!,12)+HLOOKUP(Sheet2!$AH$12,#REF!,12)+HLOOKUP(Sheet2!$AH$13,#REF!,12)+HLOOKUP(Sheet2!$AH$14,#REF!,12)+HLOOKUP(Sheet2!$AH$15,#REF!,12)+HLOOKUP(Sheet2!$AH$16,#REF!,12))</f>
        <v>#REF!</v>
      </c>
      <c r="AI32" s="8" t="e">
        <f>SUM(HLOOKUP(Sheet2!$AI$3,#REF!,12)+HLOOKUP(Sheet2!$AI$4,#REF!,12)+HLOOKUP(Sheet2!$AI$5,#REF!,12)+HLOOKUP(Sheet2!$AI$6,#REF!,12)+HLOOKUP(Sheet2!$AI$7,#REF!,12)+HLOOKUP(Sheet2!$AI$8,#REF!,12)+HLOOKUP(Sheet2!$AI$9,#REF!,12)+HLOOKUP(Sheet2!$AI$10,#REF!,12)+HLOOKUP(Sheet2!$AI$11,#REF!,12)+HLOOKUP(Sheet2!$AI$12,#REF!,12)+HLOOKUP(Sheet2!$AI$13,#REF!,12))</f>
        <v>#REF!</v>
      </c>
      <c r="AJ32" s="8" t="e">
        <f>SUM(HLOOKUP(Sheet2!$AJ$3,#REF!,12)+HLOOKUP(Sheet2!$AJ$4,#REF!,12)+HLOOKUP(Sheet2!$AJ$5,#REF!,12)+HLOOKUP(Sheet2!$AJ$6,#REF!,12)+HLOOKUP(Sheet2!$AJ$7,#REF!,12)+HLOOKUP(Sheet2!$AJ$8,#REF!,12)+HLOOKUP(Sheet2!$AJ$9,#REF!,12)+HLOOKUP(Sheet2!$AJ$10,#REF!,12)+HLOOKUP(Sheet2!$AJ$11,#REF!,12)+HLOOKUP(Sheet2!$AJ$12,#REF!,12)+HLOOKUP(Sheet2!$AJ$13,#REF!,12)+HLOOKUP(Sheet2!$AJ$14,#REF!,12)+HLOOKUP(Sheet2!$AJ$15,#REF!,12))</f>
        <v>#REF!</v>
      </c>
      <c r="AK32" s="8" t="e">
        <f>SUM(HLOOKUP(Sheet2!$AK$3,#REF!,12)+HLOOKUP(Sheet2!$AK$4,#REF!,12)+HLOOKUP(Sheet2!$AK$5,#REF!,12)+HLOOKUP(Sheet2!$AK$6,#REF!,12)+HLOOKUP(Sheet2!$AK$7,#REF!,12)+HLOOKUP(Sheet2!$AK$8,#REF!,12)+HLOOKUP(Sheet2!$AK$9,#REF!,12)+HLOOKUP(Sheet2!$AK$10,#REF!,12)+HLOOKUP(Sheet2!$AK$11,#REF!,12)+HLOOKUP(Sheet2!$AK$12,#REF!,12)+HLOOKUP(Sheet2!$AK$13,#REF!,12)+HLOOKUP(Sheet2!$AK$14,#REF!,12))</f>
        <v>#REF!</v>
      </c>
      <c r="AL32" s="8" t="e">
        <f>SUM(HLOOKUP(Sheet2!$AL$3,#REF!,12)+HLOOKUP(Sheet2!$AL$4,#REF!,12)+HLOOKUP(Sheet2!$AL$5,#REF!,12)+HLOOKUP(Sheet2!$AL$6,#REF!,12)+HLOOKUP(Sheet2!$AL$7,#REF!,12)+HLOOKUP(Sheet2!$AL$8,#REF!,12)+HLOOKUP(Sheet2!$AL$9,#REF!,12)+HLOOKUP(Sheet2!$AL$10,#REF!,12)+HLOOKUP(Sheet2!$AL$11,#REF!,12)+HLOOKUP(Sheet2!$AL$12,#REF!,12)+HLOOKUP(Sheet2!$AL$13,#REF!,12)+HLOOKUP(Sheet2!$AL$14,#REF!,12)+HLOOKUP(Sheet2!$AL$15,#REF!,12)+HLOOKUP(Sheet2!$AL$16,#REF!,12))</f>
        <v>#REF!</v>
      </c>
      <c r="AM32" s="8" t="e">
        <f>SUM(HLOOKUP(Sheet2!$AM$3,#REF!,12)+HLOOKUP(Sheet2!$AM$4,#REF!,12)+HLOOKUP(Sheet2!$AM$5,#REF!,12)+HLOOKUP(Sheet2!$AM$6,#REF!,12)+HLOOKUP(Sheet2!$AM$7,#REF!,12)+HLOOKUP(Sheet2!$AM$8,#REF!,12)+HLOOKUP(Sheet2!$AM$9,#REF!,12)+HLOOKUP(Sheet2!$AM$10,#REF!,12)+HLOOKUP(Sheet2!$AM$11,#REF!,12)+HLOOKUP(Sheet2!$AM$12,#REF!,12)+HLOOKUP(Sheet2!$AM$13,#REF!,12)+HLOOKUP(Sheet2!$AM$14,#REF!,12)+HLOOKUP(Sheet2!$AM$15,#REF!,12)+HLOOKUP(Sheet2!$AM$16,#REF!,12)+HLOOKUP(Sheet2!$AM$17,#REF!,12))</f>
        <v>#REF!</v>
      </c>
      <c r="AN32" s="8" t="e">
        <f>SUM(HLOOKUP(Sheet2!$AN$3,#REF!,12)+HLOOKUP(Sheet2!$AN$4,#REF!,12)+HLOOKUP(Sheet2!$AN$5,#REF!,12)+HLOOKUP(Sheet2!$AN$6,#REF!,12)+HLOOKUP(Sheet2!$AN$7,#REF!,12)+HLOOKUP(Sheet2!$AN$8,#REF!,12)+HLOOKUP(Sheet2!$AN$9,#REF!,12)+HLOOKUP(Sheet2!$AN$10,#REF!,12)+HLOOKUP(Sheet2!$AN$11,#REF!,12)+HLOOKUP(Sheet2!$AN$12,#REF!,12)+HLOOKUP(Sheet2!$AN$13,#REF!,12)+HLOOKUP(Sheet2!$AN$14,#REF!,12)+HLOOKUP(Sheet2!$AN$15,#REF!,12)+HLOOKUP(Sheet2!$AN$16,#REF!,12)+HLOOKUP(Sheet2!$AN$17,#REF!,12))</f>
        <v>#REF!</v>
      </c>
      <c r="AO32" s="8" t="e">
        <f>SUM(HLOOKUP(Sheet2!$AO$3,#REF!,12)+HLOOKUP(Sheet2!$AO$4,#REF!,12)+HLOOKUP(Sheet2!$AO$5,#REF!,12)+HLOOKUP(Sheet2!$AO$6,#REF!,12)+HLOOKUP(Sheet2!$AO$7,#REF!,12)+HLOOKUP(Sheet2!$AO$8,#REF!,12)+HLOOKUP(Sheet2!$AO$9,#REF!,12)+HLOOKUP(Sheet2!$AO$10,#REF!,12)+HLOOKUP(Sheet2!$AO$11,#REF!,12)+HLOOKUP(Sheet2!$AO$12,#REF!,12)+HLOOKUP(Sheet2!$AO$13,#REF!,12)+HLOOKUP(Sheet2!$AO$14,#REF!,12)+HLOOKUP(Sheet2!$AO$15,#REF!,12)+HLOOKUP(Sheet2!$AO$16,#REF!,12)+HLOOKUP(Sheet2!$AO$17,#REF!,12))</f>
        <v>#REF!</v>
      </c>
      <c r="AP32" s="8" t="e">
        <f>SUM(HLOOKUP(Sheet2!$AP$3,#REF!,12)+HLOOKUP(Sheet2!$AP$4,#REF!,12)+HLOOKUP(Sheet2!$AP$5,#REF!,12)+HLOOKUP(Sheet2!$AP$6,#REF!,12)+HLOOKUP(Sheet2!$AP$7,#REF!,12)+HLOOKUP(Sheet2!$AP$8,#REF!,12)+HLOOKUP(Sheet2!$AP$9,#REF!,12)+HLOOKUP(Sheet2!$AP$10,#REF!,12)+HLOOKUP(Sheet2!$AP$11,#REF!,12)+HLOOKUP(Sheet2!$AP$12,#REF!,12)+HLOOKUP(Sheet2!$AP$13,#REF!,12)+HLOOKUP(Sheet2!$AP$14,#REF!,12)+HLOOKUP(Sheet2!$AP$15,#REF!,12)+HLOOKUP(Sheet2!$AP$16,#REF!,12))</f>
        <v>#REF!</v>
      </c>
      <c r="AQ32" s="8" t="e">
        <f>SUM(HLOOKUP(Sheet2!$AQ$3,#REF!,12)+HLOOKUP(Sheet2!$AQ$4,#REF!,12)+HLOOKUP(Sheet2!$AQ$5,#REF!,12)+HLOOKUP(Sheet2!$AQ$6,#REF!,12)+HLOOKUP(Sheet2!$AQ$7,#REF!,12)+HLOOKUP(Sheet2!$AQ$8,#REF!,12)+HLOOKUP(Sheet2!$AQ$9,#REF!,12)+HLOOKUP(Sheet2!$AQ$10,#REF!,12)+HLOOKUP(Sheet2!$AQ$11,#REF!,12)+HLOOKUP(Sheet2!$AQ$12,#REF!,12)+HLOOKUP(Sheet2!$AQ$13,#REF!,12)+HLOOKUP(Sheet2!$AQ$14,#REF!,12)+HLOOKUP(Sheet2!$AQ$15,#REF!,12)+HLOOKUP(Sheet2!$AQ$16,#REF!,12))</f>
        <v>#REF!</v>
      </c>
      <c r="AR32" s="8" t="e">
        <f>SUM(HLOOKUP(Sheet2!$AR$3,#REF!,12)+HLOOKUP(Sheet2!$AR$4,#REF!,12)+HLOOKUP(Sheet2!$AR$5,#REF!,12)+HLOOKUP(Sheet2!$AR$6,#REF!,12)+HLOOKUP(Sheet2!$AR$7,#REF!,12)+HLOOKUP(Sheet2!$AR$8,#REF!,12)+HLOOKUP(Sheet2!$AR$9,#REF!,12)+HLOOKUP(Sheet2!$AR$10,#REF!,12)+HLOOKUP(Sheet2!$AR$11,#REF!,12)+HLOOKUP(Sheet2!$AR$12,#REF!,12)+HLOOKUP(Sheet2!$AR$13,#REF!,12)+HLOOKUP(Sheet2!$AR$14,#REF!,12)+HLOOKUP(Sheet2!$AR$15,#REF!,12)+HLOOKUP(Sheet2!$AR$16,#REF!,12))</f>
        <v>#REF!</v>
      </c>
      <c r="AS32" s="8" t="e">
        <f>SUM(HLOOKUP(Sheet2!$AS$3,#REF!,12)+HLOOKUP(Sheet2!$AS$4,#REF!,12)+HLOOKUP(Sheet2!$AS$5,#REF!,12)+HLOOKUP(Sheet2!$AS$6,#REF!,12)+HLOOKUP(Sheet2!$AS$7,#REF!,12)+HLOOKUP(Sheet2!$AS$8,#REF!,12)+HLOOKUP(Sheet2!$AS$9,#REF!,12)+HLOOKUP(Sheet2!$AS$10,#REF!,12)+HLOOKUP(Sheet2!$AS$11,#REF!,12)+HLOOKUP(Sheet2!$AS$12,#REF!,12)+HLOOKUP(Sheet2!$AS$13,#REF!,12)+HLOOKUP(Sheet2!$AS$14,#REF!,12))</f>
        <v>#REF!</v>
      </c>
      <c r="AT32" s="8" t="e">
        <f>SUM(HLOOKUP(Sheet2!$AT$3,#REF!,12)+HLOOKUP(Sheet2!$AT$4,#REF!,12)+HLOOKUP(Sheet2!$AT$5,#REF!,12)+HLOOKUP(Sheet2!$AT$6,#REF!,12)+HLOOKUP(Sheet2!$AT$7,#REF!,12)+HLOOKUP(Sheet2!$AT$8,#REF!,12)+HLOOKUP(Sheet2!$AT$9,#REF!,12)+HLOOKUP(Sheet2!$AT$10,#REF!,12)+HLOOKUP(Sheet2!$AT$11,#REF!,12)+HLOOKUP(Sheet2!$AT$12,#REF!,12)+HLOOKUP(Sheet2!$AT$13,#REF!,12)+HLOOKUP(Sheet2!$AT$14,#REF!,12)+HLOOKUP(Sheet2!$AT$15,#REF!,12)+HLOOKUP(Sheet2!$AT$16,#REF!,12))</f>
        <v>#REF!</v>
      </c>
      <c r="AU32" s="8" t="e">
        <f>SUM(HLOOKUP(Sheet2!$AU$3,#REF!,12)+HLOOKUP(Sheet2!$AU$4,#REF!,12)+HLOOKUP(Sheet2!$AU$5,#REF!,12)+HLOOKUP(Sheet2!$AU$6,#REF!,12)+HLOOKUP(Sheet2!$AU$7,#REF!,12)+HLOOKUP(Sheet2!$AU$8,#REF!,12)+HLOOKUP(Sheet2!$AU$9,#REF!,12)+HLOOKUP(Sheet2!$AU$10,#REF!,12)+HLOOKUP(Sheet2!$AU$11,#REF!,12)+HLOOKUP(Sheet2!$AU$12,#REF!,12)+HLOOKUP(Sheet2!$AU$13,#REF!,12)+HLOOKUP(Sheet2!$AU$14,#REF!,12)+HLOOKUP(Sheet2!$AU$15,#REF!,12)+HLOOKUP(Sheet2!$AU$16,#REF!,12))</f>
        <v>#REF!</v>
      </c>
      <c r="AV32" s="8" t="e">
        <f>SUM(HLOOKUP(Sheet2!$AV$3,#REF!,12)+HLOOKUP(Sheet2!$AV$4,#REF!,12)+HLOOKUP(Sheet2!$AV$5,#REF!,12)+HLOOKUP(Sheet2!$AV$6,#REF!,12)+HLOOKUP(Sheet2!$AV$7,#REF!,12)+HLOOKUP(Sheet2!$AV$8,#REF!,12)+HLOOKUP(Sheet2!$AV$9,#REF!,12)+HLOOKUP(Sheet2!$AV$10,#REF!,12)+HLOOKUP(Sheet2!$AV$11,#REF!,12)+HLOOKUP(Sheet2!$AV$12,#REF!,12)+HLOOKUP(Sheet2!$AV$13,#REF!,12)+HLOOKUP(Sheet2!$AV$14,#REF!,12)+HLOOKUP(Sheet2!$AV$15,#REF!,12)+HLOOKUP(Sheet2!$AV$16,#REF!,12)+HLOOKUP(Sheet2!$AV$17,#REF!,12))</f>
        <v>#REF!</v>
      </c>
      <c r="AW32" s="8" t="e">
        <f>SUM(HLOOKUP(Sheet2!$AW$3,#REF!,12)+HLOOKUP(Sheet2!$AW$4,#REF!,12)+HLOOKUP(Sheet2!$AW$5,#REF!,12)+HLOOKUP(Sheet2!$AW$6,#REF!,12)+HLOOKUP(Sheet2!$AW$7,#REF!,12)+HLOOKUP(Sheet2!$AW$8,#REF!,12)+HLOOKUP(Sheet2!$AW$9,#REF!,12)+HLOOKUP(Sheet2!$AW$10,#REF!,12)+HLOOKUP(Sheet2!$AW$11,#REF!,12)+HLOOKUP(Sheet2!$AW$12,#REF!,12)+HLOOKUP(Sheet2!$AW$13,#REF!,12)+HLOOKUP(Sheet2!$AW$14,#REF!,12)+HLOOKUP(Sheet2!$AW$15,#REF!,12)+HLOOKUP(Sheet2!$AW$16,#REF!,12)+HLOOKUP(Sheet2!$AW$17,#REF!,12))</f>
        <v>#REF!</v>
      </c>
      <c r="AX32" s="8" t="e">
        <f>SUM(HLOOKUP(Sheet2!$AX$3,#REF!,12)+HLOOKUP(Sheet2!$AX$4,#REF!,12)+HLOOKUP(Sheet2!$AX$5,#REF!,12)+HLOOKUP(Sheet2!$AX$6,#REF!,12)+HLOOKUP(Sheet2!$AX$7,#REF!,12)+HLOOKUP(Sheet2!$AX$8,#REF!,12)+HLOOKUP(Sheet2!$AX$9,#REF!,12)+HLOOKUP(Sheet2!$AX$10,#REF!,12)+HLOOKUP(Sheet2!$AX$11,#REF!,12)+HLOOKUP(Sheet2!$AX$12,#REF!,12)+HLOOKUP(Sheet2!$AX$13,#REF!,12)+HLOOKUP(Sheet2!$AX$14,#REF!,12)+HLOOKUP(Sheet2!$AX$15,#REF!,12)+HLOOKUP(Sheet2!$AX$16,#REF!,12)+HLOOKUP(Sheet2!$AX$17,#REF!,12)+HLOOKUP(Sheet2!$AX$18,#REF!,12)+HLOOKUP(Sheet2!$AX$19,#REF!,12)+HLOOKUP(Sheet2!$AX$20,#REF!,12))</f>
        <v>#REF!</v>
      </c>
      <c r="AY32" s="8" t="e">
        <f>SUM(HLOOKUP(Sheet2!$AY$3,#REF!,12)+HLOOKUP(Sheet2!$AY$4,#REF!,12)+HLOOKUP(Sheet2!$AY$5,#REF!,12)+HLOOKUP(Sheet2!$AY$6,#REF!,12)+HLOOKUP(Sheet2!$AY$7,#REF!,12)+HLOOKUP(Sheet2!$AY$8,#REF!,12)+HLOOKUP(Sheet2!$AY$9,#REF!,12)+HLOOKUP(Sheet2!$AY$10,#REF!,12)+HLOOKUP(Sheet2!$AY$11,#REF!,12)+HLOOKUP(Sheet2!$AY$12,#REF!,12)+HLOOKUP(Sheet2!$AY$13,#REF!,12)+HLOOKUP(Sheet2!$AY$14,#REF!,12)+HLOOKUP(Sheet2!$AY$15,#REF!,12)+HLOOKUP(Sheet2!$AY$16,#REF!,12)+HLOOKUP(Sheet2!$AY$17,#REF!,12))</f>
        <v>#REF!</v>
      </c>
      <c r="AZ32" s="8" t="e">
        <f>SUM(HLOOKUP(Sheet2!$AZ$3,#REF!,12)+HLOOKUP(Sheet2!$AZ$4,#REF!,12)+HLOOKUP(Sheet2!$AZ$5,#REF!,12)+HLOOKUP(Sheet2!$AZ$6,#REF!,12)+HLOOKUP(Sheet2!$AZ$7,#REF!,12)+HLOOKUP(Sheet2!$AZ$8,#REF!,12)+HLOOKUP(Sheet2!$AZ$9,#REF!,12)+HLOOKUP(Sheet2!$AZ$10,#REF!,12)+HLOOKUP(Sheet2!$AZ$11,#REF!,12)+HLOOKUP(Sheet2!$AZ$12,#REF!,12)+HLOOKUP(Sheet2!$AZ$13,#REF!,12)+HLOOKUP(Sheet2!$AZ$14,#REF!,12)+HLOOKUP(Sheet2!$AZ$15,#REF!,12)+HLOOKUP(Sheet2!$AZ$16,#REF!,12)+HLOOKUP(Sheet2!$AZ$17,#REF!,12)+HLOOKUP(Sheet2!$AZ$18,#REF!,12)+HLOOKUP(Sheet2!$AZ$19,#REF!,12))</f>
        <v>#REF!</v>
      </c>
      <c r="BA32" s="8" t="e">
        <f>SUM(HLOOKUP(Sheet2!$BA$3,#REF!,12)+HLOOKUP(Sheet2!$BA$4,#REF!,12)+HLOOKUP(Sheet2!$BA$5,#REF!,12)+HLOOKUP(Sheet2!$BA$6,#REF!,12)+HLOOKUP(Sheet2!$BA$7,#REF!,12)+HLOOKUP(Sheet2!$BA$8,#REF!,12)+HLOOKUP(Sheet2!$BA$9,#REF!,12)+HLOOKUP(Sheet2!$BA$10,#REF!,12)+HLOOKUP(Sheet2!$BA$11,#REF!,12)+HLOOKUP(Sheet2!$BA$12,#REF!,12)+HLOOKUP(Sheet2!$BA$13,#REF!,12)+HLOOKUP(Sheet2!$BA$14,#REF!,12)+HLOOKUP(Sheet2!$BA$15,#REF!,12)+HLOOKUP(Sheet2!$BA$16,#REF!,12))</f>
        <v>#REF!</v>
      </c>
      <c r="BB32" s="8" t="e">
        <f>SUM(HLOOKUP(Sheet2!$BB$3,#REF!,12)+HLOOKUP(Sheet2!$BB$4,#REF!,12)+HLOOKUP(Sheet2!$BB$5,#REF!,12)+HLOOKUP(Sheet2!$BB$6,#REF!,12)+HLOOKUP(Sheet2!$BB$7,#REF!,12)+HLOOKUP(Sheet2!$BB$8,#REF!,12)+HLOOKUP(Sheet2!$BB$9,#REF!,12)+HLOOKUP(Sheet2!$BB$10,#REF!,12)+HLOOKUP(Sheet2!$BB$11,#REF!,12)+HLOOKUP(Sheet2!$BB$12,#REF!,12)+HLOOKUP(Sheet2!$BB$13,#REF!,12)+HLOOKUP(Sheet2!$BB$14,#REF!,12)+HLOOKUP(Sheet2!$BB$15,#REF!,12)+HLOOKUP(Sheet2!$BB$16,#REF!,12)+HLOOKUP(Sheet2!$BB$17,#REF!,12))</f>
        <v>#REF!</v>
      </c>
      <c r="BC32" s="8" t="e">
        <f>SUM(HLOOKUP(Sheet2!$BC$3,#REF!,12)+HLOOKUP(Sheet2!$BC$4,#REF!,12)+HLOOKUP(Sheet2!$BC$5,#REF!,12)+HLOOKUP(Sheet2!$BC$6,#REF!,12)+HLOOKUP(Sheet2!$BC$7,#REF!,12)+HLOOKUP(Sheet2!$BC$8,#REF!,12)+HLOOKUP(Sheet2!$BC$9,#REF!,12)+HLOOKUP(Sheet2!$BC$10,#REF!,12)+HLOOKUP(Sheet2!$BC$11,#REF!,12)+HLOOKUP(Sheet2!$BC$12,#REF!,12)+HLOOKUP(Sheet2!$BC$13,#REF!,12)+HLOOKUP(Sheet2!$BC$14,#REF!,12))</f>
        <v>#REF!</v>
      </c>
      <c r="BD32" s="8" t="e">
        <f>SUM(HLOOKUP(Sheet2!$BD$3,#REF!,12)+HLOOKUP(Sheet2!$BD$4,#REF!,12)+HLOOKUP(Sheet2!$BD$5,#REF!,12)+HLOOKUP(Sheet2!$BD$6,#REF!,12)+HLOOKUP(Sheet2!$BD$7,#REF!,12)+HLOOKUP(Sheet2!$BD$8,#REF!,12)+HLOOKUP(Sheet2!$BD$9,#REF!,12)+HLOOKUP(Sheet2!$BD$10,#REF!,12)+HLOOKUP(Sheet2!$BD$11,#REF!,12)+HLOOKUP(Sheet2!$BD$12,#REF!,12)+HLOOKUP(Sheet2!$BD$13,#REF!,12)+HLOOKUP(Sheet2!$BD$14,#REF!,12)+HLOOKUP(Sheet2!$BD$15,#REF!,12)+HLOOKUP(Sheet2!$BD$16,#REF!,12))</f>
        <v>#REF!</v>
      </c>
      <c r="BE32" s="8" t="e">
        <f>SUM(HLOOKUP(Sheet2!$BE$3,#REF!,12)+HLOOKUP(Sheet2!$BE$4,#REF!,12)+HLOOKUP(Sheet2!$BE$5,#REF!,12)+HLOOKUP(Sheet2!$BE$6,#REF!,12)+HLOOKUP(Sheet2!$BE$7,#REF!,12)+HLOOKUP(Sheet2!$BE$8,#REF!,12)+HLOOKUP(Sheet2!$BE$9,#REF!,12)+HLOOKUP(Sheet2!$BE$10,#REF!,12)+HLOOKUP(Sheet2!$BE$11,#REF!,12)+HLOOKUP(Sheet2!$BE$12,#REF!,12)+HLOOKUP(Sheet2!$BE$13,#REF!,12)+HLOOKUP(Sheet2!$BE$14,#REF!,12)+HLOOKUP(Sheet2!$BE$15,#REF!,12)+HLOOKUP(Sheet2!$BE$16,#REF!,12))</f>
        <v>#REF!</v>
      </c>
      <c r="BF32" s="8" t="e">
        <f>SUM(HLOOKUP(Sheet2!$BF$3,#REF!,12)+HLOOKUP(Sheet2!$BF$4,#REF!,12)+HLOOKUP(Sheet2!$BF$5,#REF!,12)+HLOOKUP(Sheet2!$BF$6,#REF!,12)+HLOOKUP(Sheet2!$BF$7,#REF!,12)+HLOOKUP(Sheet2!$BF$8,#REF!,12)+HLOOKUP(Sheet2!$BF$9,#REF!,12)+HLOOKUP(Sheet2!$BF$10,#REF!,12)+HLOOKUP(Sheet2!$BF$11,#REF!,12)+HLOOKUP(Sheet2!$BF$12,#REF!,12)+HLOOKUP(Sheet2!$BF$13,#REF!,12))</f>
        <v>#REF!</v>
      </c>
      <c r="BG32" s="8" t="e">
        <f>SUM(HLOOKUP(Sheet2!$BG$3,#REF!,12)+HLOOKUP(Sheet2!$BG$4,#REF!,12)+HLOOKUP(Sheet2!$BG$5,#REF!,12)+HLOOKUP(Sheet2!$BG$6,#REF!,12)+HLOOKUP(Sheet2!$BG$7,#REF!,12)+HLOOKUP(Sheet2!$BG$8,#REF!,12)+HLOOKUP(Sheet2!$BG$9,#REF!,12)+HLOOKUP(Sheet2!$BG$10,#REF!,12)+HLOOKUP(Sheet2!$BG$11,#REF!,12)+HLOOKUP(Sheet2!$BG$12,#REF!,12)+HLOOKUP(Sheet2!$BG$13,#REF!,12)+HLOOKUP(Sheet2!$BG$14,#REF!,12)+HLOOKUP(Sheet2!$BG$15,#REF!,12))</f>
        <v>#REF!</v>
      </c>
      <c r="BH32" s="8" t="e">
        <f>SUM(HLOOKUP(Sheet2!$BH$3,#REF!,12)+HLOOKUP(Sheet2!$BH$4,#REF!,12)+HLOOKUP(Sheet2!$BH$5,#REF!,12)+HLOOKUP(Sheet2!$BH$6,#REF!,12)+HLOOKUP(Sheet2!$BH$7,#REF!,12)+HLOOKUP(Sheet2!$BH$8,#REF!,12)+HLOOKUP(Sheet2!$BH$9,#REF!,12)+HLOOKUP(Sheet2!$BH$10,#REF!,12)+HLOOKUP(Sheet2!$BH$11,#REF!,12)+HLOOKUP(Sheet2!$BH$12,#REF!,12)+HLOOKUP(Sheet2!$BH$13,#REF!,12)+HLOOKUP(Sheet2!$BH$14,#REF!,12))</f>
        <v>#REF!</v>
      </c>
      <c r="BI32" s="8" t="e">
        <f>SUM(HLOOKUP(Sheet2!$BI$3,#REF!,12)+HLOOKUP(Sheet2!$BI$4,#REF!,12)+HLOOKUP(Sheet2!$BI$5,#REF!,12)+HLOOKUP(Sheet2!$BI$6,#REF!,12)+HLOOKUP(Sheet2!$BI$7,#REF!,12)+HLOOKUP(Sheet2!$BI$8,#REF!,12)+HLOOKUP(Sheet2!$BI$9,#REF!,12)+HLOOKUP(Sheet2!$BI$10,#REF!,12)+HLOOKUP(Sheet2!$BI$11,#REF!,12)+HLOOKUP(Sheet2!$BI$12,#REF!,12)+HLOOKUP(Sheet2!$BI$13,#REF!,12)+HLOOKUP(Sheet2!$BI$14,#REF!,12)+HLOOKUP(Sheet2!$BI$15,#REF!,12)+HLOOKUP(Sheet2!$BI$16,#REF!,12))</f>
        <v>#REF!</v>
      </c>
      <c r="BJ32" s="8" t="e">
        <f>SUM(HLOOKUP(Sheet2!$BJ$3,#REF!,12)+HLOOKUP(Sheet2!$BJ$4,#REF!,12)+HLOOKUP(Sheet2!$BJ$5,#REF!,12)+HLOOKUP(Sheet2!$BJ$6,#REF!,12)+HLOOKUP(Sheet2!$BJ$7,#REF!,12)+HLOOKUP(Sheet2!$BJ$8,#REF!,12)+HLOOKUP(Sheet2!$BJ$9,#REF!,12)+HLOOKUP(Sheet2!$BJ$10,#REF!,12)+HLOOKUP(Sheet2!$BJ$11,#REF!,12)+HLOOKUP(Sheet2!$BJ$12,#REF!,12)+HLOOKUP(Sheet2!$BJ$13,#REF!,12)+HLOOKUP(Sheet2!$BJ$14,#REF!,12)+HLOOKUP(Sheet2!$BJ$15,#REF!,12)+HLOOKUP(Sheet2!$BJ$16,#REF!,12)+HLOOKUP(Sheet2!$BJ$17,#REF!,12))</f>
        <v>#REF!</v>
      </c>
      <c r="BK32" s="8" t="e">
        <f>SUM(HLOOKUP(Sheet2!$BK$3,#REF!,12)+HLOOKUP(Sheet2!$BK$4,#REF!,12)+HLOOKUP(Sheet2!$BK$5,#REF!,12)+HLOOKUP(Sheet2!$BK$6,#REF!,12)+HLOOKUP(Sheet2!$BK$7,#REF!,12)+HLOOKUP(Sheet2!$BK$8,#REF!,12)+HLOOKUP(Sheet2!$BK$9,#REF!,12)+HLOOKUP(Sheet2!$BK$10,#REF!,12)+HLOOKUP(Sheet2!$BK$11,#REF!,12)+HLOOKUP(Sheet2!$BK$12,#REF!,12)+HLOOKUP(Sheet2!$BK$13,#REF!,12)+HLOOKUP(Sheet2!$BK$14,#REF!,12)+HLOOKUP(Sheet2!$BK$15,#REF!,12)+HLOOKUP(Sheet2!$BK$16,#REF!,12)+HLOOKUP(Sheet2!$BK$17,#REF!,12))</f>
        <v>#REF!</v>
      </c>
      <c r="BL32" s="8" t="e">
        <f>SUM(HLOOKUP(Sheet2!$BL$3,#REF!,12)+HLOOKUP(Sheet2!$BL$4,#REF!,12)+HLOOKUP(Sheet2!$BL$5,#REF!,12)+HLOOKUP(Sheet2!$BL$6,#REF!,12)+HLOOKUP(Sheet2!$BL$7,#REF!,12)+HLOOKUP(Sheet2!$BL$8,#REF!,12)+HLOOKUP(Sheet2!$BL$9,#REF!,12)+HLOOKUP(Sheet2!$BL$10,#REF!,12)+HLOOKUP(Sheet2!$BL$11,#REF!,12)+HLOOKUP(Sheet2!$BL$12,#REF!,12)+HLOOKUP(Sheet2!$BL$13,#REF!,12)+HLOOKUP(Sheet2!$BL$14,#REF!,12)+HLOOKUP(Sheet2!$BL$15,#REF!,12)+HLOOKUP(Sheet2!$BL$16,#REF!,12)+HLOOKUP(Sheet2!$BL$17,#REF!,12))</f>
        <v>#REF!</v>
      </c>
      <c r="BM32" s="8" t="e">
        <f>SUM(HLOOKUP(Sheet2!$BM$3,#REF!,12)+HLOOKUP(Sheet2!$BM$4,#REF!,12)+HLOOKUP(Sheet2!$BM$5,#REF!,12)+HLOOKUP(Sheet2!$BM$6,#REF!,12)+HLOOKUP(Sheet2!$BM$7,#REF!,12)+HLOOKUP(Sheet2!$BM$8,#REF!,12)+HLOOKUP(Sheet2!$BM$9,#REF!,12)+HLOOKUP(Sheet2!$BM$10,#REF!,12)+HLOOKUP(Sheet2!$BM$11,#REF!,12)+HLOOKUP(Sheet2!$BM$12,#REF!,12)+HLOOKUP(Sheet2!$BM$13,#REF!,12)+HLOOKUP(Sheet2!$BM$14,#REF!,12)+HLOOKUP(Sheet2!$BM$15,#REF!,12)+HLOOKUP(Sheet2!$BM$16,#REF!,12))</f>
        <v>#REF!</v>
      </c>
      <c r="BN32" s="8" t="e">
        <f>SUM(HLOOKUP(Sheet2!$BN$3,#REF!,12)+HLOOKUP(Sheet2!$BN$4,#REF!,12)+HLOOKUP(Sheet2!$BN$5,#REF!,12)+HLOOKUP(Sheet2!$BN$6,#REF!,12)+HLOOKUP(Sheet2!$BN$7,#REF!,12)+HLOOKUP(Sheet2!$BN$8,#REF!,12)+HLOOKUP(Sheet2!$BN$9,#REF!,12)+HLOOKUP(Sheet2!$BN$10,#REF!,12)+HLOOKUP(Sheet2!$BN$11,#REF!,12)+HLOOKUP(Sheet2!$BN$12,#REF!,12)+HLOOKUP(Sheet2!$BN$13,#REF!,12)+HLOOKUP(Sheet2!$BN$14,#REF!,12)+HLOOKUP(Sheet2!$BN$15,#REF!,12)+HLOOKUP(Sheet2!$BN$16,#REF!,12))</f>
        <v>#REF!</v>
      </c>
      <c r="BO32" s="8" t="e">
        <f>SUM(HLOOKUP(Sheet2!$BO$3,#REF!,12)+HLOOKUP(Sheet2!$BO$4,#REF!,12)+HLOOKUP(Sheet2!$BO$5,#REF!,12)+HLOOKUP(Sheet2!$BO$6,#REF!,12)+HLOOKUP(Sheet2!$BO$7,#REF!,12)+HLOOKUP(Sheet2!$BO$8,#REF!,12)+HLOOKUP(Sheet2!$BO$9,#REF!,12)+HLOOKUP(Sheet2!$BO$10,#REF!,12)+HLOOKUP(Sheet2!$BO$11,#REF!,12)+HLOOKUP(Sheet2!$BO$12,#REF!,12)+HLOOKUP(Sheet2!$BO$13,#REF!,12)+HLOOKUP(Sheet2!$BO$14,#REF!,12)+HLOOKUP(Sheet2!$BO$15,#REF!,12)+HLOOKUP(Sheet2!$BO$16,#REF!,12))</f>
        <v>#REF!</v>
      </c>
      <c r="BP32" s="8" t="e">
        <f>SUM(HLOOKUP(Sheet2!$BP$3,#REF!,12)+HLOOKUP(Sheet2!$BP$4,#REF!,12)+HLOOKUP(Sheet2!$BP$5,#REF!,12)+HLOOKUP(Sheet2!$BP$6,#REF!,12)+HLOOKUP(Sheet2!$BP$7,#REF!,12)+HLOOKUP(Sheet2!$BP$8,#REF!,12)+HLOOKUP(Sheet2!$BP$9,#REF!,12)+HLOOKUP(Sheet2!$BP$10,#REF!,12)+HLOOKUP(Sheet2!$BP$11,#REF!,12)+HLOOKUP(Sheet2!$BP$12,#REF!,12)+HLOOKUP(Sheet2!$BP$13,#REF!,12)+HLOOKUP(Sheet2!$BP$14,#REF!,12))</f>
        <v>#REF!</v>
      </c>
      <c r="BQ32" s="8" t="e">
        <f>SUM(HLOOKUP(Sheet2!$BQ$3,#REF!,12)+HLOOKUP(Sheet2!$BQ$4,#REF!,12)+HLOOKUP(Sheet2!$BQ$5,#REF!,12)+HLOOKUP(Sheet2!$BQ$6,#REF!,12)+HLOOKUP(Sheet2!$BQ$7,#REF!,12)+HLOOKUP(Sheet2!$BQ$8,#REF!,12)+HLOOKUP(Sheet2!$BQ$9,#REF!,12)+HLOOKUP(Sheet2!$BQ$10,#REF!,12)+HLOOKUP(Sheet2!$BQ$11,#REF!,12)+HLOOKUP(Sheet2!$BQ$12,#REF!,12)+HLOOKUP(Sheet2!$BQ$13,#REF!,12)+HLOOKUP(Sheet2!$BQ$14,#REF!,12)+HLOOKUP(Sheet2!$BQ$15,#REF!,12)+HLOOKUP(Sheet2!$BQ$16,#REF!,12))</f>
        <v>#REF!</v>
      </c>
      <c r="BR32" s="8" t="e">
        <f>SUM(HLOOKUP(Sheet2!$BR$3,#REF!,12)+HLOOKUP(Sheet2!$BR$4,#REF!,12)+HLOOKUP(Sheet2!$BR$5,#REF!,12)+HLOOKUP(Sheet2!$BR$6,#REF!,12)+HLOOKUP(Sheet2!$BR$7,#REF!,12)+HLOOKUP(Sheet2!$BR$8,#REF!,12)+HLOOKUP(Sheet2!$BR$9,#REF!,12)+HLOOKUP(Sheet2!$BR$10,#REF!,12)+HLOOKUP(Sheet2!$BR$11,#REF!,12)+HLOOKUP(Sheet2!$BR$12,#REF!,12)+HLOOKUP(Sheet2!$BR$13,#REF!,12)+HLOOKUP(Sheet2!$BR$14,#REF!,12)+HLOOKUP(Sheet2!$BR$15,#REF!,12)+HLOOKUP(Sheet2!$BR$16,#REF!,12))</f>
        <v>#REF!</v>
      </c>
      <c r="BS32" s="8" t="e">
        <f>SUM(HLOOKUP(Sheet2!$BS$3,#REF!,12)+HLOOKUP(Sheet2!$BS$4,#REF!,12)+HLOOKUP(Sheet2!$BS$5,#REF!,12)+HLOOKUP(Sheet2!$BS$6,#REF!,12)+HLOOKUP(Sheet2!$BS$7,#REF!,12)+HLOOKUP(Sheet2!$BS$8,#REF!,12)+HLOOKUP(Sheet2!$BS$9,#REF!,12)+HLOOKUP(Sheet2!$BS$10,#REF!,12)+HLOOKUP(Sheet2!$BS$11,#REF!,12)+HLOOKUP(Sheet2!$BS$12,#REF!,12)+HLOOKUP(Sheet2!$BS$13,#REF!,12)+HLOOKUP(Sheet2!$BS$14,#REF!,12)+HLOOKUP(Sheet2!$BS$15,#REF!,12)+HLOOKUP(Sheet2!$BS$16,#REF!,12)+HLOOKUP(Sheet2!$BS$17,#REF!,12))</f>
        <v>#REF!</v>
      </c>
      <c r="BT32" s="8" t="e">
        <f>SUM(HLOOKUP(Sheet2!$BT$3,#REF!,12)+HLOOKUP(Sheet2!$BT$4,#REF!,12)+HLOOKUP(Sheet2!$BT$5,#REF!,12)+HLOOKUP(Sheet2!$BT$6,#REF!,12)+HLOOKUP(Sheet2!$BT$7,#REF!,12)+HLOOKUP(Sheet2!$BT$8,#REF!,12)+HLOOKUP(Sheet2!$BT$9,#REF!,12)+HLOOKUP(Sheet2!$BT$10,#REF!,12)+HLOOKUP(Sheet2!$BT$11,#REF!,12)+HLOOKUP(Sheet2!$BT$12,#REF!,12)+HLOOKUP(Sheet2!$BT$13,#REF!,12)+HLOOKUP(Sheet2!$BT$14,#REF!,12)+HLOOKUP(Sheet2!$BT$15,#REF!,12)+HLOOKUP(Sheet2!$BT$16,#REF!,12)+HLOOKUP(Sheet2!$BT$17,#REF!,12))</f>
        <v>#REF!</v>
      </c>
      <c r="BU32" s="8" t="e">
        <f>SUM(HLOOKUP(Sheet2!$BU$3,#REF!,12)+HLOOKUP(Sheet2!$BU$4,#REF!,12)+HLOOKUP(Sheet2!$BU$5,#REF!,12)+HLOOKUP(Sheet2!$BU$6,#REF!,12)+HLOOKUP(Sheet2!$BU$7,#REF!,12)+HLOOKUP(Sheet2!$BU$8,#REF!,12)+HLOOKUP(Sheet2!$BU$9,#REF!,12)+HLOOKUP(Sheet2!$BU$10,#REF!,12)+HLOOKUP(Sheet2!$BU$11,#REF!,12)+HLOOKUP(Sheet2!$BU$12,#REF!,12)+HLOOKUP(Sheet2!$BU$13,#REF!,12)+HLOOKUP(Sheet2!$BU$14,#REF!,12)+HLOOKUP(Sheet2!$BU$15,#REF!,12)+HLOOKUP(Sheet2!$BU$16,#REF!,12)+HLOOKUP(Sheet2!$BU$17,#REF!,12)+HLOOKUP(Sheet2!$BU$18,#REF!,12)+HLOOKUP(Sheet2!$BU$19,#REF!,12)+HLOOKUP(Sheet2!$BU$20,#REF!,12))</f>
        <v>#REF!</v>
      </c>
      <c r="BV32" s="8" t="e">
        <f>SUM(HLOOKUP(Sheet2!$BV$3,#REF!,12)+HLOOKUP(Sheet2!$BV$4,#REF!,12)+HLOOKUP(Sheet2!$BV$5,#REF!,12)+HLOOKUP(Sheet2!$BV$6,#REF!,12)+HLOOKUP(Sheet2!$BV$7,#REF!,12)+HLOOKUP(Sheet2!$BV$8,#REF!,12)+HLOOKUP(Sheet2!$BV$9,#REF!,12)+HLOOKUP(Sheet2!$BV$10,#REF!,12)+HLOOKUP(Sheet2!$BV$11,#REF!,12)+HLOOKUP(Sheet2!$BV$12,#REF!,12)+HLOOKUP(Sheet2!$BV$13,#REF!,12)+HLOOKUP(Sheet2!$BV$14,#REF!,12)+HLOOKUP(Sheet2!$BV$15,#REF!,12)+HLOOKUP(Sheet2!$BV$16,#REF!,12)+HLOOKUP(Sheet2!$BV$17,#REF!,12))</f>
        <v>#REF!</v>
      </c>
      <c r="BW32" s="8" t="e">
        <f>SUM(HLOOKUP(Sheet2!$BW$3,#REF!,12)+HLOOKUP(Sheet2!$BW$4,#REF!,12)+HLOOKUP(Sheet2!$BW$5,#REF!,12)+HLOOKUP(Sheet2!$BW$6,#REF!,12)+HLOOKUP(Sheet2!$BW$7,#REF!,12)+HLOOKUP(Sheet2!$BW$8,#REF!,12)+HLOOKUP(Sheet2!$BW$9,#REF!,12)+HLOOKUP(Sheet2!$BW$10,#REF!,12)+HLOOKUP(Sheet2!$BW$11,#REF!,12)+HLOOKUP(Sheet2!$BW$12,#REF!,12)+HLOOKUP(Sheet2!$BW$13,#REF!,12)+HLOOKUP(Sheet2!$BW$14,#REF!,12)+HLOOKUP(Sheet2!$BW$15,#REF!,12)+HLOOKUP(Sheet2!$BW$16,#REF!,12)+HLOOKUP(Sheet2!$BW$17,#REF!,12)+HLOOKUP(Sheet2!$BW$18,#REF!,12)+HLOOKUP(Sheet2!$BW$19,#REF!,12))</f>
        <v>#REF!</v>
      </c>
      <c r="BX32" s="8" t="e">
        <f>SUM(HLOOKUP(Sheet2!$BX$3,#REF!,12)+HLOOKUP(Sheet2!$BX$4,#REF!,12)+HLOOKUP(Sheet2!$BX$5,#REF!,12)+HLOOKUP(Sheet2!$BX$6,#REF!,12)+HLOOKUP(Sheet2!$BX$7,#REF!,12)+HLOOKUP(Sheet2!$BX$8,#REF!,12)+HLOOKUP(Sheet2!$BX$9,#REF!,12)+HLOOKUP(Sheet2!$BX$10,#REF!,12)+HLOOKUP(Sheet2!$BX$11,#REF!,12)+HLOOKUP(Sheet2!$BX$12,#REF!,12)+HLOOKUP(Sheet2!$BX$13,#REF!,12)+HLOOKUP(Sheet2!$BX$14,#REF!,12)+HLOOKUP(Sheet2!$BX$15,#REF!,12)+HLOOKUP(Sheet2!$BX$16,#REF!,12)+HLOOKUP(Sheet2!$BX$17,#REF!,12))</f>
        <v>#REF!</v>
      </c>
      <c r="BY32" s="8" t="e">
        <f>SUM(HLOOKUP(Sheet2!$BY$3,#REF!,12)+HLOOKUP(Sheet2!$BY$4,#REF!,12)+HLOOKUP(Sheet2!$BY$5,#REF!,12)+HLOOKUP(Sheet2!$BY$6,#REF!,12)+HLOOKUP(Sheet2!$BY$7,#REF!,12)+HLOOKUP(Sheet2!$BY$8,#REF!,12)+HLOOKUP(Sheet2!$BY$9,#REF!,12)+HLOOKUP(Sheet2!$BY$10,#REF!,12)+HLOOKUP(Sheet2!$BY$11,#REF!,12)+HLOOKUP(Sheet2!$BY$12,#REF!,12)+HLOOKUP(Sheet2!$BY$13,#REF!,12)+HLOOKUP(Sheet2!$BY$14,#REF!,12)+HLOOKUP(Sheet2!$BY$15,#REF!,12)+HLOOKUP(Sheet2!$BY$16,#REF!,12)+HLOOKUP(Sheet2!$BY$17,#REF!,12)+HLOOKUP(Sheet2!$BY$18,#REF!,12))</f>
        <v>#REF!</v>
      </c>
      <c r="BZ32" s="8" t="e">
        <f>SUM(HLOOKUP(Sheet2!$BZ$3,#REF!,12)+HLOOKUP(Sheet2!$BZ$4,#REF!,12)+HLOOKUP(Sheet2!$BZ$5,#REF!,12)+HLOOKUP(Sheet2!$BZ$6,#REF!,12)+HLOOKUP(Sheet2!$BZ$7,#REF!,12)+HLOOKUP(Sheet2!$BZ$8,#REF!,12)+HLOOKUP(Sheet2!$BZ$9,#REF!,12)+HLOOKUP(Sheet2!$BZ$10,#REF!,12)+HLOOKUP(Sheet2!$BZ$11,#REF!,12)+HLOOKUP(Sheet2!$BZ$12,#REF!,12)+HLOOKUP(Sheet2!$BZ$13,#REF!,12)+HLOOKUP(Sheet2!$BZ$14,#REF!,12)+HLOOKUP(Sheet2!$BZ$15,#REF!,12))</f>
        <v>#REF!</v>
      </c>
      <c r="CA32" s="8" t="e">
        <f>SUM(HLOOKUP(Sheet2!$CA$3,#REF!,12)+HLOOKUP(Sheet2!$CA$4,#REF!,12)+HLOOKUP(Sheet2!$CA$5,#REF!,12)+HLOOKUP(Sheet2!$CA$6,#REF!,12)+HLOOKUP(Sheet2!$CA$7,#REF!,12)+HLOOKUP(Sheet2!$CA$8,#REF!,12)+HLOOKUP(Sheet2!$CA$9,#REF!,12)+HLOOKUP(Sheet2!$CA$10,#REF!,12)+HLOOKUP(Sheet2!$CA$11,#REF!,12)+HLOOKUP(Sheet2!$CA$12,#REF!,12)+HLOOKUP(Sheet2!$CA$13,#REF!,12)+HLOOKUP(Sheet2!$CA$14,#REF!,12)+HLOOKUP(Sheet2!$CA$15,#REF!,12)+HLOOKUP(Sheet2!$CA$16,#REF!,12)+HLOOKUP(Sheet2!$CA$17,#REF!,12))</f>
        <v>#REF!</v>
      </c>
      <c r="CB32" s="8" t="e">
        <f>SUM(HLOOKUP(Sheet2!$CB$3,#REF!,12)+HLOOKUP(Sheet2!$CB$4,#REF!,12)+HLOOKUP(Sheet2!$CB$5,#REF!,12)+HLOOKUP(Sheet2!$CB$6,#REF!,12)+HLOOKUP(Sheet2!$CB$7,#REF!,12)+HLOOKUP(Sheet2!$CB$8,#REF!,12)+HLOOKUP(Sheet2!$CB$9,#REF!,12)+HLOOKUP(Sheet2!$CB$10,#REF!,12)+HLOOKUP(Sheet2!$CB$11,#REF!,12)+HLOOKUP(Sheet2!$CB$12,#REF!,12)+HLOOKUP(Sheet2!$CB$13,#REF!,12)+HLOOKUP(Sheet2!$CB$14,#REF!,12)+HLOOKUP(Sheet2!$CB$15,#REF!,12)+HLOOKUP(Sheet2!$CB$16,#REF!,12)+HLOOKUP(Sheet2!$CB$17,#REF!,12))</f>
        <v>#REF!</v>
      </c>
      <c r="CC32" s="8" t="e">
        <f>SUM(HLOOKUP(Sheet2!$CC$3,#REF!,12)+HLOOKUP(Sheet2!$CC$4,#REF!,12)+HLOOKUP(Sheet2!$CC$5,#REF!,12)+HLOOKUP(Sheet2!$CC$6,#REF!,12)+HLOOKUP(Sheet2!$CC$7,#REF!,12)+HLOOKUP(Sheet2!$CC$8,#REF!,12)+HLOOKUP(Sheet2!$CC$9,#REF!,12)+HLOOKUP(Sheet2!$CC$10,#REF!,12)+HLOOKUP(Sheet2!$CC$11,#REF!,12)+HLOOKUP(Sheet2!$CC$12,#REF!,12)+HLOOKUP(Sheet2!$CC$13,#REF!,12)+HLOOKUP(Sheet2!$CC$14,#REF!,12))</f>
        <v>#REF!</v>
      </c>
      <c r="CD32" s="8" t="e">
        <f>SUM(HLOOKUP(Sheet2!$CD$3,#REF!,12)+HLOOKUP(Sheet2!$CD$4,#REF!,12)+HLOOKUP(Sheet2!$CD$5,#REF!,12)+HLOOKUP(Sheet2!$CD$6,#REF!,12)+HLOOKUP(Sheet2!$CD$7,#REF!,12)+HLOOKUP(Sheet2!$CD$8,#REF!,12)+HLOOKUP(Sheet2!$CD$9,#REF!,12)+HLOOKUP(Sheet2!$CD$10,#REF!,12)+HLOOKUP(Sheet2!$CD$11,#REF!,12)+HLOOKUP(Sheet2!$CD$12,#REF!,12)+HLOOKUP(Sheet2!$CD$13,#REF!,12)+HLOOKUP(Sheet2!$CD$14,#REF!,12)+HLOOKUP(Sheet2!$CD$15,#REF!,12)+HLOOKUP(Sheet2!$CD$16,#REF!,12))</f>
        <v>#REF!</v>
      </c>
      <c r="CE32" s="8" t="e">
        <f>SUM(HLOOKUP(Sheet2!$CE$3,#REF!,12)+HLOOKUP(Sheet2!$CE$4,#REF!,12)+HLOOKUP(Sheet2!$CE$5,#REF!,12)+HLOOKUP(Sheet2!$CE$6,#REF!,12)+HLOOKUP(Sheet2!$CE$7,#REF!,12)+HLOOKUP(Sheet2!$CE$8,#REF!,12)+HLOOKUP(Sheet2!$CE$9,#REF!,12)+HLOOKUP(Sheet2!$CE$10,#REF!,12)+HLOOKUP(Sheet2!$CE$11,#REF!,12)+HLOOKUP(Sheet2!$CE$12,#REF!,12)+HLOOKUP(Sheet2!$CE$13,#REF!,12)+HLOOKUP(Sheet2!$CE$14,#REF!,12)+HLOOKUP(Sheet2!$CE$15,#REF!,12))</f>
        <v>#REF!</v>
      </c>
      <c r="CF32" s="8" t="e">
        <f>SUM(HLOOKUP(Sheet2!$CF$3,#REF!,12)+HLOOKUP(Sheet2!$CF$4,#REF!,12)+HLOOKUP(Sheet2!$CF$5,#REF!,12)+HLOOKUP(Sheet2!$CF$6,#REF!,12)+HLOOKUP(Sheet2!$CF$7,#REF!,12)+HLOOKUP(Sheet2!$CF$8,#REF!,12)+HLOOKUP(Sheet2!$CF$9,#REF!,12)+HLOOKUP(Sheet2!$CF$10,#REF!,12)+HLOOKUP(Sheet2!$CF$11,#REF!,12)+HLOOKUP(Sheet2!$CF$12,#REF!,12)+HLOOKUP(Sheet2!$CF$13,#REF!,12)+HLOOKUP(Sheet2!$CF$14,#REF!,12)+HLOOKUP(Sheet2!$CF$15,#REF!,12)+HLOOKUP(Sheet2!$CF$16,#REF!,12)+HLOOKUP(Sheet2!$CF$17,#REF!,12))</f>
        <v>#REF!</v>
      </c>
      <c r="CG32" s="8" t="e">
        <f>SUM(HLOOKUP(Sheet2!$CG$3,#REF!,12)+HLOOKUP(Sheet2!$CG$4,#REF!,12)+HLOOKUP(Sheet2!$CG$5,#REF!,12)+HLOOKUP(Sheet2!$CG$6,#REF!,12)+HLOOKUP(Sheet2!$CG$7,#REF!,12)+HLOOKUP(Sheet2!$CG$8,#REF!,12)+HLOOKUP(Sheet2!$CG$9,#REF!,12)+HLOOKUP(Sheet2!$CG$10,#REF!,12)+HLOOKUP(Sheet2!$CG$11,#REF!,12)+HLOOKUP(Sheet2!$CG$12,#REF!,12)+HLOOKUP(Sheet2!$CG$13,#REF!,12)+HLOOKUP(Sheet2!$CG$14,#REF!,12)+HLOOKUP(Sheet2!$CG$15,#REF!,12)+HLOOKUP(Sheet2!$CG$16,#REF!,12)+HLOOKUP(Sheet2!$CG$17,#REF!,12)+HLOOKUP(Sheet2!$CG$18,#REF!,12))</f>
        <v>#REF!</v>
      </c>
      <c r="CH32" s="8" t="e">
        <f>SUM(HLOOKUP(Sheet2!$CH$3,#REF!,12)+HLOOKUP(Sheet2!$CH$4,#REF!,12)+HLOOKUP(Sheet2!$CH$5,#REF!,12)+HLOOKUP(Sheet2!$CH$6,#REF!,12)+HLOOKUP(Sheet2!$CH$7,#REF!,12)+HLOOKUP(Sheet2!$CH$8,#REF!,12)+HLOOKUP(Sheet2!$CH$9,#REF!,12)+HLOOKUP(Sheet2!$CH$10,#REF!,12)+HLOOKUP(Sheet2!$CH$11,#REF!,12)+HLOOKUP(Sheet2!$CH$12,#REF!,12)+HLOOKUP(Sheet2!$CH$13,#REF!,12)+HLOOKUP(Sheet2!$CH$14,#REF!,12)+HLOOKUP(Sheet2!$CH$15,#REF!,12)+HLOOKUP(Sheet2!$CH$16,#REF!,12)+HLOOKUP(Sheet2!$CH$17,#REF!,12)+HLOOKUP(Sheet2!$CH$18,#REF!,12))</f>
        <v>#REF!</v>
      </c>
      <c r="CI32" s="8" t="e">
        <f>SUM(HLOOKUP(Sheet2!$CI$3,#REF!,12)+HLOOKUP(Sheet2!$CI$4,#REF!,12)+HLOOKUP(Sheet2!$CI$5,#REF!,12)+HLOOKUP(Sheet2!$CI$6,#REF!,12)+HLOOKUP(Sheet2!$CI$7,#REF!,12)+HLOOKUP(Sheet2!$CI$8,#REF!,12)+HLOOKUP(Sheet2!$CI$9,#REF!,12)+HLOOKUP(Sheet2!$CI$10,#REF!,12)+HLOOKUP(Sheet2!$CI$11,#REF!,12)+HLOOKUP(Sheet2!$CI$12,#REF!,12)+HLOOKUP(Sheet2!$CI$13,#REF!,12)+HLOOKUP(Sheet2!$CI$14,#REF!,12)+HLOOKUP(Sheet2!$CI$15,#REF!,12)+HLOOKUP(Sheet2!$CI$16,#REF!,12)+HLOOKUP(Sheet2!$CI$17,#REF!,12)+HLOOKUP(Sheet2!$CI$18,#REF!,12))</f>
        <v>#REF!</v>
      </c>
      <c r="CJ32" s="8" t="e">
        <f>SUM(HLOOKUP(Sheet2!$CJ$3,#REF!,12)+HLOOKUP(Sheet2!$CJ$4,#REF!,12)+HLOOKUP(Sheet2!$CJ$5,#REF!,12)+HLOOKUP(Sheet2!$CJ$6,#REF!,12)+HLOOKUP(Sheet2!$CJ$7,#REF!,12)+HLOOKUP(Sheet2!$CJ$8,#REF!,12)+HLOOKUP(Sheet2!$CJ$9,#REF!,12)+HLOOKUP(Sheet2!$CJ$10,#REF!,12)+HLOOKUP(Sheet2!$CJ$11,#REF!,12)+HLOOKUP(Sheet2!$CJ$12,#REF!,12)+HLOOKUP(Sheet2!$CJ$13,#REF!,12)+HLOOKUP(Sheet2!$CJ$14,#REF!,12)+HLOOKUP(Sheet2!$CJ$15,#REF!,12)+HLOOKUP(Sheet2!$CJ$16,#REF!,12)+HLOOKUP(Sheet2!$CJ$17,#REF!,12))</f>
        <v>#REF!</v>
      </c>
      <c r="CK32" s="8" t="e">
        <f>SUM(HLOOKUP(Sheet2!$CK$3,#REF!,12)+HLOOKUP(Sheet2!$CK$4,#REF!,12)+HLOOKUP(Sheet2!$CK$5,#REF!,12)+HLOOKUP(Sheet2!$CK$6,#REF!,12)+HLOOKUP(Sheet2!$CK$7,#REF!,12)+HLOOKUP(Sheet2!$CK$8,#REF!,12)+HLOOKUP(Sheet2!$CK$9,#REF!,12)+HLOOKUP(Sheet2!$CK$10,#REF!,12)+HLOOKUP(Sheet2!$CK$11,#REF!,12)+HLOOKUP(Sheet2!$CK$12,#REF!,12)+HLOOKUP(Sheet2!$CK$13,#REF!,12)+HLOOKUP(Sheet2!$CK$14,#REF!,12)+HLOOKUP(Sheet2!$CK$15,#REF!,12)+HLOOKUP(Sheet2!$CK$16,#REF!,12)+HLOOKUP(Sheet2!$CK$17,#REF!,12))</f>
        <v>#REF!</v>
      </c>
      <c r="CL32" s="8" t="e">
        <f>SUM(HLOOKUP(Sheet2!$CL$3,#REF!,12)+HLOOKUP(Sheet2!$CL$4,#REF!,12)+HLOOKUP(Sheet2!$CL$5,#REF!,12)+HLOOKUP(Sheet2!$CL$6,#REF!,12)+HLOOKUP(Sheet2!$CL$7,#REF!,12)+HLOOKUP(Sheet2!$CL$8,#REF!,12)+HLOOKUP(Sheet2!$CL$9,#REF!,12)+HLOOKUP(Sheet2!$CL$10,#REF!,12)+HLOOKUP(Sheet2!$CL$11,#REF!,12)+HLOOKUP(Sheet2!$CL$12,#REF!,12)+HLOOKUP(Sheet2!$CL$13,#REF!,12)+HLOOKUP(Sheet2!$CL$14,#REF!,12)+HLOOKUP(Sheet2!$CL$15,#REF!,12)+HLOOKUP(Sheet2!$CL$16,#REF!,12)+HLOOKUP(Sheet2!$CL$17,#REF!,12))</f>
        <v>#REF!</v>
      </c>
      <c r="CM32" s="8" t="e">
        <f>SUM(HLOOKUP(Sheet2!$CM$3,#REF!,12)+HLOOKUP(Sheet2!$CM$4,#REF!,12)+HLOOKUP(Sheet2!$CM$5,#REF!,12)+HLOOKUP(Sheet2!$CM$6,#REF!,12)+HLOOKUP(Sheet2!$CM$7,#REF!,12)+HLOOKUP(Sheet2!$CM$8,#REF!,12)+HLOOKUP(Sheet2!$CM$9,#REF!,12)+HLOOKUP(Sheet2!$CM$10,#REF!,12)+HLOOKUP(Sheet2!$CM$11,#REF!,12)+HLOOKUP(Sheet2!$CM$12,#REF!,12)+HLOOKUP(Sheet2!$CM$13,#REF!,12)+HLOOKUP(Sheet2!$CM$14,#REF!,12)+HLOOKUP(Sheet2!$CM$15,#REF!,12))</f>
        <v>#REF!</v>
      </c>
      <c r="CN32" s="8" t="e">
        <f>SUM(HLOOKUP(Sheet2!$CN$3,#REF!,12)+HLOOKUP(Sheet2!$CN$4,#REF!,12)+HLOOKUP(Sheet2!$CN$5,#REF!,12)+HLOOKUP(Sheet2!$CN$6,#REF!,12)+HLOOKUP(Sheet2!$CN$7,#REF!,12)+HLOOKUP(Sheet2!$CN$8,#REF!,12)+HLOOKUP(Sheet2!$CN$9,#REF!,12)+HLOOKUP(Sheet2!$CN$10,#REF!,12)+HLOOKUP(Sheet2!$CN$11,#REF!,12)+HLOOKUP(Sheet2!$CN$12,#REF!,12)+HLOOKUP(Sheet2!$CN$13,#REF!,12)+HLOOKUP(Sheet2!$CN$14,#REF!,12)+HLOOKUP(Sheet2!$CN$15,#REF!,12)+HLOOKUP(Sheet2!$CN$16,#REF!,12)+HLOOKUP(Sheet2!$CN$17,#REF!,12))</f>
        <v>#REF!</v>
      </c>
      <c r="CO32" s="8" t="e">
        <f>SUM(HLOOKUP(Sheet2!$CO$3,#REF!,12)+HLOOKUP(Sheet2!$CO$4,#REF!,12)+HLOOKUP(Sheet2!$CO$5,#REF!,12)+HLOOKUP(Sheet2!$CO$6,#REF!,12)+HLOOKUP(Sheet2!$CO$7,#REF!,12)+HLOOKUP(Sheet2!$CO$8,#REF!,12)+HLOOKUP(Sheet2!$CO$9,#REF!,12)+HLOOKUP(Sheet2!$CO$10,#REF!,12)+HLOOKUP(Sheet2!$CO$11,#REF!,12)+HLOOKUP(Sheet2!$CO$12,#REF!,12)+HLOOKUP(Sheet2!$CO$13,#REF!,12)+HLOOKUP(Sheet2!$CO$14,#REF!,12)+HLOOKUP(Sheet2!$CO$15,#REF!,12)+HLOOKUP(Sheet2!$CO$16,#REF!,12)+HLOOKUP(Sheet2!$CO$17,#REF!,12))</f>
        <v>#REF!</v>
      </c>
      <c r="CP32" s="8" t="e">
        <f>SUM(HLOOKUP(Sheet2!$CP$3,#REF!,12)+HLOOKUP(Sheet2!$CP$4,#REF!,12)+HLOOKUP(Sheet2!$CP$5,#REF!,12)+HLOOKUP(Sheet2!$CP$6,#REF!,12)+HLOOKUP(Sheet2!$CP$7,#REF!,12)+HLOOKUP(Sheet2!$CP$8,#REF!,12)+HLOOKUP(Sheet2!$CP$9,#REF!,12)+HLOOKUP(Sheet2!$CP$10,#REF!,12)+HLOOKUP(Sheet2!$CP$11,#REF!,12)+HLOOKUP(Sheet2!$CP$12,#REF!,12)+HLOOKUP(Sheet2!$CP$13,#REF!,12)+HLOOKUP(Sheet2!$CP$14,#REF!,12)+HLOOKUP(Sheet2!$CP$15,#REF!,12)+HLOOKUP(Sheet2!$CP$16,#REF!,12)+HLOOKUP(Sheet2!$CP$17,#REF!,12)+HLOOKUP(Sheet2!$CP$18,#REF!,12))</f>
        <v>#REF!</v>
      </c>
      <c r="CQ32" s="8" t="e">
        <f>SUM(HLOOKUP(Sheet2!$CQ$3,#REF!,12)+HLOOKUP(Sheet2!$CQ$4,#REF!,12)+HLOOKUP(Sheet2!$CQ$5,#REF!,12)+HLOOKUP(Sheet2!$CQ$6,#REF!,12)+HLOOKUP(Sheet2!$CQ$7,#REF!,12)+HLOOKUP(Sheet2!$CQ$8,#REF!,12)+HLOOKUP(Sheet2!$CQ$9,#REF!,12)+HLOOKUP(Sheet2!$CQ$10,#REF!,12)+HLOOKUP(Sheet2!$CQ$11,#REF!,12)+HLOOKUP(Sheet2!$CQ$12,#REF!,12)+HLOOKUP(Sheet2!$CQ$13,#REF!,12)+HLOOKUP(Sheet2!$CQ$14,#REF!,12)+HLOOKUP(Sheet2!$CQ$15,#REF!,12)+HLOOKUP(Sheet2!$CQ$16,#REF!,12)+HLOOKUP(Sheet2!$CQ$17,#REF!,12)+HLOOKUP(Sheet2!$CQ$18,#REF!,12))</f>
        <v>#REF!</v>
      </c>
      <c r="CR32" s="8" t="e">
        <f>SUM(HLOOKUP(Sheet2!$CR$3,#REF!,12)+HLOOKUP(Sheet2!$CR$4,#REF!,12)+HLOOKUP(Sheet2!$CR$5,#REF!,12)+HLOOKUP(Sheet2!$CR$6,#REF!,12)+HLOOKUP(Sheet2!$CR$7,#REF!,12)+HLOOKUP(Sheet2!$CR$8,#REF!,12)+HLOOKUP(Sheet2!$CR$9,#REF!,12)+HLOOKUP(Sheet2!$CR$10,#REF!,12)+HLOOKUP(Sheet2!$CR$11,#REF!,12)+HLOOKUP(Sheet2!$CR$12,#REF!,12)+HLOOKUP(Sheet2!$CR$13,#REF!,12)+HLOOKUP(Sheet2!$CR$14,#REF!,12)+HLOOKUP(Sheet2!$CR$15,#REF!,12)+HLOOKUP(Sheet2!$CR$16,#REF!,12)+HLOOKUP(Sheet2!$CR$17,#REF!,12)+HLOOKUP(Sheet2!$CR$18,#REF!,12)+HLOOKUP(Sheet2!$CR$19,#REF!,12)+HLOOKUP(Sheet2!$CR$20,#REF!,12)+HLOOKUP(Sheet2!$CR$21,#REF!,12))</f>
        <v>#REF!</v>
      </c>
      <c r="CS32" s="8" t="e">
        <f>SUM(HLOOKUP(Sheet2!$CS$3,#REF!,12)+HLOOKUP(Sheet2!$CS$4,#REF!,12)+HLOOKUP(Sheet2!$CS$5,#REF!,12)+HLOOKUP(Sheet2!$CS$6,#REF!,12)+HLOOKUP(Sheet2!$CS$7,#REF!,12)+HLOOKUP(Sheet2!$CS$8,#REF!,12)+HLOOKUP(Sheet2!$CS$9,#REF!,12)+HLOOKUP(Sheet2!$CS$10,#REF!,12)+HLOOKUP(Sheet2!$CS$11,#REF!,12)+HLOOKUP(Sheet2!$CS$12,#REF!,12)+HLOOKUP(Sheet2!$CS$13,#REF!,12)+HLOOKUP(Sheet2!$CS$14,#REF!,12)+HLOOKUP(Sheet2!$CS$15,#REF!,12)+HLOOKUP(Sheet2!$CS$16,#REF!,12)+HLOOKUP(Sheet2!$CS$17,#REF!,12)+HLOOKUP(Sheet2!$CS$18,#REF!,12))</f>
        <v>#REF!</v>
      </c>
      <c r="CT32" s="8" t="e">
        <f>SUM(HLOOKUP(Sheet2!$CT$3,#REF!,12)+HLOOKUP(Sheet2!$CT$4,#REF!,12)+HLOOKUP(Sheet2!$CT$5,#REF!,12)+HLOOKUP(Sheet2!$CT$6,#REF!,12)+HLOOKUP(Sheet2!$CT$7,#REF!,12)+HLOOKUP(Sheet2!$CT$8,#REF!,12)+HLOOKUP(Sheet2!$CT$9,#REF!,12)+HLOOKUP(Sheet2!$CT$10,#REF!,12)+HLOOKUP(Sheet2!$CT$11,#REF!,12)+HLOOKUP(Sheet2!$CT$12,#REF!,12)+HLOOKUP(Sheet2!$CT$13,#REF!,12)+HLOOKUP(Sheet2!$CT$14,#REF!,12)+HLOOKUP(Sheet2!$CT$15,#REF!,12)+HLOOKUP(Sheet2!$CT$16,#REF!,12)+HLOOKUP(Sheet2!$CT$17,#REF!,12)+HLOOKUP(Sheet2!$CT$18,#REF!,12)+HLOOKUP(Sheet2!$CT$19,#REF!,12)+HLOOKUP(Sheet2!$CT$20,#REF!,12))</f>
        <v>#REF!</v>
      </c>
      <c r="CU32" s="8" t="e">
        <f>SUM(HLOOKUP(Sheet2!$CU$3,#REF!,12)+HLOOKUP(Sheet2!$CU$4,#REF!,12)+HLOOKUP(Sheet2!$CU$5,#REF!,12)+HLOOKUP(Sheet2!$CU$6,#REF!,12)+HLOOKUP(Sheet2!$CU$7,#REF!,12)+HLOOKUP(Sheet2!$CU$8,#REF!,12)+HLOOKUP(Sheet2!$CU$9,#REF!,12)+HLOOKUP(Sheet2!$CU$10,#REF!,12)+HLOOKUP(Sheet2!$CU$11,#REF!,12)+HLOOKUP(Sheet2!$CU$12,#REF!,12)+HLOOKUP(Sheet2!$CU$13,#REF!,12)+HLOOKUP(Sheet2!$CU$14,#REF!,12)+HLOOKUP(Sheet2!$CU$15,#REF!,12)+HLOOKUP(Sheet2!$CU$16,#REF!,12)+HLOOKUP(Sheet2!$CU$17,#REF!,12))</f>
        <v>#REF!</v>
      </c>
      <c r="CV32" s="8" t="e">
        <f>SUM(HLOOKUP(Sheet2!$CV$3,#REF!,12)+HLOOKUP(Sheet2!$CV$4,#REF!,12)+HLOOKUP(Sheet2!$CV$5,#REF!,12)+HLOOKUP(Sheet2!$CV$6,#REF!,12)+HLOOKUP(Sheet2!$CV$7,#REF!,12)+HLOOKUP(Sheet2!$CV$8,#REF!,12)+HLOOKUP(Sheet2!$CV$9,#REF!,12)+HLOOKUP(Sheet2!$CV$10,#REF!,12)+HLOOKUP(Sheet2!$CV$11,#REF!,12)+HLOOKUP(Sheet2!$CV$12,#REF!,12)+HLOOKUP(Sheet2!$CV$13,#REF!,12)+HLOOKUP(Sheet2!$CV$14,#REF!,12)+HLOOKUP(Sheet2!$CV$15,#REF!,12)+HLOOKUP(Sheet2!$CV$16,#REF!,12)+HLOOKUP(Sheet2!$CV$17,#REF!,12)+HLOOKUP(Sheet2!$CV$18,#REF!,12))</f>
        <v>#REF!</v>
      </c>
      <c r="CW32" s="8" t="e">
        <f>SUM(HLOOKUP(Sheet2!$CW$3,#REF!,12)+HLOOKUP(Sheet2!$CW$4,#REF!,12)+HLOOKUP(Sheet2!$CW$5,#REF!,12)+HLOOKUP(Sheet2!$CW$6,#REF!,12)+HLOOKUP(Sheet2!$CW$7,#REF!,12)+HLOOKUP(Sheet2!$CW$8,#REF!,12)+HLOOKUP(Sheet2!$CW$9,#REF!,12)+HLOOKUP(Sheet2!$CW$10,#REF!,12)+HLOOKUP(Sheet2!$CW$11,#REF!,12)+HLOOKUP(Sheet2!$CW$12,#REF!,12)+HLOOKUP(Sheet2!$CW$13,#REF!,12)+HLOOKUP(Sheet2!$CW$14,#REF!,12)+HLOOKUP(Sheet2!$CW$15,#REF!,12))</f>
        <v>#REF!</v>
      </c>
      <c r="CX32" s="8" t="e">
        <f>SUM(HLOOKUP(Sheet2!$CX$3,#REF!,12)+HLOOKUP(Sheet2!$CX$4,#REF!,12)+HLOOKUP(Sheet2!$CX$5,#REF!,12)+HLOOKUP(Sheet2!$CX$6,#REF!,12)+HLOOKUP(Sheet2!$CX$7,#REF!,12)+HLOOKUP(Sheet2!$CX$8,#REF!,12)+HLOOKUP(Sheet2!$CX$9,#REF!,12)+HLOOKUP(Sheet2!$CX$10,#REF!,12)+HLOOKUP(Sheet2!$CX$11,#REF!,12)+HLOOKUP(Sheet2!$CX$12,#REF!,12)+HLOOKUP(Sheet2!$CX$13,#REF!,12)+HLOOKUP(Sheet2!$CX$14,#REF!,12)+HLOOKUP(Sheet2!$CX$15,#REF!,12)+HLOOKUP(Sheet2!$CX$16,#REF!,12)+HLOOKUP(Sheet2!$CX$17,#REF!,12))</f>
        <v>#REF!</v>
      </c>
      <c r="CY32" s="8" t="e">
        <f>SUM(HLOOKUP(Sheet2!$CY$3,#REF!,12)+HLOOKUP(Sheet2!$CY$4,#REF!,12)+HLOOKUP(Sheet2!$CY$5,#REF!,12)+HLOOKUP(Sheet2!$CY$6,#REF!,12)+HLOOKUP(Sheet2!$CY$7,#REF!,12)+HLOOKUP(Sheet2!$CY$8,#REF!,12)+HLOOKUP(Sheet2!$CY$9,#REF!,12)+HLOOKUP(Sheet2!$CY$10,#REF!,12)+HLOOKUP(Sheet2!$CY$11,#REF!,12)+HLOOKUP(Sheet2!$CY$12,#REF!,12)+HLOOKUP(Sheet2!$CY$13,#REF!,12)+HLOOKUP(Sheet2!$CY$14,#REF!,12)+HLOOKUP(Sheet2!$CY$15,#REF!,12)+HLOOKUP(Sheet2!$CY$16,#REF!,12)+HLOOKUP(Sheet2!$CY$17,#REF!,12))</f>
        <v>#REF!</v>
      </c>
      <c r="CZ32" s="8" t="e">
        <f>SUM(HLOOKUP(Sheet2!$CZ$3,#REF!,12)+HLOOKUP(Sheet2!$CZ$4,#REF!,12)+HLOOKUP(Sheet2!$CZ$5,#REF!,12)+HLOOKUP(Sheet2!$CZ$6,#REF!,12)+HLOOKUP(Sheet2!$CZ$7,#REF!,12)+HLOOKUP(Sheet2!$CZ$8,#REF!,12)+HLOOKUP(Sheet2!$CZ$9,#REF!,12)+HLOOKUP(Sheet2!$CZ$10,#REF!,12)+HLOOKUP(Sheet2!$CZ$11,#REF!,12)+HLOOKUP(Sheet2!$CZ$12,#REF!,12)+HLOOKUP(Sheet2!$CZ$13,#REF!,12)+HLOOKUP(Sheet2!$CZ$14,#REF!,12))</f>
        <v>#REF!</v>
      </c>
      <c r="DA32" s="8" t="e">
        <f>SUM(HLOOKUP(Sheet2!$DA$3,#REF!,12)+HLOOKUP(Sheet2!$DA$4,#REF!,12)+HLOOKUP(Sheet2!$DA$5,#REF!,12)+HLOOKUP(Sheet2!$DA$6,#REF!,12)+HLOOKUP(Sheet2!$DA$7,#REF!,12)+HLOOKUP(Sheet2!$DA$8,#REF!,12)+HLOOKUP(Sheet2!$DA$9,#REF!,12)+HLOOKUP(Sheet2!$DA$10,#REF!,12)+HLOOKUP(Sheet2!$DA$11,#REF!,12)+HLOOKUP(Sheet2!$DA$12,#REF!,12)+HLOOKUP(Sheet2!$DA$13,#REF!,12)+HLOOKUP(Sheet2!$DA$14,#REF!,12)+HLOOKUP(Sheet2!$DA$15,#REF!,12)+HLOOKUP(Sheet2!$DA$16,#REF!,12))</f>
        <v>#REF!</v>
      </c>
      <c r="DB32" s="8" t="e">
        <f>SUM(HLOOKUP(Sheet2!$DB$3,#REF!,12)+HLOOKUP(Sheet2!$DB$4,#REF!,12)+HLOOKUP(Sheet2!$DB$5,#REF!,12)+HLOOKUP(Sheet2!$DB$6,#REF!,12)+HLOOKUP(Sheet2!$DB$7,#REF!,12)+HLOOKUP(Sheet2!$DB$8,#REF!,12)+HLOOKUP(Sheet2!$DB$9,#REF!,12)+HLOOKUP(Sheet2!$DB$10,#REF!,12)+HLOOKUP(Sheet2!$DB$11,#REF!,12)+HLOOKUP(Sheet2!$DB$12,#REF!,12)+HLOOKUP(Sheet2!$DB$13,#REF!,12)+HLOOKUP(Sheet2!$DB$14,#REF!,12)+HLOOKUP(Sheet2!$DB$15,#REF!,12))</f>
        <v>#REF!</v>
      </c>
      <c r="DC32" s="8" t="e">
        <f>SUM(HLOOKUP(Sheet2!$DC$3,#REF!,12)+HLOOKUP(Sheet2!$DC$4,#REF!,12)+HLOOKUP(Sheet2!$DC$5,#REF!,12)+HLOOKUP(Sheet2!$DC$6,#REF!,12)+HLOOKUP(Sheet2!$DC$7,#REF!,12)+HLOOKUP(Sheet2!$DC$8,#REF!,12)+HLOOKUP(Sheet2!$DC$9,#REF!,12)+HLOOKUP(Sheet2!$DC$10,#REF!,12)+HLOOKUP(Sheet2!$DC$11,#REF!,12)+HLOOKUP(Sheet2!$DC$12,#REF!,12)+HLOOKUP(Sheet2!$DC$13,#REF!,12)+HLOOKUP(Sheet2!$DC$14,#REF!,12)+HLOOKUP(Sheet2!$DC$15,#REF!,12)+HLOOKUP(Sheet2!$DC$16,#REF!,12)+HLOOKUP(Sheet2!$DC$17,#REF!,12))</f>
        <v>#REF!</v>
      </c>
      <c r="DD32" s="8" t="e">
        <f>SUM(HLOOKUP(Sheet2!$DD$3,#REF!,12)+HLOOKUP(Sheet2!$DD$4,#REF!,12)+HLOOKUP(Sheet2!$DD$5,#REF!,12)+HLOOKUP(Sheet2!$DD$6,#REF!,12)+HLOOKUP(Sheet2!$DD$7,#REF!,12)+HLOOKUP(Sheet2!$DD$8,#REF!,12)+HLOOKUP(Sheet2!$DD$9,#REF!,12)+HLOOKUP(Sheet2!$DD$10,#REF!,12)+HLOOKUP(Sheet2!$DD$11,#REF!,12)+HLOOKUP(Sheet2!$DD$12,#REF!,12)+HLOOKUP(Sheet2!$DD$13,#REF!,12)+HLOOKUP(Sheet2!$DD$14,#REF!,12)+HLOOKUP(Sheet2!$DD$15,#REF!,12)+HLOOKUP(Sheet2!$DD$16,#REF!,12)+HLOOKUP(Sheet2!$DD$17,#REF!,12)+HLOOKUP(Sheet2!$DD$18,#REF!,12))</f>
        <v>#REF!</v>
      </c>
      <c r="DE32" s="8" t="e">
        <f>SUM(HLOOKUP(Sheet2!$DE$3,#REF!,12)+HLOOKUP(Sheet2!$DE$4,#REF!,12)+HLOOKUP(Sheet2!$DE$5,#REF!,12)+HLOOKUP(Sheet2!$DE$6,#REF!,12)+HLOOKUP(Sheet2!$DE$7,#REF!,12)+HLOOKUP(Sheet2!$DE$8,#REF!,12)+HLOOKUP(Sheet2!$DE$9,#REF!,12)+HLOOKUP(Sheet2!$DE$10,#REF!,12)+HLOOKUP(Sheet2!$DE$11,#REF!,12)+HLOOKUP(Sheet2!$DE$12,#REF!,12)+HLOOKUP(Sheet2!$DE$13,#REF!,12)+HLOOKUP(Sheet2!$DE$14,#REF!,12)+HLOOKUP(Sheet2!$DE$15,#REF!,12)+HLOOKUP(Sheet2!$DE$16,#REF!,12)+HLOOKUP(Sheet2!$DE$17,#REF!,12)+HLOOKUP(Sheet2!$DE$18,#REF!,12))</f>
        <v>#REF!</v>
      </c>
      <c r="DF32" s="8" t="e">
        <f>SUM(HLOOKUP(Sheet2!$DF$3,#REF!,12)+HLOOKUP(Sheet2!$DF$4,#REF!,12)+HLOOKUP(Sheet2!$DF$5,#REF!,12)+HLOOKUP(Sheet2!$DF$6,#REF!,12)+HLOOKUP(Sheet2!$DF$7,#REF!,12)+HLOOKUP(Sheet2!$DF$8,#REF!,12)+HLOOKUP(Sheet2!$DF$9,#REF!,12)+HLOOKUP(Sheet2!$DF$10,#REF!,12)+HLOOKUP(Sheet2!$DF$11,#REF!,12)+HLOOKUP(Sheet2!$DF$12,#REF!,12)+HLOOKUP(Sheet2!$DF$13,#REF!,12)+HLOOKUP(Sheet2!$DF$14,#REF!,12)+HLOOKUP(Sheet2!$DF$15,#REF!,12)+HLOOKUP(Sheet2!$DF$16,#REF!,12)+HLOOKUP(Sheet2!$DF$17,#REF!,12)+HLOOKUP(Sheet2!$DF$18,#REF!,12))</f>
        <v>#REF!</v>
      </c>
      <c r="DG32" s="8" t="e">
        <f>SUM(HLOOKUP(Sheet2!$DG$3,#REF!,12)+HLOOKUP(Sheet2!$DG$4,#REF!,12)+HLOOKUP(Sheet2!$DG$5,#REF!,12)+HLOOKUP(Sheet2!$DG$6,#REF!,12)+HLOOKUP(Sheet2!$DG$7,#REF!,12)+HLOOKUP(Sheet2!$DG$8,#REF!,12)+HLOOKUP(Sheet2!$DG$9,#REF!,12)+HLOOKUP(Sheet2!$DG$10,#REF!,12)+HLOOKUP(Sheet2!$DG$11,#REF!,12)+HLOOKUP(Sheet2!$DG$12,#REF!,12)+HLOOKUP(Sheet2!$DG$13,#REF!,12)+HLOOKUP(Sheet2!$DG$14,#REF!,12)+HLOOKUP(Sheet2!$DG$15,#REF!,12)+HLOOKUP(Sheet2!$DG$16,#REF!,12)+HLOOKUP(Sheet2!$DG$17,#REF!,12))</f>
        <v>#REF!</v>
      </c>
      <c r="DH32" s="8" t="e">
        <f>SUM(HLOOKUP(Sheet2!$DH$3,#REF!,12)+HLOOKUP(Sheet2!$DH$4,#REF!,12)+HLOOKUP(Sheet2!$DH$5,#REF!,12)+HLOOKUP(Sheet2!$DH$6,#REF!,12)+HLOOKUP(Sheet2!$DH$7,#REF!,12)+HLOOKUP(Sheet2!$DH$8,#REF!,12)+HLOOKUP(Sheet2!$DH$9,#REF!,12)+HLOOKUP(Sheet2!$DH$10,#REF!,12)+HLOOKUP(Sheet2!$DH$11,#REF!,12)+HLOOKUP(Sheet2!$DH$12,#REF!,12)+HLOOKUP(Sheet2!$DH$13,#REF!,12)+HLOOKUP(Sheet2!$DH$14,#REF!,12)+HLOOKUP(Sheet2!$DH$15,#REF!,12)+HLOOKUP(Sheet2!$DH$16,#REF!,12)+HLOOKUP(Sheet2!$DH$17,#REF!,12))</f>
        <v>#REF!</v>
      </c>
      <c r="DI32" s="8" t="e">
        <f>SUM(HLOOKUP(Sheet2!$DI$3,#REF!,12)+HLOOKUP(Sheet2!$DI$4,#REF!,12)+HLOOKUP(Sheet2!$DI$5,#REF!,12)+HLOOKUP(Sheet2!$DI$6,#REF!,12)+HLOOKUP(Sheet2!$DI$7,#REF!,12)+HLOOKUP(Sheet2!$DI$8,#REF!,12)+HLOOKUP(Sheet2!$DI$9,#REF!,12)+HLOOKUP(Sheet2!$DI$10,#REF!,12)+HLOOKUP(Sheet2!$DI$11,#REF!,12)+HLOOKUP(Sheet2!$DI$12,#REF!,12)+HLOOKUP(Sheet2!$DI$13,#REF!,12)+HLOOKUP(Sheet2!$DI$14,#REF!,12)+HLOOKUP(Sheet2!$DI$15,#REF!,12)+HLOOKUP(Sheet2!$DI$16,#REF!,12)+HLOOKUP(Sheet2!$DI$17,#REF!,12))</f>
        <v>#REF!</v>
      </c>
      <c r="DJ32" s="8" t="e">
        <f>SUM(HLOOKUP(Sheet2!$DJ$3,#REF!,12)+HLOOKUP(Sheet2!$DJ$4,#REF!,12)+HLOOKUP(Sheet2!$DJ$5,#REF!,12)+HLOOKUP(Sheet2!$DJ$6,#REF!,12)+HLOOKUP(Sheet2!$DJ$7,#REF!,12)+HLOOKUP(Sheet2!$DJ$8,#REF!,12)+HLOOKUP(Sheet2!$DJ$9,#REF!,12)+HLOOKUP(Sheet2!$DJ$10,#REF!,12)+HLOOKUP(Sheet2!$DJ$11,#REF!,12)+HLOOKUP(Sheet2!$DJ$12,#REF!,12)+HLOOKUP(Sheet2!$DJ$13,#REF!,12)+HLOOKUP(Sheet2!$DJ$14,#REF!,12)+HLOOKUP(Sheet2!$DJ$15,#REF!,12))</f>
        <v>#REF!</v>
      </c>
      <c r="DK32" s="8" t="e">
        <f>SUM(HLOOKUP(Sheet2!$DK$3,#REF!,12)+HLOOKUP(Sheet2!$DK$4,#REF!,12)+HLOOKUP(Sheet2!$DK$5,#REF!,12)+HLOOKUP(Sheet2!$DK$6,#REF!,12)+HLOOKUP(Sheet2!$DK$7,#REF!,12)+HLOOKUP(Sheet2!$DK$8,#REF!,12)+HLOOKUP(Sheet2!$DK$9,#REF!,12)+HLOOKUP(Sheet2!$DK$10,#REF!,12)+HLOOKUP(Sheet2!$DK$11,#REF!,12)+HLOOKUP(Sheet2!$DK$12,#REF!,12)+HLOOKUP(Sheet2!$DK$13,#REF!,12)+HLOOKUP(Sheet2!$DK$14,#REF!,12)+HLOOKUP(Sheet2!$DK$15,#REF!,12)+HLOOKUP(Sheet2!$DK$16,#REF!,12)+HLOOKUP(Sheet2!$DK$17,#REF!,12))</f>
        <v>#REF!</v>
      </c>
      <c r="DL32" s="8" t="e">
        <f>SUM(HLOOKUP(Sheet2!$DL$3,#REF!,12)+HLOOKUP(Sheet2!$DL$4,#REF!,12)+HLOOKUP(Sheet2!$DL$5,#REF!,12)+HLOOKUP(Sheet2!$DL$6,#REF!,12)+HLOOKUP(Sheet2!$DL$7,#REF!,12)+HLOOKUP(Sheet2!$DL$8,#REF!,12)+HLOOKUP(Sheet2!$DL$9,#REF!,12)+HLOOKUP(Sheet2!$DL$10,#REF!,12)+HLOOKUP(Sheet2!$DL$11,#REF!,12)+HLOOKUP(Sheet2!$DL$12,#REF!,12)+HLOOKUP(Sheet2!$DL$13,#REF!,12)+HLOOKUP(Sheet2!$DL$14,#REF!,12)+HLOOKUP(Sheet2!$DL$15,#REF!,12)+HLOOKUP(Sheet2!$DL$16,#REF!,12)+HLOOKUP(Sheet2!$DL$17,#REF!,12))</f>
        <v>#REF!</v>
      </c>
      <c r="DM32" s="8" t="e">
        <f>SUM(HLOOKUP(Sheet2!$DM$3,#REF!,12)+HLOOKUP(Sheet2!$DM$4,#REF!,12)+HLOOKUP(Sheet2!$DM$5,#REF!,12)+HLOOKUP(Sheet2!$DM$6,#REF!,12)+HLOOKUP(Sheet2!$DM$7,#REF!,12)+HLOOKUP(Sheet2!$DM$8,#REF!,12)+HLOOKUP(Sheet2!$DM$9,#REF!,12)+HLOOKUP(Sheet2!$DM$10,#REF!,12)+HLOOKUP(Sheet2!$DM$11,#REF!,12)+HLOOKUP(Sheet2!$DM$12,#REF!,12)+HLOOKUP(Sheet2!$DM$13,#REF!,12)+HLOOKUP(Sheet2!$DM$14,#REF!,12)+HLOOKUP(Sheet2!$DM$15,#REF!,12)+HLOOKUP(Sheet2!$DM$16,#REF!,12)+HLOOKUP(Sheet2!$DM$17,#REF!,12)+HLOOKUP(Sheet2!$DM$18,#REF!,12))</f>
        <v>#REF!</v>
      </c>
      <c r="DN32" s="8" t="e">
        <f>SUM(HLOOKUP(Sheet2!$DN$3,#REF!,12)+HLOOKUP(Sheet2!$DN$4,#REF!,12)+HLOOKUP(Sheet2!$DN$5,#REF!,12)+HLOOKUP(Sheet2!$DN$6,#REF!,12)+HLOOKUP(Sheet2!$DN$7,#REF!,12)+HLOOKUP(Sheet2!$DN$8,#REF!,12)+HLOOKUP(Sheet2!$DN$9,#REF!,12)+HLOOKUP(Sheet2!$DN$10,#REF!,12)+HLOOKUP(Sheet2!$DN$11,#REF!,12)+HLOOKUP(Sheet2!$DN$12,#REF!,12)+HLOOKUP(Sheet2!$DN$13,#REF!,12)+HLOOKUP(Sheet2!$DN$14,#REF!,12)+HLOOKUP(Sheet2!$DN$15,#REF!,12)+HLOOKUP(Sheet2!$DN$16,#REF!,12)+HLOOKUP(Sheet2!$DN$17,#REF!,12)+HLOOKUP(Sheet2!$DN$18,#REF!,12))</f>
        <v>#REF!</v>
      </c>
      <c r="DO32" s="8" t="e">
        <f>SUM(HLOOKUP(Sheet2!$DO$3,#REF!,12)+HLOOKUP(Sheet2!$DO$4,#REF!,12)+HLOOKUP(Sheet2!$DO$5,#REF!,12)+HLOOKUP(Sheet2!$DO$6,#REF!,12)+HLOOKUP(Sheet2!$DO$7,#REF!,12)+HLOOKUP(Sheet2!$DO$8,#REF!,12)+HLOOKUP(Sheet2!$DO$9,#REF!,12)+HLOOKUP(Sheet2!$DO$10,#REF!,12)+HLOOKUP(Sheet2!$DO$11,#REF!,12)+HLOOKUP(Sheet2!$DO$12,#REF!,12)+HLOOKUP(Sheet2!$DO$13,#REF!,12)+HLOOKUP(Sheet2!$DO$14,#REF!,12)+HLOOKUP(Sheet2!$DO$15,#REF!,12)+HLOOKUP(Sheet2!$DO$16,#REF!,12)+HLOOKUP(Sheet2!$DO$17,#REF!,12)+HLOOKUP(Sheet2!$DO$18,#REF!,12)+HLOOKUP(Sheet2!$DO$19,#REF!,12)+HLOOKUP(Sheet2!$DO$20,#REF!,12)+HLOOKUP(Sheet2!$DO$21,#REF!,12))</f>
        <v>#REF!</v>
      </c>
      <c r="DP32" s="8" t="e">
        <f>SUM(HLOOKUP(Sheet2!$DP$3,#REF!,12)+HLOOKUP(Sheet2!$DP$4,#REF!,12)+HLOOKUP(Sheet2!$DP$5,#REF!,12)+HLOOKUP(Sheet2!$DP$6,#REF!,12)+HLOOKUP(Sheet2!$DP$7,#REF!,12)+HLOOKUP(Sheet2!$DP$8,#REF!,12)+HLOOKUP(Sheet2!$DP$9,#REF!,12)+HLOOKUP(Sheet2!$DP$10,#REF!,12)+HLOOKUP(Sheet2!$DP$11,#REF!,12)+HLOOKUP(Sheet2!$DP$12,#REF!,12)+HLOOKUP(Sheet2!$DP$13,#REF!,12)+HLOOKUP(Sheet2!$DP$14,#REF!,12)+HLOOKUP(Sheet2!$DP$15,#REF!,12)+HLOOKUP(Sheet2!$DP$16,#REF!,12)+HLOOKUP(Sheet2!$DP$17,#REF!,12)+HLOOKUP(Sheet2!$DP$18,#REF!,12))</f>
        <v>#REF!</v>
      </c>
      <c r="DQ32" s="8" t="e">
        <f>SUM(HLOOKUP(Sheet2!$DQ$3,#REF!,12)+HLOOKUP(Sheet2!$DQ$4,#REF!,12)+HLOOKUP(Sheet2!$DQ$5,#REF!,12)+HLOOKUP(Sheet2!$DQ$6,#REF!,12)+HLOOKUP(Sheet2!$DQ$7,#REF!,12)+HLOOKUP(Sheet2!$DQ$8,#REF!,12)+HLOOKUP(Sheet2!$DQ$9,#REF!,12)+HLOOKUP(Sheet2!$DQ$10,#REF!,12)+HLOOKUP(Sheet2!$DQ$11,#REF!,12)+HLOOKUP(Sheet2!$DQ$12,#REF!,12)+HLOOKUP(Sheet2!$DQ$13,#REF!,12)+HLOOKUP(Sheet2!$DQ$14,#REF!,12)+HLOOKUP(Sheet2!$DQ$15,#REF!,12)+HLOOKUP(Sheet2!$DQ$16,#REF!,12)+HLOOKUP(Sheet2!$DQ$17,#REF!,12)+HLOOKUP(Sheet2!$DQ$18,#REF!,12)+HLOOKUP(Sheet2!$DQ$19,#REF!,12)+HLOOKUP(Sheet2!$DQ$20,#REF!,12))</f>
        <v>#REF!</v>
      </c>
      <c r="DR32" s="8" t="e">
        <f>SUM(HLOOKUP(Sheet2!$DR$3,#REF!,12)+HLOOKUP(Sheet2!$DR$4,#REF!,12)+HLOOKUP(Sheet2!$DR$5,#REF!,12)+HLOOKUP(Sheet2!$DR$6,#REF!,12)+HLOOKUP(Sheet2!$DR$7,#REF!,12)+HLOOKUP(Sheet2!$DR$8,#REF!,12)+HLOOKUP(Sheet2!$DR$9,#REF!,12)+HLOOKUP(Sheet2!$DR$10,#REF!,12)+HLOOKUP(Sheet2!$DR$11,#REF!,12)+HLOOKUP(Sheet2!$DR$12,#REF!,12)+HLOOKUP(Sheet2!$DR$13,#REF!,12)+HLOOKUP(Sheet2!$DR$14,#REF!,12)+HLOOKUP(Sheet2!$DR$15,#REF!,12)+HLOOKUP(Sheet2!$DR$16,#REF!,12))</f>
        <v>#REF!</v>
      </c>
      <c r="DS32" s="8" t="e">
        <f>SUM(HLOOKUP(Sheet2!$DS$3,#REF!,12)+HLOOKUP(Sheet2!$DS$4,#REF!,12)+HLOOKUP(Sheet2!$DS$5,#REF!,12)+HLOOKUP(Sheet2!$DS$6,#REF!,12)+HLOOKUP(Sheet2!$DS$7,#REF!,12)+HLOOKUP(Sheet2!$DS$8,#REF!,12)+HLOOKUP(Sheet2!$DS$9,#REF!,12)+HLOOKUP(Sheet2!$DS$10,#REF!,12)+HLOOKUP(Sheet2!$DS$11,#REF!,12)+HLOOKUP(Sheet2!$DS$12,#REF!,12)+HLOOKUP(Sheet2!$DS$13,#REF!,12)+HLOOKUP(Sheet2!$DS$14,#REF!,12)+HLOOKUP(Sheet2!$DS$15,#REF!,12)+HLOOKUP(Sheet2!$DS$16,#REF!,12)+HLOOKUP(Sheet2!$DS$17,#REF!,12))</f>
        <v>#REF!</v>
      </c>
      <c r="DT32" s="8" t="e">
        <f>SUM(HLOOKUP(Sheet2!$DT$3,#REF!,12)+HLOOKUP(Sheet2!$DT$4,#REF!,12)+HLOOKUP(Sheet2!$DT$5,#REF!,12)+HLOOKUP(Sheet2!$DT$6,#REF!,12)+HLOOKUP(Sheet2!$DT$7,#REF!,12)+HLOOKUP(Sheet2!$DT$8,#REF!,12)+HLOOKUP(Sheet2!$DT$9,#REF!,12)+HLOOKUP(Sheet2!$DT$10,#REF!,12)+HLOOKUP(Sheet2!$DT$11,#REF!,12)+HLOOKUP(Sheet2!$DT$12,#REF!,12)+HLOOKUP(Sheet2!$DT$13,#REF!,12)+HLOOKUP(Sheet2!$DT$14,#REF!,12))</f>
        <v>#REF!</v>
      </c>
      <c r="DU32" s="8" t="e">
        <f>SUM(HLOOKUP(Sheet2!$DU$3,#REF!,12)+HLOOKUP(Sheet2!$DU$4,#REF!,12)+HLOOKUP(Sheet2!$DU$5,#REF!,12)+HLOOKUP(Sheet2!$DU$6,#REF!,12)+HLOOKUP(Sheet2!$DU$7,#REF!,12)+HLOOKUP(Sheet2!$DU$8,#REF!,12)+HLOOKUP(Sheet2!$DU$9,#REF!,12)+HLOOKUP(Sheet2!$DU$10,#REF!,12)+HLOOKUP(Sheet2!$DU$11,#REF!,12)+HLOOKUP(Sheet2!$DU$12,#REF!,12)+HLOOKUP(Sheet2!$DU$13,#REF!,12)+HLOOKUP(Sheet2!$DU$14,#REF!,12)+HLOOKUP(Sheet2!$DU$15,#REF!,12)+HLOOKUP(Sheet2!$DU$16,#REF!,12))</f>
        <v>#REF!</v>
      </c>
      <c r="DV32" s="8" t="e">
        <f>SUM(HLOOKUP(Sheet2!$DV$3,#REF!,12)+HLOOKUP(Sheet2!$DV$4,#REF!,12)+HLOOKUP(Sheet2!$DV$5,#REF!,12)+HLOOKUP(Sheet2!$DV$6,#REF!,12)+HLOOKUP(Sheet2!$DV$7,#REF!,12)+HLOOKUP(Sheet2!$DV$8,#REF!,12)+HLOOKUP(Sheet2!$DV$9,#REF!,12)+HLOOKUP(Sheet2!$DV$10,#REF!,12)+HLOOKUP(Sheet2!$DV$11,#REF!,12)+HLOOKUP(Sheet2!$DV$12,#REF!,12)+HLOOKUP(Sheet2!$DV$13,#REF!,12)+HLOOKUP(Sheet2!$DV$14,#REF!,12)+HLOOKUP(Sheet2!$DV$15,#REF!,12)+HLOOKUP(Sheet2!$DV$16,#REF!,12))</f>
        <v>#REF!</v>
      </c>
      <c r="DW32" s="8" t="e">
        <f>SUM(HLOOKUP(Sheet2!$DW$3,#REF!,12)+HLOOKUP(Sheet2!$DW$4,#REF!,12)+HLOOKUP(Sheet2!$DW$5,#REF!,12)+HLOOKUP(Sheet2!$DW$6,#REF!,12)+HLOOKUP(Sheet2!$DW$7,#REF!,12)+HLOOKUP(Sheet2!$DW$8,#REF!,12)+HLOOKUP(Sheet2!$DW$9,#REF!,12)+HLOOKUP(Sheet2!$DW$10,#REF!,12)+HLOOKUP(Sheet2!$DW$11,#REF!,12)+HLOOKUP(Sheet2!$DW$12,#REF!,12)+HLOOKUP(Sheet2!$DW$13,#REF!,12))</f>
        <v>#REF!</v>
      </c>
      <c r="DX32" s="8" t="e">
        <f>SUM(HLOOKUP(Sheet2!$DX$3,#REF!,12)+HLOOKUP(Sheet2!$DX$4,#REF!,12)+HLOOKUP(Sheet2!$DX$5,#REF!,12)+HLOOKUP(Sheet2!$DX$6,#REF!,12)+HLOOKUP(Sheet2!$DX$7,#REF!,12)+HLOOKUP(Sheet2!$DX$8,#REF!,12)+HLOOKUP(Sheet2!$DX$9,#REF!,12)+HLOOKUP(Sheet2!$DX$10,#REF!,12)+HLOOKUP(Sheet2!$DX$11,#REF!,12)+HLOOKUP(Sheet2!$DX$12,#REF!,12)+HLOOKUP(Sheet2!$DX$13,#REF!,12)+HLOOKUP(Sheet2!$DX$14,#REF!,12)+HLOOKUP(Sheet2!$DX$15,#REF!,12))</f>
        <v>#REF!</v>
      </c>
      <c r="DY32" s="8" t="e">
        <f>SUM(HLOOKUP(Sheet2!$DY$3,#REF!,12)+HLOOKUP(Sheet2!$DY$4,#REF!,12)+HLOOKUP(Sheet2!$DY$5,#REF!,12)+HLOOKUP(Sheet2!$DY$6,#REF!,12)+HLOOKUP(Sheet2!$DY$7,#REF!,12)+HLOOKUP(Sheet2!$DY$8,#REF!,12)+HLOOKUP(Sheet2!$DY$9,#REF!,12)+HLOOKUP(Sheet2!$DY$10,#REF!,12)+HLOOKUP(Sheet2!$DY$11,#REF!,12)+HLOOKUP(Sheet2!$DY$12,#REF!,12)+HLOOKUP(Sheet2!$DY$13,#REF!,12)+HLOOKUP(Sheet2!$DY$14,#REF!,12))</f>
        <v>#REF!</v>
      </c>
      <c r="DZ32" s="8" t="e">
        <f>SUM(HLOOKUP(Sheet2!$DZ$3,#REF!,12)+HLOOKUP(Sheet2!$DZ$4,#REF!,12)+HLOOKUP(Sheet2!$DZ$5,#REF!,12)+HLOOKUP(Sheet2!$DZ$6,#REF!,12)+HLOOKUP(Sheet2!$DZ$7,#REF!,12)+HLOOKUP(Sheet2!$DZ$8,#REF!,12)+HLOOKUP(Sheet2!$DZ$9,#REF!,12)+HLOOKUP(Sheet2!$DZ$10,#REF!,12)+HLOOKUP(Sheet2!$DZ$11,#REF!,12)+HLOOKUP(Sheet2!$DZ$12,#REF!,12)+HLOOKUP(Sheet2!$DZ$13,#REF!,12)+HLOOKUP(Sheet2!$DZ$14,#REF!,12)+HLOOKUP(Sheet2!$DZ$15,#REF!,12)+HLOOKUP(Sheet2!$DZ$16,#REF!,12))</f>
        <v>#REF!</v>
      </c>
      <c r="EA32" s="8" t="e">
        <f>SUM(HLOOKUP(Sheet2!$EA$3,#REF!,12)+HLOOKUP(Sheet2!$EA$4,#REF!,12)+HLOOKUP(Sheet2!$EA$5,#REF!,12)+HLOOKUP(Sheet2!$EA$6,#REF!,12)+HLOOKUP(Sheet2!$EA$7,#REF!,12)+HLOOKUP(Sheet2!$EA$8,#REF!,12)+HLOOKUP(Sheet2!$EA$9,#REF!,12)+HLOOKUP(Sheet2!$EA$10,#REF!,12)+HLOOKUP(Sheet2!$EA$11,#REF!,12)+HLOOKUP(Sheet2!$EA$12,#REF!,12)+HLOOKUP(Sheet2!$EA$13,#REF!,12)+HLOOKUP(Sheet2!$EA$14,#REF!,12)+HLOOKUP(Sheet2!$EA$15,#REF!,12)+HLOOKUP(Sheet2!$EA$16,#REF!,12)+HLOOKUP(Sheet2!$EA$17,#REF!,12))</f>
        <v>#REF!</v>
      </c>
      <c r="EB32" s="8" t="e">
        <f>SUM(HLOOKUP(Sheet2!$EB$3,#REF!,12)+HLOOKUP(Sheet2!$EB$4,#REF!,12)+HLOOKUP(Sheet2!$EB$5,#REF!,12)+HLOOKUP(Sheet2!$EB$6,#REF!,12)+HLOOKUP(Sheet2!$EB$7,#REF!,12)+HLOOKUP(Sheet2!$EB$8,#REF!,12)+HLOOKUP(Sheet2!$EB$9,#REF!,12)+HLOOKUP(Sheet2!$EB$10,#REF!,12)+HLOOKUP(Sheet2!$EB$11,#REF!,12)+HLOOKUP(Sheet2!$EB$12,#REF!,12)+HLOOKUP(Sheet2!$EB$13,#REF!,12)+HLOOKUP(Sheet2!$EB$14,#REF!,12)+HLOOKUP(Sheet2!$EB$15,#REF!,12)+HLOOKUP(Sheet2!$EB$16,#REF!,12)+HLOOKUP(Sheet2!$EB$17,#REF!,12))</f>
        <v>#REF!</v>
      </c>
      <c r="EC32" s="8" t="e">
        <f>SUM(HLOOKUP(Sheet2!$EC$3,#REF!,12)+HLOOKUP(Sheet2!$EC$4,#REF!,12)+HLOOKUP(Sheet2!$EC$5,#REF!,12)+HLOOKUP(Sheet2!$EC$6,#REF!,12)+HLOOKUP(Sheet2!$EC$7,#REF!,12)+HLOOKUP(Sheet2!$EC$8,#REF!,12)+HLOOKUP(Sheet2!$EC$9,#REF!,12)+HLOOKUP(Sheet2!$EC$10,#REF!,12)+HLOOKUP(Sheet2!$EC$11,#REF!,12)+HLOOKUP(Sheet2!$EC$12,#REF!,12)+HLOOKUP(Sheet2!$EC$13,#REF!,12)+HLOOKUP(Sheet2!$EC$14,#REF!,12)+HLOOKUP(Sheet2!$EC$15,#REF!,12)+HLOOKUP(Sheet2!$EC$16,#REF!,12)+HLOOKUP(Sheet2!$EC$17,#REF!,12))</f>
        <v>#REF!</v>
      </c>
      <c r="ED32" s="8" t="e">
        <f>SUM(HLOOKUP(Sheet2!$ED$3,#REF!,12)+HLOOKUP(Sheet2!$ED$4,#REF!,12)+HLOOKUP(Sheet2!$ED$5,#REF!,12)+HLOOKUP(Sheet2!$ED$6,#REF!,12)+HLOOKUP(Sheet2!$ED$7,#REF!,12)+HLOOKUP(Sheet2!$ED$8,#REF!,12)+HLOOKUP(Sheet2!$ED$9,#REF!,12)+HLOOKUP(Sheet2!$ED$10,#REF!,12)+HLOOKUP(Sheet2!$ED$11,#REF!,12)+HLOOKUP(Sheet2!$ED$12,#REF!,12)+HLOOKUP(Sheet2!$ED$13,#REF!,12)+HLOOKUP(Sheet2!$ED$14,#REF!,12)+HLOOKUP(Sheet2!$ED$15,#REF!,12)+HLOOKUP(Sheet2!$ED$16,#REF!,12))</f>
        <v>#REF!</v>
      </c>
      <c r="EE32" s="8" t="e">
        <f>SUM(HLOOKUP(Sheet2!$EE$3,#REF!,12)+HLOOKUP(Sheet2!$EE$4,#REF!,12)+HLOOKUP(Sheet2!$EE$5,#REF!,12)+HLOOKUP(Sheet2!$EE$6,#REF!,12)+HLOOKUP(Sheet2!$EE$7,#REF!,12)+HLOOKUP(Sheet2!$EE$8,#REF!,12)+HLOOKUP(Sheet2!$EE$9,#REF!,12)+HLOOKUP(Sheet2!$EE$10,#REF!,12)+HLOOKUP(Sheet2!$EE$11,#REF!,12)+HLOOKUP(Sheet2!$EE$12,#REF!,12)+HLOOKUP(Sheet2!$EE$13,#REF!,12)+HLOOKUP(Sheet2!$EE$14,#REF!,12)+HLOOKUP(Sheet2!$EE$15,#REF!,12)+HLOOKUP(Sheet2!$EE$16,#REF!,12))</f>
        <v>#REF!</v>
      </c>
      <c r="EF32" s="8" t="e">
        <f>SUM(HLOOKUP(Sheet2!$EF$3,#REF!,12)+HLOOKUP(Sheet2!$EF$4,#REF!,12)+HLOOKUP(Sheet2!$EF$5,#REF!,12)+HLOOKUP(Sheet2!$EF$6,#REF!,12)+HLOOKUP(Sheet2!$EF$7,#REF!,12)+HLOOKUP(Sheet2!$EF$8,#REF!,12)+HLOOKUP(Sheet2!$EF$9,#REF!,12)+HLOOKUP(Sheet2!$EF$10,#REF!,12)+HLOOKUP(Sheet2!$EF$11,#REF!,12)+HLOOKUP(Sheet2!$EF$12,#REF!,12)+HLOOKUP(Sheet2!$EF$13,#REF!,12)+HLOOKUP(Sheet2!$EF$14,#REF!,12)+HLOOKUP(Sheet2!$EF$15,#REF!,12)+HLOOKUP(Sheet2!$EF$16,#REF!,12))</f>
        <v>#REF!</v>
      </c>
      <c r="EG32" s="8" t="e">
        <f>SUM(HLOOKUP(Sheet2!$EG$3,#REF!,12)+HLOOKUP(Sheet2!$EG$4,#REF!,12)+HLOOKUP(Sheet2!$EG$5,#REF!,12)+HLOOKUP(Sheet2!$EG$6,#REF!,12)+HLOOKUP(Sheet2!$EG$7,#REF!,12)+HLOOKUP(Sheet2!$EG$8,#REF!,12)+HLOOKUP(Sheet2!$EG$9,#REF!,12)+HLOOKUP(Sheet2!$EG$10,#REF!,12)+HLOOKUP(Sheet2!$EG$11,#REF!,12)+HLOOKUP(Sheet2!$EG$12,#REF!,12)+HLOOKUP(Sheet2!$EG$13,#REF!,12)+HLOOKUP(Sheet2!$EG$14,#REF!,12))</f>
        <v>#REF!</v>
      </c>
      <c r="EH32" s="8" t="e">
        <f>SUM(HLOOKUP(Sheet2!$EH$3,#REF!,12)+HLOOKUP(Sheet2!$EH$4,#REF!,12)+HLOOKUP(Sheet2!$EH$5,#REF!,12)+HLOOKUP(Sheet2!$EH$6,#REF!,12)+HLOOKUP(Sheet2!$EH$7,#REF!,12)+HLOOKUP(Sheet2!$EH$8,#REF!,12)+HLOOKUP(Sheet2!$EH$9,#REF!,12)+HLOOKUP(Sheet2!$EH$10,#REF!,12)+HLOOKUP(Sheet2!$EH$11,#REF!,12)+HLOOKUP(Sheet2!$EH$12,#REF!,12)+HLOOKUP(Sheet2!$EH$13,#REF!,12)+HLOOKUP(Sheet2!$EH$14,#REF!,12)+HLOOKUP(Sheet2!$EH$15,#REF!,12)+HLOOKUP(Sheet2!$EH$16,#REF!,12))</f>
        <v>#REF!</v>
      </c>
      <c r="EI32" s="8" t="e">
        <f>SUM(HLOOKUP(Sheet2!$EI$3,#REF!,12)+HLOOKUP(Sheet2!$EI$4,#REF!,12)+HLOOKUP(Sheet2!$EI$5,#REF!,12)+HLOOKUP(Sheet2!$EI$6,#REF!,12)+HLOOKUP(Sheet2!$EI$7,#REF!,12)+HLOOKUP(Sheet2!$EI$8,#REF!,12)+HLOOKUP(Sheet2!$EI$9,#REF!,12)+HLOOKUP(Sheet2!$EI$10,#REF!,12)+HLOOKUP(Sheet2!$EI$11,#REF!,12)+HLOOKUP(Sheet2!$EI$12,#REF!,12)+HLOOKUP(Sheet2!$EI$13,#REF!,12)+HLOOKUP(Sheet2!$EI$14,#REF!,12)+HLOOKUP(Sheet2!$EI$15,#REF!,12)+HLOOKUP(Sheet2!$EI$16,#REF!,12))</f>
        <v>#REF!</v>
      </c>
      <c r="EJ32" s="8" t="e">
        <f>SUM(HLOOKUP(Sheet2!$EJ$3,#REF!,12)+HLOOKUP(Sheet2!$EJ$4,#REF!,12)+HLOOKUP(Sheet2!$EJ$5,#REF!,12)+HLOOKUP(Sheet2!$EJ$6,#REF!,12)+HLOOKUP(Sheet2!$EJ$7,#REF!,12)+HLOOKUP(Sheet2!$EJ$8,#REF!,12)+HLOOKUP(Sheet2!$EJ$9,#REF!,12)+HLOOKUP(Sheet2!$EJ$10,#REF!,12)+HLOOKUP(Sheet2!$EJ$11,#REF!,12)+HLOOKUP(Sheet2!$EJ$12,#REF!,12)+HLOOKUP(Sheet2!$EJ$13,#REF!,12)+HLOOKUP(Sheet2!$EJ$14,#REF!,12)+HLOOKUP(Sheet2!$EJ$15,#REF!,12)+HLOOKUP(Sheet2!$EJ$16,#REF!,12)+HLOOKUP(Sheet2!$EJ$17,#REF!,12))</f>
        <v>#REF!</v>
      </c>
      <c r="EK32" s="8" t="e">
        <f>SUM(HLOOKUP(Sheet2!$EK$3,#REF!,12)+HLOOKUP(Sheet2!$EK$4,#REF!,12)+HLOOKUP(Sheet2!$EK$5,#REF!,12)+HLOOKUP(Sheet2!$EK$6,#REF!,12)+HLOOKUP(Sheet2!$EK$7,#REF!,12)+HLOOKUP(Sheet2!$EK$8,#REF!,12)+HLOOKUP(Sheet2!$EK$9,#REF!,12)+HLOOKUP(Sheet2!$EK$10,#REF!,12)+HLOOKUP(Sheet2!$EK$11,#REF!,12)+HLOOKUP(Sheet2!$EK$12,#REF!,12)+HLOOKUP(Sheet2!$EK$13,#REF!,12)+HLOOKUP(Sheet2!$EK$14,#REF!,12)+HLOOKUP(Sheet2!$EK$15,#REF!,12)+HLOOKUP(Sheet2!$EK$16,#REF!,12)+HLOOKUP(Sheet2!$EK$17,#REF!,12))</f>
        <v>#REF!</v>
      </c>
      <c r="EL32" s="8" t="e">
        <f>SUM(HLOOKUP(Sheet2!$EL$3,#REF!,12)+HLOOKUP(Sheet2!$EL$4,#REF!,12)+HLOOKUP(Sheet2!$EL$5,#REF!,12)+HLOOKUP(Sheet2!$EL$6,#REF!,12)+HLOOKUP(Sheet2!$EL$7,#REF!,12)+HLOOKUP(Sheet2!$EL$8,#REF!,12)+HLOOKUP(Sheet2!$EL$9,#REF!,12)+HLOOKUP(Sheet2!$EL$10,#REF!,12)+HLOOKUP(Sheet2!$EL$11,#REF!,12)+HLOOKUP(Sheet2!$EL$12,#REF!,12)+HLOOKUP(Sheet2!$EL$13,#REF!,12)+HLOOKUP(Sheet2!$EL$14,#REF!,12)+HLOOKUP(Sheet2!$EL$15,#REF!,12)+HLOOKUP(Sheet2!$EL$16,#REF!,12)+HLOOKUP(Sheet2!$EL$17,#REF!,12)+HLOOKUP(Sheet2!$EL$18,#REF!,12)+HLOOKUP(Sheet2!$EL$19,#REF!,12)+HLOOKUP(Sheet2!$EL$20,#REF!,12))</f>
        <v>#REF!</v>
      </c>
      <c r="EM32" s="8" t="e">
        <f>SUM(HLOOKUP(Sheet2!$EM$3,#REF!,12)+HLOOKUP(Sheet2!$EM$4,#REF!,12)+HLOOKUP(Sheet2!$EM$5,#REF!,12)+HLOOKUP(Sheet2!$EM$6,#REF!,12)+HLOOKUP(Sheet2!$EM$7,#REF!,12)+HLOOKUP(Sheet2!$EM$8,#REF!,12)+HLOOKUP(Sheet2!$EM$9,#REF!,12)+HLOOKUP(Sheet2!$EM$10,#REF!,12)+HLOOKUP(Sheet2!$EM$11,#REF!,12)+HLOOKUP(Sheet2!$EM$12,#REF!,12)+HLOOKUP(Sheet2!$EM$13,#REF!,12)+HLOOKUP(Sheet2!$EM$14,#REF!,12)+HLOOKUP(Sheet2!$EM$15,#REF!,12)+HLOOKUP(Sheet2!$EM$16,#REF!,12)+HLOOKUP(Sheet2!$EM$17,#REF!,12))</f>
        <v>#REF!</v>
      </c>
      <c r="EN32" s="8" t="e">
        <f>SUM(HLOOKUP(Sheet2!$EN$3,#REF!,12)+HLOOKUP(Sheet2!$EN$4,#REF!,12)+HLOOKUP(Sheet2!$EN$5,#REF!,12)+HLOOKUP(Sheet2!$EN$6,#REF!,12)+HLOOKUP(Sheet2!$EN$7,#REF!,12)+HLOOKUP(Sheet2!$EN$8,#REF!,12)+HLOOKUP(Sheet2!$EN$9,#REF!,12)+HLOOKUP(Sheet2!$EN$10,#REF!,12)+HLOOKUP(Sheet2!$EN$11,#REF!,12)+HLOOKUP(Sheet2!$EN$12,#REF!,12)+HLOOKUP(Sheet2!$EN$13,#REF!,12)+HLOOKUP(Sheet2!$EN$14,#REF!,12)+HLOOKUP(Sheet2!$EN$15,#REF!,12)+HLOOKUP(Sheet2!$EN$16,#REF!,12)+HLOOKUP(Sheet2!$EN$17,#REF!,12)+HLOOKUP(Sheet2!$EN$18,#REF!,12)+HLOOKUP(Sheet2!$EN$19,#REF!,12))</f>
        <v>#REF!</v>
      </c>
      <c r="EO32" s="8" t="e">
        <f>SUM(HLOOKUP(Sheet2!$EO$3,#REF!,12)+HLOOKUP(Sheet2!$EO$4,#REF!,12)+HLOOKUP(Sheet2!$EO$5,#REF!,12)+HLOOKUP(Sheet2!$EO$6,#REF!,12)+HLOOKUP(Sheet2!$EO$7,#REF!,12)+HLOOKUP(Sheet2!$EO$8,#REF!,12)+HLOOKUP(Sheet2!$EO$9,#REF!,12)+HLOOKUP(Sheet2!$EO$10,#REF!,12)+HLOOKUP(Sheet2!$EO$11,#REF!,12)+HLOOKUP(Sheet2!$EO$12,#REF!,12)+HLOOKUP(Sheet2!$EO$13,#REF!,12))</f>
        <v>#REF!</v>
      </c>
      <c r="EP32" s="8" t="e">
        <f>SUM(HLOOKUP(Sheet2!$EP$3,#REF!,12)+HLOOKUP(Sheet2!$EP$4,#REF!,12)+HLOOKUP(Sheet2!$EP$5,#REF!,12)+HLOOKUP(Sheet2!$EP$6,#REF!,12)+HLOOKUP(Sheet2!$EP$7,#REF!,12)+HLOOKUP(Sheet2!$EP$8,#REF!,12)+HLOOKUP(Sheet2!$EP$9,#REF!,12)+HLOOKUP(Sheet2!$EP$10,#REF!,12)+HLOOKUP(Sheet2!$EP$11,#REF!,12)+HLOOKUP(Sheet2!$EP$12,#REF!,12)+HLOOKUP(Sheet2!$EP$13,#REF!,12))</f>
        <v>#REF!</v>
      </c>
      <c r="EQ32" s="8" t="e">
        <f>SUM(HLOOKUP(Sheet2!$EQ$3,#REF!,12)+HLOOKUP(Sheet2!$EQ$4,#REF!,12)+HLOOKUP(Sheet2!$EQ$5,#REF!,12)+HLOOKUP(Sheet2!$EQ$6,#REF!,12)+HLOOKUP(Sheet2!$EQ$7,#REF!,12)+HLOOKUP(Sheet2!$EQ$8,#REF!,12)+HLOOKUP(Sheet2!$EQ$9,#REF!,12)+HLOOKUP(Sheet2!$EQ$10,#REF!,12)+HLOOKUP(Sheet2!$EQ$11,#REF!,12)+HLOOKUP(Sheet2!$EQ$12,#REF!,12)+HLOOKUP(Sheet2!$EQ$13,#REF!,12)+HLOOKUP(Sheet2!$EQ$14,#REF!,12))</f>
        <v>#REF!</v>
      </c>
      <c r="ER32" s="8" t="e">
        <f>SUM(HLOOKUP(Sheet2!$ER$3,#REF!,12)+HLOOKUP(Sheet2!$ER$4,#REF!,12)+HLOOKUP(Sheet2!$ER$5,#REF!,12)+HLOOKUP(Sheet2!$ER$6,#REF!,12)+HLOOKUP(Sheet2!$ER$7,#REF!,12)+HLOOKUP(Sheet2!$ER$8,#REF!,12)+HLOOKUP(Sheet2!$ER$9,#REF!,12)+HLOOKUP(Sheet2!$ER$10,#REF!,12)+HLOOKUP(Sheet2!$ER$11,#REF!,12))</f>
        <v>#REF!</v>
      </c>
      <c r="ES32" s="8" t="e">
        <f>SUM(HLOOKUP(Sheet2!$ES$3,#REF!,12)+HLOOKUP(Sheet2!$ES$4,#REF!,12)+HLOOKUP(Sheet2!$ES$5,#REF!,12)+HLOOKUP(Sheet2!$ES$6,#REF!,12)+HLOOKUP(Sheet2!$ES$7,#REF!,12)+HLOOKUP(Sheet2!$ES$8,#REF!,12)+HLOOKUP(Sheet2!$ES$9,#REF!,12)+HLOOKUP(Sheet2!$ES$10,#REF!,12)+HLOOKUP(Sheet2!$ES$11,#REF!,12)+HLOOKUP(Sheet2!$ES$12,#REF!,12)+HLOOKUP(Sheet2!$ES$13,#REF!,12))</f>
        <v>#REF!</v>
      </c>
      <c r="ET32" s="8" t="e">
        <f>SUM(HLOOKUP(Sheet2!$ET$3,#REF!,12)+HLOOKUP(Sheet2!$ET$4,#REF!,12)+HLOOKUP(Sheet2!$ET$5,#REF!,12)+HLOOKUP(Sheet2!$ET$6,#REF!,12)+HLOOKUP(Sheet2!$ET$7,#REF!,12)+HLOOKUP(Sheet2!$ET$8,#REF!,12)+HLOOKUP(Sheet2!$ET$9,#REF!,12)+HLOOKUP(Sheet2!$ET$10,#REF!,12)+HLOOKUP(Sheet2!$ET$11,#REF!,12))</f>
        <v>#REF!</v>
      </c>
      <c r="EU32" s="8" t="e">
        <f>SUM(HLOOKUP(Sheet2!$EU$3,#REF!,12)+HLOOKUP(Sheet2!$EU$4,#REF!,12)+HLOOKUP(Sheet2!$EU$5,#REF!,12)+HLOOKUP(Sheet2!$EU$6,#REF!,12)+HLOOKUP(Sheet2!$EU$7,#REF!,12)+HLOOKUP(Sheet2!$EU$8,#REF!,12)+HLOOKUP(Sheet2!$EU$9,#REF!,12)+HLOOKUP(Sheet2!$EU$10,#REF!,12)+HLOOKUP(Sheet2!$EU$11,#REF!,12)+HLOOKUP(Sheet2!$EU$12,#REF!,12)+HLOOKUP(Sheet2!$EU$13,#REF!,12))</f>
        <v>#REF!</v>
      </c>
      <c r="EV32" s="8" t="e">
        <f>SUM(HLOOKUP(Sheet2!$EV$3,#REF!,12)+HLOOKUP(Sheet2!$EV$4,#REF!,12)+HLOOKUP(Sheet2!$EV$5,#REF!,12)+HLOOKUP(Sheet2!$EV$6,#REF!,12)+HLOOKUP(Sheet2!$EV$7,#REF!,12)+HLOOKUP(Sheet2!$EV$8,#REF!,12)+HLOOKUP(Sheet2!$EV$9,#REF!,12)+HLOOKUP(Sheet2!$EV$10,#REF!,12)+HLOOKUP(Sheet2!$EV$11,#REF!,12)+HLOOKUP(Sheet2!$EV$12,#REF!,12)+HLOOKUP(Sheet2!$EV$13,#REF!,12)+HLOOKUP(Sheet2!$EV$14,#REF!,12))</f>
        <v>#REF!</v>
      </c>
      <c r="EW32" s="8" t="e">
        <f>SUM(HLOOKUP(Sheet2!$EW$3,#REF!,12)+HLOOKUP(Sheet2!$EW$4,#REF!,12)+HLOOKUP(Sheet2!$EW$5,#REF!,12)+HLOOKUP(Sheet2!$EW$6,#REF!,12)+HLOOKUP(Sheet2!$EW$7,#REF!,12)+HLOOKUP(Sheet2!$EW$8,#REF!,12)+HLOOKUP(Sheet2!$EW$9,#REF!,12)+HLOOKUP(Sheet2!$EW$10,#REF!,12)+HLOOKUP(Sheet2!$EW$11,#REF!,12)+HLOOKUP(Sheet2!$EW$12,#REF!,12)+HLOOKUP(Sheet2!$EW$13,#REF!,12)+HLOOKUP(Sheet2!$EW$14,#REF!,12))</f>
        <v>#REF!</v>
      </c>
      <c r="EX32" s="8" t="e">
        <f>SUM(HLOOKUP(Sheet2!$EX$3,#REF!,12)+HLOOKUP(Sheet2!$EX$4,#REF!,12)+HLOOKUP(Sheet2!$EX$5,#REF!,12)+HLOOKUP(Sheet2!$EX$6,#REF!,12)+HLOOKUP(Sheet2!$EX$7,#REF!,12)+HLOOKUP(Sheet2!$EX$8,#REF!,12)+HLOOKUP(Sheet2!$EX$9,#REF!,12)+HLOOKUP(Sheet2!$EX$10,#REF!,12)+HLOOKUP(Sheet2!$EX$11,#REF!,12)+HLOOKUP(Sheet2!$EX$12,#REF!,12)+HLOOKUP(Sheet2!$EX$13,#REF!,12)+HLOOKUP(Sheet2!$EX$14,#REF!,12)+HLOOKUP(Sheet2!$EX$15,#REF!,12))</f>
        <v>#REF!</v>
      </c>
      <c r="EY32" s="8" t="e">
        <f>SUM(HLOOKUP(Sheet2!$EY$3,#REF!,12)+HLOOKUP(Sheet2!$EY$4,#REF!,12)+HLOOKUP(Sheet2!$EY$5,#REF!,12)+HLOOKUP(Sheet2!$EY$6,#REF!,12)+HLOOKUP(Sheet2!$EY$7,#REF!,12)+HLOOKUP(Sheet2!$EY$8,#REF!,12)+HLOOKUP(Sheet2!$EY$9,#REF!,12)+HLOOKUP(Sheet2!$EY$10,#REF!,12)+HLOOKUP(Sheet2!$EY$11,#REF!,12)+HLOOKUP(Sheet2!$EY$12,#REF!,12))</f>
        <v>#REF!</v>
      </c>
      <c r="EZ32" s="8" t="e">
        <f>SUM(HLOOKUP(Sheet2!$EZ$3,#REF!,12)+HLOOKUP(Sheet2!$EZ$4,#REF!,12)+HLOOKUP(Sheet2!$EZ$5,#REF!,12)+HLOOKUP(Sheet2!$EZ$6,#REF!,12)+HLOOKUP(Sheet2!$EZ$7,#REF!,12)+HLOOKUP(Sheet2!$EZ$8,#REF!,12)+HLOOKUP(Sheet2!$EZ$9,#REF!,12)+HLOOKUP(Sheet2!$EZ$10,#REF!,12)+HLOOKUP(Sheet2!$EZ$11,#REF!,12)+HLOOKUP(Sheet2!$EZ$12,#REF!,12)+HLOOKUP(Sheet2!$EZ$13,#REF!,12)+HLOOKUP(Sheet2!$EZ$14,#REF!,12))</f>
        <v>#REF!</v>
      </c>
      <c r="FA32" s="8" t="e">
        <f>SUM(HLOOKUP(Sheet2!$FA$3,#REF!,12)+HLOOKUP(Sheet2!$FA$4,#REF!,12)+HLOOKUP(Sheet2!$FA$5,#REF!,12)+HLOOKUP(Sheet2!$FA$6,#REF!,12)+HLOOKUP(Sheet2!$FA$7,#REF!,12)+HLOOKUP(Sheet2!$FA$8,#REF!,12)+HLOOKUP(Sheet2!$FA$9,#REF!,12)+HLOOKUP(Sheet2!$FA$10,#REF!,12)+HLOOKUP(Sheet2!$FA$11,#REF!,12)+HLOOKUP(Sheet2!$FA$12,#REF!,12))</f>
        <v>#REF!</v>
      </c>
      <c r="FB32" s="8" t="e">
        <f>SUM(HLOOKUP(Sheet2!$FB$3,#REF!,12)+HLOOKUP(Sheet2!$FB$4,#REF!,12)+HLOOKUP(Sheet2!$FB$5,#REF!,12)+HLOOKUP(Sheet2!$FB$6,#REF!,12)+HLOOKUP(Sheet2!$FB$7,#REF!,12)+HLOOKUP(Sheet2!$FB$8,#REF!,12)+HLOOKUP(Sheet2!$FB$9,#REF!,12)+HLOOKUP(Sheet2!$FB$10,#REF!,12)+HLOOKUP(Sheet2!$FB$11,#REF!,12)+HLOOKUP(Sheet2!$FB$12,#REF!,12)+HLOOKUP(Sheet2!$FB$13,#REF!,12)+HLOOKUP(Sheet2!$FB$14,#REF!,12))</f>
        <v>#REF!</v>
      </c>
    </row>
    <row r="33" spans="1:158" ht="14.4">
      <c r="A33" s="10" t="s">
        <v>9</v>
      </c>
      <c r="B33" s="8" t="e">
        <f>SUM(HLOOKUP(Sheet2!$B$3,#REF!,13)+HLOOKUP(Sheet2!$B$4,#REF!,13)+HLOOKUP(Sheet2!$B$5,#REF!,13)+HLOOKUP(Sheet2!$B$6,#REF!,13)+HLOOKUP(Sheet2!$B$7,#REF!,13)+HLOOKUP(Sheet2!$B$8,#REF!,13)+HLOOKUP(Sheet2!$B$9,#REF!,13)+HLOOKUP(Sheet2!$B$10,#REF!,13)+HLOOKUP(Sheet2!$B$11,#REF!,13))</f>
        <v>#REF!</v>
      </c>
      <c r="C33" s="8" t="e">
        <f>SUM(HLOOKUP(Sheet2!$C$3,#REF!,13)+HLOOKUP(Sheet2!$C$4,#REF!,13)+HLOOKUP(Sheet2!$C$5,#REF!,13)+HLOOKUP(Sheet2!$C$6,#REF!,13)+HLOOKUP(Sheet2!$C$7,#REF!,13)+HLOOKUP(Sheet2!$C$8,#REF!,13)+HLOOKUP(Sheet2!$C$9,#REF!,13)+HLOOKUP(Sheet2!$C$10,#REF!,13)+HLOOKUP(Sheet2!$C$11,#REF!,13)+HLOOKUP(Sheet2!$C$12,#REF!,13))</f>
        <v>#REF!</v>
      </c>
      <c r="D33" s="8" t="e">
        <f>SUM(HLOOKUP(Sheet2!$D$3,#REF!,13)+HLOOKUP(Sheet2!$D$4,#REF!,13)+HLOOKUP(Sheet2!$D$5,#REF!,13)+HLOOKUP(Sheet2!$D$6,#REF!,13)+HLOOKUP(Sheet2!$D$7,#REF!,13)+HLOOKUP(Sheet2!$D$8,#REF!,13)+HLOOKUP(Sheet2!$D$9,#REF!,13)+HLOOKUP(Sheet2!$D$10,#REF!,13)+HLOOKUP(Sheet2!$D$11,#REF!,13)+HLOOKUP(Sheet2!$D$12,#REF!,13))</f>
        <v>#REF!</v>
      </c>
      <c r="E33" s="8" t="e">
        <f>SUM(HLOOKUP($E$3,#REF!,13)+HLOOKUP($E$4,#REF!,13)+HLOOKUP($E$5,#REF!,13)+HLOOKUP($E$6,#REF!,13)+HLOOKUP($E$7,#REF!,13)+HLOOKUP($E$8,#REF!,13)+HLOOKUP($E$9,#REF!,13)+HLOOKUP($E$10,#REF!,13)+HLOOKUP($E$11,#REF!,13)+HLOOKUP($E$12,#REF!,13)+HLOOKUP($E$13,#REF!,13)+HLOOKUP($E$14,#REF!,13)+HLOOKUP($E$15,#REF!,13))</f>
        <v>#REF!</v>
      </c>
      <c r="F33" s="8" t="e">
        <f>SUM(HLOOKUP(Sheet2!$F$3,#REF!,13)+HLOOKUP(Sheet2!$F$4,#REF!,13)+HLOOKUP(Sheet2!$F$5,#REF!,13)+HLOOKUP(Sheet2!$F$6,#REF!,13)+HLOOKUP(Sheet2!$F$7,#REF!,13)+HLOOKUP(Sheet2!$F$8,#REF!,13)+HLOOKUP(Sheet2!$F$9,#REF!,13)+HLOOKUP(Sheet2!$F$10,#REF!,13)+HLOOKUP(Sheet2!$F$11,#REF!,13)+HLOOKUP(Sheet2!$F$12,#REF!,13))</f>
        <v>#REF!</v>
      </c>
      <c r="G33" s="8" t="e">
        <f>SUM(HLOOKUP(Sheet2!$G$3,#REF!,13)+HLOOKUP(Sheet2!$G$4,#REF!,13)+HLOOKUP(Sheet2!$G$5,#REF!,13)+HLOOKUP(Sheet2!$G$6,#REF!,13)+HLOOKUP(Sheet2!$G$7,#REF!,13)+HLOOKUP(Sheet2!$G$8,#REF!,13)+HLOOKUP(Sheet2!$G$9,#REF!,13)+HLOOKUP(Sheet2!$G$10,#REF!,13)+HLOOKUP(Sheet2!$G$11,#REF!,13)+HLOOKUP(Sheet2!$G$12,#REF!,13)+HLOOKUP(Sheet2!$G$13,#REF!,13)+HLOOKUP(Sheet2!$G$14,#REF!,13))</f>
        <v>#REF!</v>
      </c>
      <c r="H33" s="8" t="e">
        <f>SUM(HLOOKUP(Sheet2!$H$3,#REF!,13)+HLOOKUP(Sheet2!$H$4,#REF!,13)+HLOOKUP(Sheet2!$H$5,#REF!,13)+HLOOKUP(Sheet2!$H$6,#REF!,13)+HLOOKUP(Sheet2!$H$7,#REF!,13)+HLOOKUP(Sheet2!$H$8,#REF!,13)+HLOOKUP(Sheet2!$H$9,#REF!,13)+HLOOKUP(Sheet2!$H$10,#REF!,13)+HLOOKUP(Sheet2!$H$11,#REF!,13))</f>
        <v>#REF!</v>
      </c>
      <c r="I33" s="8" t="e">
        <f>SUM(HLOOKUP(Sheet2!$I$3,#REF!,13)+HLOOKUP(Sheet2!$I$4,#REF!,13)+HLOOKUP(Sheet2!$I$5,#REF!,13)+HLOOKUP(Sheet2!$I$6,#REF!,13)+HLOOKUP(Sheet2!$I$7,#REF!,13)+HLOOKUP(Sheet2!$I$8,#REF!,13)+HLOOKUP(Sheet2!$I$9,#REF!,13)+HLOOKUP(Sheet2!$I$10,#REF!,13)+HLOOKUP(Sheet2!$I$11,#REF!,13)+HLOOKUP(Sheet2!$I$12,#REF!,13)+HLOOKUP(Sheet2!$I$13,#REF!,13))</f>
        <v>#REF!</v>
      </c>
      <c r="J33" s="8" t="e">
        <f>SUM(HLOOKUP(Sheet2!$J$3,#REF!,13)+HLOOKUP(Sheet2!$J$4,#REF!,13)+HLOOKUP(Sheet2!$J$5,#REF!,13)+HLOOKUP(Sheet2!$J$6,#REF!,13)+HLOOKUP(Sheet2!$J$7,#REF!,13)+HLOOKUP(Sheet2!$J$8,#REF!,13)+HLOOKUP(Sheet2!$J$9,#REF!,13)+HLOOKUP(Sheet2!$J$10,#REF!,13)+HLOOKUP(Sheet2!$J$11,#REF!,13)+HLOOKUP(Sheet2!$J$12,#REF!,13)+HLOOKUP(Sheet2!$J$13,#REF!,13)+HLOOKUP(Sheet2!$J$14,#REF!,13))</f>
        <v>#REF!</v>
      </c>
      <c r="K33" s="8" t="e">
        <f>SUM(HLOOKUP(Sheet2!$K$3,#REF!,13)+HLOOKUP(Sheet2!$K$4,#REF!,13)+HLOOKUP(Sheet2!$K$5,#REF!,13)+HLOOKUP(Sheet2!$K$6,#REF!,13)+HLOOKUP(Sheet2!$K$7,#REF!,13)+HLOOKUP(Sheet2!$K$8,#REF!,13)+HLOOKUP(Sheet2!$K$9,#REF!,13)+HLOOKUP(Sheet2!$K$10,#REF!,13)+HLOOKUP(Sheet2!$K$11,#REF!,13)+HLOOKUP(Sheet2!$K$12,#REF!,13)+HLOOKUP(Sheet2!$K$13,#REF!,13)+HLOOKUP(Sheet2!$K$14,#REF!,13))</f>
        <v>#REF!</v>
      </c>
      <c r="L33" s="8" t="e">
        <f>SUM(HLOOKUP(Sheet2!$L$3,#REF!,13)+HLOOKUP(Sheet2!$L$4,#REF!,13)+HLOOKUP(Sheet2!$L$5,#REF!,13)+HLOOKUP(Sheet2!$L$6,#REF!,13)+HLOOKUP(Sheet2!$L$7,#REF!,13)+HLOOKUP(Sheet2!$L$8,#REF!,13)+HLOOKUP(Sheet2!$L$9,#REF!,13)+HLOOKUP(Sheet2!$L$10,#REF!,13)+HLOOKUP(Sheet2!$L$11,#REF!,13)+HLOOKUP(Sheet2!$L$12,#REF!,13)+HLOOKUP(Sheet2!$L$13,#REF!,13)+HLOOKUP(Sheet2!$L$14,#REF!,13))</f>
        <v>#REF!</v>
      </c>
      <c r="M33" s="8" t="e">
        <f>SUM(HLOOKUP($M$3,#REF!,13)+HLOOKUP($M$4,#REF!,13)+HLOOKUP($M$5,#REF!,13)+HLOOKUP($M$6,#REF!,13)+HLOOKUP($M$7,#REF!,13)+HLOOKUP($M$8,#REF!,13)+HLOOKUP($M$9,#REF!,13)+HLOOKUP($M$10,#REF!,13)+HLOOKUP($M$11,#REF!,13)+HLOOKUP($M$12,#REF!,13)+HLOOKUP($M$13,#REF!,13)+HLOOKUP($M$14,#REF!,13)+HLOOKUP($M$15,#REF!,13))</f>
        <v>#REF!</v>
      </c>
      <c r="N33" s="8" t="e">
        <f>SUM(HLOOKUP(Sheet2!$N$3,#REF!,13)+HLOOKUP(Sheet2!$N$4,#REF!,13)+HLOOKUP(Sheet2!$N$5,#REF!,13)+HLOOKUP(Sheet2!$N$6,#REF!,13)+HLOOKUP(Sheet2!$N$7,#REF!,13)+HLOOKUP(Sheet2!$N$8,#REF!,13)+HLOOKUP(Sheet2!$N$9,#REF!,13)+HLOOKUP(Sheet2!$N$10,#REF!,13)+HLOOKUP(Sheet2!$N$11,#REF!,13)+HLOOKUP(Sheet2!$N$12,#REF!,13))</f>
        <v>#REF!</v>
      </c>
      <c r="O33" s="8" t="e">
        <f>SUM(HLOOKUP(Sheet2!$O$3,#REF!,13)+HLOOKUP(Sheet2!$O$4,#REF!,13)+HLOOKUP(Sheet2!$O$5,#REF!,13)+HLOOKUP(Sheet2!$O$6,#REF!,13)+HLOOKUP(Sheet2!$O$7,#REF!,13)+HLOOKUP(Sheet2!$O$8,#REF!,13)+HLOOKUP(Sheet2!$O$9,#REF!,13)+HLOOKUP(Sheet2!$O$10,#REF!,13)+HLOOKUP(Sheet2!$O$11,#REF!,13)+HLOOKUP(Sheet2!$O$12,#REF!,13)+HLOOKUP(Sheet2!$O$13,#REF!,13)+HLOOKUP(Sheet2!$O$14,#REF!,13))</f>
        <v>#REF!</v>
      </c>
      <c r="P33" s="8" t="e">
        <f>SUM(HLOOKUP(Sheet2!$P$3,#REF!,13)+HLOOKUP(Sheet2!$P$4,#REF!,13)+HLOOKUP(Sheet2!$P$5,#REF!,13)+HLOOKUP(Sheet2!$P$6,#REF!,13)+HLOOKUP(Sheet2!$P$7,#REF!,13)+HLOOKUP(Sheet2!$P$8,#REF!,13)+HLOOKUP(Sheet2!$P$9,#REF!,13)+HLOOKUP(Sheet2!$P$10,#REF!,13)+HLOOKUP(Sheet2!$P$11,#REF!,13)+HLOOKUP(Sheet2!$P$12,#REF!,13)+HLOOKUP(Sheet2!$P$13,#REF!,13)+HLOOKUP(Sheet2!$P$14,#REF!,13))</f>
        <v>#REF!</v>
      </c>
      <c r="Q33" s="8" t="e">
        <f>SUM(HLOOKUP(Sheet2!$Q$3,#REF!,13)+HLOOKUP(Sheet2!$Q$4,#REF!,13)+HLOOKUP(Sheet2!$Q$5,#REF!,13)+HLOOKUP(Sheet2!$Q$6,#REF!,13)+HLOOKUP(Sheet2!$Q$7,#REF!,13)+HLOOKUP(Sheet2!$Q$8,#REF!,13)+HLOOKUP(Sheet2!$Q$9,#REF!,13)+HLOOKUP(Sheet2!$Q$10,#REF!,13)+HLOOKUP(Sheet2!$Q$11,#REF!,13)+HLOOKUP(Sheet2!$Q$12,#REF!,13)+HLOOKUP(Sheet2!$Q$13,#REF!,13)+HLOOKUP(Sheet2!$Q$14,#REF!,13))</f>
        <v>#REF!</v>
      </c>
      <c r="R33" s="8" t="e">
        <f>SUM(HLOOKUP(Sheet2!$R$3,#REF!,13)+HLOOKUP(Sheet2!$R$4,#REF!,13)+HLOOKUP(Sheet2!$R$5,#REF!,13)+HLOOKUP(Sheet2!$R$6,#REF!,13)+HLOOKUP(Sheet2!$R$7,#REF!,13)+HLOOKUP(Sheet2!$R$8,#REF!,13)+HLOOKUP(Sheet2!$R$9,#REF!,13)+HLOOKUP(Sheet2!$R$10,#REF!,13)+HLOOKUP(Sheet2!$R$11,#REF!,13))</f>
        <v>#REF!</v>
      </c>
      <c r="S33" s="8" t="e">
        <f>SUM(HLOOKUP(Sheet2!$S$3,#REF!,13)+HLOOKUP(Sheet2!$S$4,#REF!,13)+HLOOKUP(Sheet2!$S$5,#REF!,13)+HLOOKUP(Sheet2!$S$6,#REF!,13)+HLOOKUP(Sheet2!$S$7,#REF!,13)+HLOOKUP(Sheet2!$S$8,#REF!,13)+HLOOKUP(Sheet2!$S$9,#REF!,13)+HLOOKUP(Sheet2!$S$10,#REF!,13)+HLOOKUP(Sheet2!$S$11,#REF!,13)+HLOOKUP(Sheet2!$S$12,#REF!,13)+HLOOKUP(Sheet2!$S$13,#REF!,13))</f>
        <v>#REF!</v>
      </c>
      <c r="T33" s="8" t="e">
        <f>SUM(HLOOKUP(Sheet2!$T$3,#REF!,13)+HLOOKUP(Sheet2!$T$4,#REF!,13)+HLOOKUP(Sheet2!$T$5,#REF!,13)+HLOOKUP(Sheet2!$T$6,#REF!,13)+HLOOKUP(Sheet2!$T$7,#REF!,13)+HLOOKUP(Sheet2!$T$8,#REF!,13)+HLOOKUP(Sheet2!$T$9,#REF!,13)+HLOOKUP(Sheet2!$T$10,#REF!,13)+HLOOKUP(Sheet2!$T$11,#REF!,13)+HLOOKUP(Sheet2!$T$12,#REF!,13))</f>
        <v>#REF!</v>
      </c>
      <c r="U33" s="8" t="e">
        <f>SUM(HLOOKUP(Sheet2!$U$3,#REF!,13)+HLOOKUP(Sheet2!$U$4,#REF!,13)+HLOOKUP(Sheet2!$U$5,#REF!,13)+HLOOKUP(Sheet2!$U$6,#REF!,13)+HLOOKUP(Sheet2!$U$7,#REF!,13)+HLOOKUP(Sheet2!$U$8,#REF!,13)+HLOOKUP(Sheet2!$U$9,#REF!,13)+HLOOKUP(Sheet2!$U$10,#REF!,13)+HLOOKUP(Sheet2!$U$11,#REF!,13)+HLOOKUP(Sheet2!$U$12,#REF!,13)+HLOOKUP(Sheet2!$U$13,#REF!,13)+HLOOKUP(Sheet2!$U$14,#REF!,13)+HLOOKUP(Sheet2!$U$15,#REF!,13))</f>
        <v>#REF!</v>
      </c>
      <c r="V33" s="8" t="e">
        <f>SUM(HLOOKUP(Sheet2!$V$3,#REF!,13)+HLOOKUP(Sheet2!$V$4,#REF!,13)+HLOOKUP(Sheet2!$V$5,#REF!,13)+HLOOKUP(Sheet2!$V$6,#REF!,13)+HLOOKUP(Sheet2!$V$7,#REF!,13)+HLOOKUP(Sheet2!$V$8,#REF!,13)+HLOOKUP(Sheet2!$V$9,#REF!,13)+HLOOKUP(Sheet2!$V$10,#REF!,13)+HLOOKUP(Sheet2!$V$11,#REF!,13)+HLOOKUP(Sheet2!$V$12,#REF!,13)+HLOOKUP(Sheet2!$V$13,#REF!,13)+HLOOKUP(Sheet2!$V$14,#REF!,13)+HLOOKUP(Sheet2!$V$15,#REF!,13))</f>
        <v>#REF!</v>
      </c>
      <c r="W33" s="8" t="e">
        <f>SUM(HLOOKUP(Sheet2!$W$3,#REF!,13)+HLOOKUP(Sheet2!$W$4,#REF!,13)+HLOOKUP(Sheet2!$W$5,#REF!,13)+HLOOKUP(Sheet2!$W$6,#REF!,13)+HLOOKUP(Sheet2!$W$7,#REF!,13)+HLOOKUP(Sheet2!$W$8,#REF!,13)+HLOOKUP(Sheet2!$W$9,#REF!,13)+HLOOKUP(Sheet2!$W$10,#REF!,13)+HLOOKUP(Sheet2!$W$11,#REF!,13)+HLOOKUP(Sheet2!$W$12,#REF!,13)+HLOOKUP(Sheet2!$W$13,#REF!,13)+HLOOKUP(Sheet2!$W$14,#REF!,13)+HLOOKUP(Sheet2!$W$15,#REF!,13))</f>
        <v>#REF!</v>
      </c>
      <c r="X33" s="8" t="e">
        <f>SUM(HLOOKUP(Sheet2!$X$3,#REF!,13)+HLOOKUP(Sheet2!$X$4,#REF!,13)+HLOOKUP(Sheet2!$X$5,#REF!,13)+HLOOKUP(Sheet2!$X$6,#REF!,13)+HLOOKUP(Sheet2!$X$7,#REF!,13)+HLOOKUP(Sheet2!$X$8,#REF!,13)+HLOOKUP(Sheet2!$X$9,#REF!,13)+HLOOKUP(Sheet2!$X$10,#REF!,13)+HLOOKUP(Sheet2!$X$11,#REF!,13)+HLOOKUP(Sheet2!$X$12,#REF!,13)+HLOOKUP(Sheet2!$X$13,#REF!,13)+HLOOKUP(Sheet2!$X$14,#REF!,13)+HLOOKUP(Sheet2!$X$15,#REF!,13))</f>
        <v>#REF!</v>
      </c>
      <c r="Y33" s="8" t="e">
        <f>SUM(HLOOKUP(Sheet2!$Y$3,#REF!,13)+HLOOKUP(Sheet2!$Y$4,#REF!,13)+HLOOKUP(Sheet2!$Y$5,#REF!,13)+HLOOKUP(Sheet2!$Y$6,#REF!,13)+HLOOKUP(Sheet2!$Y$7,#REF!,13)+HLOOKUP(Sheet2!$Y$8,#REF!,13)+HLOOKUP(Sheet2!$Y$9,#REF!,13)+HLOOKUP(Sheet2!$Y$10,#REF!,13)+HLOOKUP(Sheet2!$Y$11,#REF!,13)+HLOOKUP(Sheet2!$Y$12,#REF!,13)+HLOOKUP(Sheet2!$Y$13,#REF!,13)+HLOOKUP(Sheet2!$Y$14,#REF!,13))</f>
        <v>#REF!</v>
      </c>
      <c r="Z33" s="8" t="e">
        <f>SUM(HLOOKUP(Sheet2!$Z$3,#REF!,13)+HLOOKUP(Sheet2!$Z$4,#REF!,13)+HLOOKUP(Sheet2!$Z$5,#REF!,13)+HLOOKUP(Sheet2!$Z$6,#REF!,13)+HLOOKUP(Sheet2!$Z$7,#REF!,13)+HLOOKUP(Sheet2!$Z$8,#REF!,13)+HLOOKUP(Sheet2!$Z$9,#REF!,13)+HLOOKUP(Sheet2!$Z$10,#REF!,13)+HLOOKUP(Sheet2!$Z$11,#REF!,13)+HLOOKUP(Sheet2!$Z$12,#REF!,13)+HLOOKUP(Sheet2!$Z$13,#REF!,13)+HLOOKUP(Sheet2!$Z$14,#REF!,13))</f>
        <v>#REF!</v>
      </c>
      <c r="AA33" s="8" t="e">
        <f>SUM(HLOOKUP(Sheet2!$AA$3,#REF!,13)+HLOOKUP(Sheet2!$AA$4,#REF!,13)+HLOOKUP(Sheet2!$AA$5,#REF!,13)+HLOOKUP(Sheet2!$AA$6,#REF!,13)+HLOOKUP(Sheet2!$AA$7,#REF!,13)+HLOOKUP(Sheet2!$AA$8,#REF!,13)+HLOOKUP(Sheet2!$AA$9,#REF!,13)+HLOOKUP(Sheet2!$AA$10,#REF!,13)+HLOOKUP(Sheet2!$AA$11,#REF!,13)+HLOOKUP(Sheet2!$AA$12,#REF!,13)+HLOOKUP(Sheet2!$AA$13,#REF!,13)+HLOOKUP(Sheet2!$AA$14,#REF!,13))</f>
        <v>#REF!</v>
      </c>
      <c r="AB33" s="8" t="e">
        <f>SUM(HLOOKUP(Sheet2!$AB$3,#REF!,13)+HLOOKUP(Sheet2!$AB$4,#REF!,13)+HLOOKUP(Sheet2!$AB$5,#REF!,13)+HLOOKUP(Sheet2!$AB$6,#REF!,13)+HLOOKUP(Sheet2!$AB$7,#REF!,13)+HLOOKUP(Sheet2!$AB$8,#REF!,13)+HLOOKUP(Sheet2!$AB$9,#REF!,13)+HLOOKUP(Sheet2!$AB$10,#REF!,13)+HLOOKUP(Sheet2!$AB$11,#REF!,13)+HLOOKUP(Sheet2!$AB$12,#REF!,13))</f>
        <v>#REF!</v>
      </c>
      <c r="AC33" s="8" t="e">
        <f>SUM(HLOOKUP(Sheet2!$AC$3,#REF!,13)+HLOOKUP(Sheet2!$AC$4,#REF!,13)+HLOOKUP(Sheet2!$AC$5,#REF!,13)+HLOOKUP(Sheet2!$AC$6,#REF!,13)+HLOOKUP(Sheet2!$AC$7,#REF!,13)+HLOOKUP(Sheet2!$AC$8,#REF!,13)+HLOOKUP(Sheet2!$AC$9,#REF!,13)+HLOOKUP(Sheet2!$AC$10,#REF!,13)+HLOOKUP(Sheet2!$AC$11,#REF!,13)+HLOOKUP(Sheet2!$AC$12,#REF!,13)+HLOOKUP(Sheet2!$AC$13,#REF!,13)+HLOOKUP(Sheet2!$AC$14,#REF!,13))</f>
        <v>#REF!</v>
      </c>
      <c r="AD33" s="8" t="e">
        <f>SUM(HLOOKUP(Sheet2!$AD$3,#REF!,13)+HLOOKUP(Sheet2!$AD$4,#REF!,13)+HLOOKUP(Sheet2!$AD$5,#REF!,13)+HLOOKUP(Sheet2!$AD$6,#REF!,13)+HLOOKUP(Sheet2!$AD$7,#REF!,13)+HLOOKUP(Sheet2!$AD$8,#REF!,13)+HLOOKUP(Sheet2!$AD$9,#REF!,13)+HLOOKUP(Sheet2!$AD$10,#REF!,13)+HLOOKUP(Sheet2!$AD$11,#REF!,13)+HLOOKUP(Sheet2!$AD$12,#REF!,13)+HLOOKUP(Sheet2!$AD$13,#REF!,13)+HLOOKUP(Sheet2!$AD$14,#REF!,13)+HLOOKUP(Sheet2!$AD$15,#REF!,13)+HLOOKUP(Sheet2!$AD$16,#REF!,13))</f>
        <v>#REF!</v>
      </c>
      <c r="AE33" s="8" t="e">
        <f>SUM(HLOOKUP(Sheet2!$AE$3,#REF!,13)+HLOOKUP(Sheet2!$AE$4,#REF!,13)+HLOOKUP(Sheet2!$AE$5,#REF!,13)+HLOOKUP(Sheet2!$AE$6,#REF!,13)+HLOOKUP(Sheet2!$AE$7,#REF!,13)+HLOOKUP(Sheet2!$AE$8,#REF!,13)+HLOOKUP(Sheet2!$AE$9,#REF!,13)+HLOOKUP(Sheet2!$AE$10,#REF!,13)+HLOOKUP(Sheet2!$AE$11,#REF!,13)+HLOOKUP(Sheet2!$AE$12,#REF!,13)+HLOOKUP(Sheet2!$AE$13,#REF!,13)+HLOOKUP(Sheet2!$AE$14,#REF!,13)+HLOOKUP(Sheet2!$AE$15,#REF!,13)+HLOOKUP(Sheet2!$AE$16,#REF!,13)+HLOOKUP(Sheet2!$AE$17,#REF!,13))</f>
        <v>#REF!</v>
      </c>
      <c r="AF33" s="8" t="e">
        <f>SUM(HLOOKUP(Sheet2!$AF$3,#REF!,13)+HLOOKUP(Sheet2!$AF$4,#REF!,13)+HLOOKUP(Sheet2!$AF$5,#REF!,13)+HLOOKUP(Sheet2!$AF$6,#REF!,13)+HLOOKUP(Sheet2!$AF$7,#REF!,13)+HLOOKUP(Sheet2!$AF$8,#REF!,13)+HLOOKUP(Sheet2!$AF$9,#REF!,13)+HLOOKUP(Sheet2!$AF$10,#REF!,13)+HLOOKUP(Sheet2!$AF$11,#REF!,13)+HLOOKUP(Sheet2!$AF$12,#REF!,13)+HLOOKUP(Sheet2!$AF$13,#REF!,13)+HLOOKUP(Sheet2!$AF$14,#REF!,13))</f>
        <v>#REF!</v>
      </c>
      <c r="AG33" s="8" t="e">
        <f>SUM(HLOOKUP(Sheet2!$AG$3,#REF!,13)+HLOOKUP(Sheet2!$AG$4,#REF!,13)+HLOOKUP(Sheet2!$AG$5,#REF!,13)+HLOOKUP(Sheet2!$AG$6,#REF!,13)+HLOOKUP(Sheet2!$AG$7,#REF!,13)+HLOOKUP(Sheet2!$AG$8,#REF!,13)+HLOOKUP(Sheet2!$AG$9,#REF!,13)+HLOOKUP(Sheet2!$AG$10,#REF!,13)+HLOOKUP(Sheet2!$AG$11,#REF!,13)+HLOOKUP(Sheet2!$AG$12,#REF!,13)+HLOOKUP(Sheet2!$AG$13,#REF!,13)+HLOOKUP(Sheet2!$AG$14,#REF!,13)+HLOOKUP(Sheet2!$AG$15,#REF!,13)+HLOOKUP(Sheet2!$AG$16,#REF!,13))</f>
        <v>#REF!</v>
      </c>
      <c r="AH33" s="8" t="e">
        <f>SUM(HLOOKUP(Sheet2!$AH$3,#REF!,13)+HLOOKUP(Sheet2!$AH$4,#REF!,13)+HLOOKUP(Sheet2!$AH$5,#REF!,13)+HLOOKUP(Sheet2!$AH$6,#REF!,13)+HLOOKUP(Sheet2!$AH$7,#REF!,13)+HLOOKUP(Sheet2!$AH$8,#REF!,13)+HLOOKUP(Sheet2!$AH$9,#REF!,13)+HLOOKUP(Sheet2!$AH$10,#REF!,13)+HLOOKUP(Sheet2!$AH$11,#REF!,13)+HLOOKUP(Sheet2!$AH$12,#REF!,13)+HLOOKUP(Sheet2!$AH$13,#REF!,13)+HLOOKUP(Sheet2!$AH$14,#REF!,13)+HLOOKUP(Sheet2!$AH$15,#REF!,13)+HLOOKUP(Sheet2!$AH$16,#REF!,13))</f>
        <v>#REF!</v>
      </c>
      <c r="AI33" s="8" t="e">
        <f>SUM(HLOOKUP(Sheet2!$AI$3,#REF!,13)+HLOOKUP(Sheet2!$AI$4,#REF!,13)+HLOOKUP(Sheet2!$AI$5,#REF!,13)+HLOOKUP(Sheet2!$AI$6,#REF!,13)+HLOOKUP(Sheet2!$AI$7,#REF!,13)+HLOOKUP(Sheet2!$AI$8,#REF!,13)+HLOOKUP(Sheet2!$AI$9,#REF!,13)+HLOOKUP(Sheet2!$AI$10,#REF!,13)+HLOOKUP(Sheet2!$AI$11,#REF!,13)+HLOOKUP(Sheet2!$AI$12,#REF!,13)+HLOOKUP(Sheet2!$AI$13,#REF!,13))</f>
        <v>#REF!</v>
      </c>
      <c r="AJ33" s="8" t="e">
        <f>SUM(HLOOKUP(Sheet2!$AJ$3,#REF!,13)+HLOOKUP(Sheet2!$AJ$4,#REF!,13)+HLOOKUP(Sheet2!$AJ$5,#REF!,13)+HLOOKUP(Sheet2!$AJ$6,#REF!,13)+HLOOKUP(Sheet2!$AJ$7,#REF!,13)+HLOOKUP(Sheet2!$AJ$8,#REF!,13)+HLOOKUP(Sheet2!$AJ$9,#REF!,13)+HLOOKUP(Sheet2!$AJ$10,#REF!,13)+HLOOKUP(Sheet2!$AJ$11,#REF!,13)+HLOOKUP(Sheet2!$AJ$12,#REF!,13)+HLOOKUP(Sheet2!$AJ$13,#REF!,13)+HLOOKUP(Sheet2!$AJ$14,#REF!,13)+HLOOKUP(Sheet2!$AJ$15,#REF!,13))</f>
        <v>#REF!</v>
      </c>
      <c r="AK33" s="8" t="e">
        <f>SUM(HLOOKUP(Sheet2!$AK$3,#REF!,13)+HLOOKUP(Sheet2!$AK$4,#REF!,13)+HLOOKUP(Sheet2!$AK$5,#REF!,13)+HLOOKUP(Sheet2!$AK$6,#REF!,13)+HLOOKUP(Sheet2!$AK$7,#REF!,13)+HLOOKUP(Sheet2!$AK$8,#REF!,13)+HLOOKUP(Sheet2!$AK$9,#REF!,13)+HLOOKUP(Sheet2!$AK$10,#REF!,13)+HLOOKUP(Sheet2!$AK$11,#REF!,13)+HLOOKUP(Sheet2!$AK$12,#REF!,13)+HLOOKUP(Sheet2!$AK$13,#REF!,13)+HLOOKUP(Sheet2!$AK$14,#REF!,13))</f>
        <v>#REF!</v>
      </c>
      <c r="AL33" s="8" t="e">
        <f>SUM(HLOOKUP(Sheet2!$AL$3,#REF!,13)+HLOOKUP(Sheet2!$AL$4,#REF!,13)+HLOOKUP(Sheet2!$AL$5,#REF!,13)+HLOOKUP(Sheet2!$AL$6,#REF!,13)+HLOOKUP(Sheet2!$AL$7,#REF!,13)+HLOOKUP(Sheet2!$AL$8,#REF!,13)+HLOOKUP(Sheet2!$AL$9,#REF!,13)+HLOOKUP(Sheet2!$AL$10,#REF!,13)+HLOOKUP(Sheet2!$AL$11,#REF!,13)+HLOOKUP(Sheet2!$AL$12,#REF!,13)+HLOOKUP(Sheet2!$AL$13,#REF!,13)+HLOOKUP(Sheet2!$AL$14,#REF!,13)+HLOOKUP(Sheet2!$AL$15,#REF!,13)+HLOOKUP(Sheet2!$AL$16,#REF!,13))</f>
        <v>#REF!</v>
      </c>
      <c r="AM33" s="8" t="e">
        <f>SUM(HLOOKUP(Sheet2!$AM$3,#REF!,13)+HLOOKUP(Sheet2!$AM$4,#REF!,13)+HLOOKUP(Sheet2!$AM$5,#REF!,13)+HLOOKUP(Sheet2!$AM$6,#REF!,13)+HLOOKUP(Sheet2!$AM$7,#REF!,13)+HLOOKUP(Sheet2!$AM$8,#REF!,13)+HLOOKUP(Sheet2!$AM$9,#REF!,13)+HLOOKUP(Sheet2!$AM$10,#REF!,13)+HLOOKUP(Sheet2!$AM$11,#REF!,13)+HLOOKUP(Sheet2!$AM$12,#REF!,13)+HLOOKUP(Sheet2!$AM$13,#REF!,13)+HLOOKUP(Sheet2!$AM$14,#REF!,13)+HLOOKUP(Sheet2!$AM$15,#REF!,13)+HLOOKUP(Sheet2!$AM$16,#REF!,13)+HLOOKUP(Sheet2!$AM$17,#REF!,13))</f>
        <v>#REF!</v>
      </c>
      <c r="AN33" s="8" t="e">
        <f>SUM(HLOOKUP(Sheet2!$AN$3,#REF!,13)+HLOOKUP(Sheet2!$AN$4,#REF!,13)+HLOOKUP(Sheet2!$AN$5,#REF!,13)+HLOOKUP(Sheet2!$AN$6,#REF!,13)+HLOOKUP(Sheet2!$AN$7,#REF!,13)+HLOOKUP(Sheet2!$AN$8,#REF!,13)+HLOOKUP(Sheet2!$AN$9,#REF!,13)+HLOOKUP(Sheet2!$AN$10,#REF!,13)+HLOOKUP(Sheet2!$AN$11,#REF!,13)+HLOOKUP(Sheet2!$AN$12,#REF!,13)+HLOOKUP(Sheet2!$AN$13,#REF!,13)+HLOOKUP(Sheet2!$AN$14,#REF!,13)+HLOOKUP(Sheet2!$AN$15,#REF!,13)+HLOOKUP(Sheet2!$AN$16,#REF!,13)+HLOOKUP(Sheet2!$AN$17,#REF!,13))</f>
        <v>#REF!</v>
      </c>
      <c r="AO33" s="8" t="e">
        <f>SUM(HLOOKUP(Sheet2!$AO$3,#REF!,13)+HLOOKUP(Sheet2!$AO$4,#REF!,13)+HLOOKUP(Sheet2!$AO$5,#REF!,13)+HLOOKUP(Sheet2!$AO$6,#REF!,13)+HLOOKUP(Sheet2!$AO$7,#REF!,13)+HLOOKUP(Sheet2!$AO$8,#REF!,13)+HLOOKUP(Sheet2!$AO$9,#REF!,13)+HLOOKUP(Sheet2!$AO$10,#REF!,13)+HLOOKUP(Sheet2!$AO$11,#REF!,13)+HLOOKUP(Sheet2!$AO$12,#REF!,13)+HLOOKUP(Sheet2!$AO$13,#REF!,13)+HLOOKUP(Sheet2!$AO$14,#REF!,13)+HLOOKUP(Sheet2!$AO$15,#REF!,13)+HLOOKUP(Sheet2!$AO$16,#REF!,13)+HLOOKUP(Sheet2!$AO$17,#REF!,13))</f>
        <v>#REF!</v>
      </c>
      <c r="AP33" s="8" t="e">
        <f>SUM(HLOOKUP(Sheet2!$AP$3,#REF!,13)+HLOOKUP(Sheet2!$AP$4,#REF!,13)+HLOOKUP(Sheet2!$AP$5,#REF!,13)+HLOOKUP(Sheet2!$AP$6,#REF!,13)+HLOOKUP(Sheet2!$AP$7,#REF!,13)+HLOOKUP(Sheet2!$AP$8,#REF!,13)+HLOOKUP(Sheet2!$AP$9,#REF!,13)+HLOOKUP(Sheet2!$AP$10,#REF!,13)+HLOOKUP(Sheet2!$AP$11,#REF!,13)+HLOOKUP(Sheet2!$AP$12,#REF!,13)+HLOOKUP(Sheet2!$AP$13,#REF!,13)+HLOOKUP(Sheet2!$AP$14,#REF!,13)+HLOOKUP(Sheet2!$AP$15,#REF!,13)+HLOOKUP(Sheet2!$AP$16,#REF!,13))</f>
        <v>#REF!</v>
      </c>
      <c r="AQ33" s="8" t="e">
        <f>SUM(HLOOKUP(Sheet2!$AQ$3,#REF!,13)+HLOOKUP(Sheet2!$AQ$4,#REF!,13)+HLOOKUP(Sheet2!$AQ$5,#REF!,13)+HLOOKUP(Sheet2!$AQ$6,#REF!,13)+HLOOKUP(Sheet2!$AQ$7,#REF!,13)+HLOOKUP(Sheet2!$AQ$8,#REF!,13)+HLOOKUP(Sheet2!$AQ$9,#REF!,13)+HLOOKUP(Sheet2!$AQ$10,#REF!,13)+HLOOKUP(Sheet2!$AQ$11,#REF!,13)+HLOOKUP(Sheet2!$AQ$12,#REF!,13)+HLOOKUP(Sheet2!$AQ$13,#REF!,13)+HLOOKUP(Sheet2!$AQ$14,#REF!,13)+HLOOKUP(Sheet2!$AQ$15,#REF!,13)+HLOOKUP(Sheet2!$AQ$16,#REF!,13))</f>
        <v>#REF!</v>
      </c>
      <c r="AR33" s="8" t="e">
        <f>SUM(HLOOKUP(Sheet2!$AR$3,#REF!,13)+HLOOKUP(Sheet2!$AR$4,#REF!,13)+HLOOKUP(Sheet2!$AR$5,#REF!,13)+HLOOKUP(Sheet2!$AR$6,#REF!,13)+HLOOKUP(Sheet2!$AR$7,#REF!,13)+HLOOKUP(Sheet2!$AR$8,#REF!,13)+HLOOKUP(Sheet2!$AR$9,#REF!,13)+HLOOKUP(Sheet2!$AR$10,#REF!,13)+HLOOKUP(Sheet2!$AR$11,#REF!,13)+HLOOKUP(Sheet2!$AR$12,#REF!,13)+HLOOKUP(Sheet2!$AR$13,#REF!,13)+HLOOKUP(Sheet2!$AR$14,#REF!,13)+HLOOKUP(Sheet2!$AR$15,#REF!,13)+HLOOKUP(Sheet2!$AR$16,#REF!,13))</f>
        <v>#REF!</v>
      </c>
      <c r="AS33" s="8" t="e">
        <f>SUM(HLOOKUP(Sheet2!$AS$3,#REF!,13)+HLOOKUP(Sheet2!$AS$4,#REF!,13)+HLOOKUP(Sheet2!$AS$5,#REF!,13)+HLOOKUP(Sheet2!$AS$6,#REF!,13)+HLOOKUP(Sheet2!$AS$7,#REF!,13)+HLOOKUP(Sheet2!$AS$8,#REF!,13)+HLOOKUP(Sheet2!$AS$9,#REF!,13)+HLOOKUP(Sheet2!$AS$10,#REF!,13)+HLOOKUP(Sheet2!$AS$11,#REF!,13)+HLOOKUP(Sheet2!$AS$12,#REF!,13)+HLOOKUP(Sheet2!$AS$13,#REF!,13)+HLOOKUP(Sheet2!$AS$14,#REF!,13))</f>
        <v>#REF!</v>
      </c>
      <c r="AT33" s="8" t="e">
        <f>SUM(HLOOKUP(Sheet2!$AT$3,#REF!,13)+HLOOKUP(Sheet2!$AT$4,#REF!,13)+HLOOKUP(Sheet2!$AT$5,#REF!,13)+HLOOKUP(Sheet2!$AT$6,#REF!,13)+HLOOKUP(Sheet2!$AT$7,#REF!,13)+HLOOKUP(Sheet2!$AT$8,#REF!,13)+HLOOKUP(Sheet2!$AT$9,#REF!,13)+HLOOKUP(Sheet2!$AT$10,#REF!,13)+HLOOKUP(Sheet2!$AT$11,#REF!,13)+HLOOKUP(Sheet2!$AT$12,#REF!,13)+HLOOKUP(Sheet2!$AT$13,#REF!,13)+HLOOKUP(Sheet2!$AT$14,#REF!,13)+HLOOKUP(Sheet2!$AT$15,#REF!,13)+HLOOKUP(Sheet2!$AT$16,#REF!,13))</f>
        <v>#REF!</v>
      </c>
      <c r="AU33" s="8" t="e">
        <f>SUM(HLOOKUP(Sheet2!$AU$3,#REF!,13)+HLOOKUP(Sheet2!$AU$4,#REF!,13)+HLOOKUP(Sheet2!$AU$5,#REF!,13)+HLOOKUP(Sheet2!$AU$6,#REF!,13)+HLOOKUP(Sheet2!$AU$7,#REF!,13)+HLOOKUP(Sheet2!$AU$8,#REF!,13)+HLOOKUP(Sheet2!$AU$9,#REF!,13)+HLOOKUP(Sheet2!$AU$10,#REF!,13)+HLOOKUP(Sheet2!$AU$11,#REF!,13)+HLOOKUP(Sheet2!$AU$12,#REF!,13)+HLOOKUP(Sheet2!$AU$13,#REF!,13)+HLOOKUP(Sheet2!$AU$14,#REF!,13)+HLOOKUP(Sheet2!$AU$15,#REF!,13)+HLOOKUP(Sheet2!$AU$16,#REF!,13))</f>
        <v>#REF!</v>
      </c>
      <c r="AV33" s="8" t="e">
        <f>SUM(HLOOKUP(Sheet2!$AV$3,#REF!,13)+HLOOKUP(Sheet2!$AV$4,#REF!,13)+HLOOKUP(Sheet2!$AV$5,#REF!,13)+HLOOKUP(Sheet2!$AV$6,#REF!,13)+HLOOKUP(Sheet2!$AV$7,#REF!,13)+HLOOKUP(Sheet2!$AV$8,#REF!,13)+HLOOKUP(Sheet2!$AV$9,#REF!,13)+HLOOKUP(Sheet2!$AV$10,#REF!,13)+HLOOKUP(Sheet2!$AV$11,#REF!,13)+HLOOKUP(Sheet2!$AV$12,#REF!,13)+HLOOKUP(Sheet2!$AV$13,#REF!,13)+HLOOKUP(Sheet2!$AV$14,#REF!,13)+HLOOKUP(Sheet2!$AV$15,#REF!,13)+HLOOKUP(Sheet2!$AV$16,#REF!,13)+HLOOKUP(Sheet2!$AV$17,#REF!,13))</f>
        <v>#REF!</v>
      </c>
      <c r="AW33" s="8" t="e">
        <f>SUM(HLOOKUP(Sheet2!$AW$3,#REF!,13)+HLOOKUP(Sheet2!$AW$4,#REF!,13)+HLOOKUP(Sheet2!$AW$5,#REF!,13)+HLOOKUP(Sheet2!$AW$6,#REF!,13)+HLOOKUP(Sheet2!$AW$7,#REF!,13)+HLOOKUP(Sheet2!$AW$8,#REF!,13)+HLOOKUP(Sheet2!$AW$9,#REF!,13)+HLOOKUP(Sheet2!$AW$10,#REF!,13)+HLOOKUP(Sheet2!$AW$11,#REF!,13)+HLOOKUP(Sheet2!$AW$12,#REF!,13)+HLOOKUP(Sheet2!$AW$13,#REF!,13)+HLOOKUP(Sheet2!$AW$14,#REF!,13)+HLOOKUP(Sheet2!$AW$15,#REF!,13)+HLOOKUP(Sheet2!$AW$16,#REF!,13)+HLOOKUP(Sheet2!$AW$17,#REF!,13))</f>
        <v>#REF!</v>
      </c>
      <c r="AX33" s="8" t="e">
        <f>SUM(HLOOKUP(Sheet2!$AX$3,#REF!,13)+HLOOKUP(Sheet2!$AX$4,#REF!,13)+HLOOKUP(Sheet2!$AX$5,#REF!,13)+HLOOKUP(Sheet2!$AX$6,#REF!,13)+HLOOKUP(Sheet2!$AX$7,#REF!,13)+HLOOKUP(Sheet2!$AX$8,#REF!,13)+HLOOKUP(Sheet2!$AX$9,#REF!,13)+HLOOKUP(Sheet2!$AX$10,#REF!,13)+HLOOKUP(Sheet2!$AX$11,#REF!,13)+HLOOKUP(Sheet2!$AX$12,#REF!,13)+HLOOKUP(Sheet2!$AX$13,#REF!,13)+HLOOKUP(Sheet2!$AX$14,#REF!,13)+HLOOKUP(Sheet2!$AX$15,#REF!,13)+HLOOKUP(Sheet2!$AX$16,#REF!,13)+HLOOKUP(Sheet2!$AX$17,#REF!,13)+HLOOKUP(Sheet2!$AX$18,#REF!,13)+HLOOKUP(Sheet2!$AX$19,#REF!,13)+HLOOKUP(Sheet2!$AX$20,#REF!,13))</f>
        <v>#REF!</v>
      </c>
      <c r="AY33" s="8" t="e">
        <f>SUM(HLOOKUP(Sheet2!$AY$3,#REF!,13)+HLOOKUP(Sheet2!$AY$4,#REF!,13)+HLOOKUP(Sheet2!$AY$5,#REF!,13)+HLOOKUP(Sheet2!$AY$6,#REF!,13)+HLOOKUP(Sheet2!$AY$7,#REF!,13)+HLOOKUP(Sheet2!$AY$8,#REF!,13)+HLOOKUP(Sheet2!$AY$9,#REF!,13)+HLOOKUP(Sheet2!$AY$10,#REF!,13)+HLOOKUP(Sheet2!$AY$11,#REF!,13)+HLOOKUP(Sheet2!$AY$12,#REF!,13)+HLOOKUP(Sheet2!$AY$13,#REF!,13)+HLOOKUP(Sheet2!$AY$14,#REF!,13)+HLOOKUP(Sheet2!$AY$15,#REF!,13)+HLOOKUP(Sheet2!$AY$16,#REF!,13)+HLOOKUP(Sheet2!$AY$17,#REF!,13))</f>
        <v>#REF!</v>
      </c>
      <c r="AZ33" s="8" t="e">
        <f>SUM(HLOOKUP(Sheet2!$AZ$3,#REF!,13)+HLOOKUP(Sheet2!$AZ$4,#REF!,13)+HLOOKUP(Sheet2!$AZ$5,#REF!,13)+HLOOKUP(Sheet2!$AZ$6,#REF!,13)+HLOOKUP(Sheet2!$AZ$7,#REF!,13)+HLOOKUP(Sheet2!$AZ$8,#REF!,13)+HLOOKUP(Sheet2!$AZ$9,#REF!,13)+HLOOKUP(Sheet2!$AZ$10,#REF!,13)+HLOOKUP(Sheet2!$AZ$11,#REF!,13)+HLOOKUP(Sheet2!$AZ$12,#REF!,13)+HLOOKUP(Sheet2!$AZ$13,#REF!,13)+HLOOKUP(Sheet2!$AZ$14,#REF!,13)+HLOOKUP(Sheet2!$AZ$15,#REF!,13)+HLOOKUP(Sheet2!$AZ$16,#REF!,13)+HLOOKUP(Sheet2!$AZ$17,#REF!,13)+HLOOKUP(Sheet2!$AZ$18,#REF!,13)+HLOOKUP(Sheet2!$AZ$19,#REF!,13))</f>
        <v>#REF!</v>
      </c>
      <c r="BA33" s="8" t="e">
        <f>SUM(HLOOKUP(Sheet2!$BA$3,#REF!,13)+HLOOKUP(Sheet2!$BA$4,#REF!,13)+HLOOKUP(Sheet2!$BA$5,#REF!,13)+HLOOKUP(Sheet2!$BA$6,#REF!,13)+HLOOKUP(Sheet2!$BA$7,#REF!,13)+HLOOKUP(Sheet2!$BA$8,#REF!,13)+HLOOKUP(Sheet2!$BA$9,#REF!,13)+HLOOKUP(Sheet2!$BA$10,#REF!,13)+HLOOKUP(Sheet2!$BA$11,#REF!,13)+HLOOKUP(Sheet2!$BA$12,#REF!,13)+HLOOKUP(Sheet2!$BA$13,#REF!,13)+HLOOKUP(Sheet2!$BA$14,#REF!,13)+HLOOKUP(Sheet2!$BA$15,#REF!,13)+HLOOKUP(Sheet2!$BA$16,#REF!,13))</f>
        <v>#REF!</v>
      </c>
      <c r="BB33" s="8" t="e">
        <f>SUM(HLOOKUP(Sheet2!$BB$3,#REF!,13)+HLOOKUP(Sheet2!$BB$4,#REF!,13)+HLOOKUP(Sheet2!$BB$5,#REF!,13)+HLOOKUP(Sheet2!$BB$6,#REF!,13)+HLOOKUP(Sheet2!$BB$7,#REF!,13)+HLOOKUP(Sheet2!$BB$8,#REF!,13)+HLOOKUP(Sheet2!$BB$9,#REF!,13)+HLOOKUP(Sheet2!$BB$10,#REF!,13)+HLOOKUP(Sheet2!$BB$11,#REF!,13)+HLOOKUP(Sheet2!$BB$12,#REF!,13)+HLOOKUP(Sheet2!$BB$13,#REF!,13)+HLOOKUP(Sheet2!$BB$14,#REF!,13)+HLOOKUP(Sheet2!$BB$15,#REF!,13)+HLOOKUP(Sheet2!$BB$16,#REF!,13)+HLOOKUP(Sheet2!$BB$17,#REF!,13))</f>
        <v>#REF!</v>
      </c>
      <c r="BC33" s="8" t="e">
        <f>SUM(HLOOKUP(Sheet2!$BC$3,#REF!,13)+HLOOKUP(Sheet2!$BC$4,#REF!,13)+HLOOKUP(Sheet2!$BC$5,#REF!,13)+HLOOKUP(Sheet2!$BC$6,#REF!,13)+HLOOKUP(Sheet2!$BC$7,#REF!,13)+HLOOKUP(Sheet2!$BC$8,#REF!,13)+HLOOKUP(Sheet2!$BC$9,#REF!,13)+HLOOKUP(Sheet2!$BC$10,#REF!,13)+HLOOKUP(Sheet2!$BC$11,#REF!,13)+HLOOKUP(Sheet2!$BC$12,#REF!,13)+HLOOKUP(Sheet2!$BC$13,#REF!,13)+HLOOKUP(Sheet2!$BC$14,#REF!,13))</f>
        <v>#REF!</v>
      </c>
      <c r="BD33" s="8" t="e">
        <f>SUM(HLOOKUP(Sheet2!$BD$3,#REF!,13)+HLOOKUP(Sheet2!$BD$4,#REF!,13)+HLOOKUP(Sheet2!$BD$5,#REF!,13)+HLOOKUP(Sheet2!$BD$6,#REF!,13)+HLOOKUP(Sheet2!$BD$7,#REF!,13)+HLOOKUP(Sheet2!$BD$8,#REF!,13)+HLOOKUP(Sheet2!$BD$9,#REF!,13)+HLOOKUP(Sheet2!$BD$10,#REF!,13)+HLOOKUP(Sheet2!$BD$11,#REF!,13)+HLOOKUP(Sheet2!$BD$12,#REF!,13)+HLOOKUP(Sheet2!$BD$13,#REF!,13)+HLOOKUP(Sheet2!$BD$14,#REF!,13)+HLOOKUP(Sheet2!$BD$15,#REF!,13)+HLOOKUP(Sheet2!$BD$16,#REF!,13))</f>
        <v>#REF!</v>
      </c>
      <c r="BE33" s="8" t="e">
        <f>SUM(HLOOKUP(Sheet2!$BE$3,#REF!,13)+HLOOKUP(Sheet2!$BE$4,#REF!,13)+HLOOKUP(Sheet2!$BE$5,#REF!,13)+HLOOKUP(Sheet2!$BE$6,#REF!,13)+HLOOKUP(Sheet2!$BE$7,#REF!,13)+HLOOKUP(Sheet2!$BE$8,#REF!,13)+HLOOKUP(Sheet2!$BE$9,#REF!,13)+HLOOKUP(Sheet2!$BE$10,#REF!,13)+HLOOKUP(Sheet2!$BE$11,#REF!,13)+HLOOKUP(Sheet2!$BE$12,#REF!,13)+HLOOKUP(Sheet2!$BE$13,#REF!,13)+HLOOKUP(Sheet2!$BE$14,#REF!,13)+HLOOKUP(Sheet2!$BE$15,#REF!,13)+HLOOKUP(Sheet2!$BE$16,#REF!,13))</f>
        <v>#REF!</v>
      </c>
      <c r="BF33" s="8" t="e">
        <f>SUM(HLOOKUP(Sheet2!$BF$3,#REF!,13)+HLOOKUP(Sheet2!$BF$4,#REF!,13)+HLOOKUP(Sheet2!$BF$5,#REF!,13)+HLOOKUP(Sheet2!$BF$6,#REF!,13)+HLOOKUP(Sheet2!$BF$7,#REF!,13)+HLOOKUP(Sheet2!$BF$8,#REF!,13)+HLOOKUP(Sheet2!$BF$9,#REF!,13)+HLOOKUP(Sheet2!$BF$10,#REF!,13)+HLOOKUP(Sheet2!$BF$11,#REF!,13)+HLOOKUP(Sheet2!$BF$12,#REF!,13)+HLOOKUP(Sheet2!$BF$13,#REF!,13))</f>
        <v>#REF!</v>
      </c>
      <c r="BG33" s="8" t="e">
        <f>SUM(HLOOKUP(Sheet2!$BG$3,#REF!,13)+HLOOKUP(Sheet2!$BG$4,#REF!,13)+HLOOKUP(Sheet2!$BG$5,#REF!,13)+HLOOKUP(Sheet2!$BG$6,#REF!,13)+HLOOKUP(Sheet2!$BG$7,#REF!,13)+HLOOKUP(Sheet2!$BG$8,#REF!,13)+HLOOKUP(Sheet2!$BG$9,#REF!,13)+HLOOKUP(Sheet2!$BG$10,#REF!,13)+HLOOKUP(Sheet2!$BG$11,#REF!,13)+HLOOKUP(Sheet2!$BG$12,#REF!,13)+HLOOKUP(Sheet2!$BG$13,#REF!,13)+HLOOKUP(Sheet2!$BG$14,#REF!,13)+HLOOKUP(Sheet2!$BG$15,#REF!,13))</f>
        <v>#REF!</v>
      </c>
      <c r="BH33" s="8" t="e">
        <f>SUM(HLOOKUP(Sheet2!$BH$3,#REF!,13)+HLOOKUP(Sheet2!$BH$4,#REF!,13)+HLOOKUP(Sheet2!$BH$5,#REF!,13)+HLOOKUP(Sheet2!$BH$6,#REF!,13)+HLOOKUP(Sheet2!$BH$7,#REF!,13)+HLOOKUP(Sheet2!$BH$8,#REF!,13)+HLOOKUP(Sheet2!$BH$9,#REF!,13)+HLOOKUP(Sheet2!$BH$10,#REF!,13)+HLOOKUP(Sheet2!$BH$11,#REF!,13)+HLOOKUP(Sheet2!$BH$12,#REF!,13)+HLOOKUP(Sheet2!$BH$13,#REF!,13)+HLOOKUP(Sheet2!$BH$14,#REF!,13))</f>
        <v>#REF!</v>
      </c>
      <c r="BI33" s="8" t="e">
        <f>SUM(HLOOKUP(Sheet2!$BI$3,#REF!,13)+HLOOKUP(Sheet2!$BI$4,#REF!,13)+HLOOKUP(Sheet2!$BI$5,#REF!,13)+HLOOKUP(Sheet2!$BI$6,#REF!,13)+HLOOKUP(Sheet2!$BI$7,#REF!,13)+HLOOKUP(Sheet2!$BI$8,#REF!,13)+HLOOKUP(Sheet2!$BI$9,#REF!,13)+HLOOKUP(Sheet2!$BI$10,#REF!,13)+HLOOKUP(Sheet2!$BI$11,#REF!,13)+HLOOKUP(Sheet2!$BI$12,#REF!,13)+HLOOKUP(Sheet2!$BI$13,#REF!,13)+HLOOKUP(Sheet2!$BI$14,#REF!,13)+HLOOKUP(Sheet2!$BI$15,#REF!,13)+HLOOKUP(Sheet2!$BI$16,#REF!,13))</f>
        <v>#REF!</v>
      </c>
      <c r="BJ33" s="8" t="e">
        <f>SUM(HLOOKUP(Sheet2!$BJ$3,#REF!,13)+HLOOKUP(Sheet2!$BJ$4,#REF!,13)+HLOOKUP(Sheet2!$BJ$5,#REF!,13)+HLOOKUP(Sheet2!$BJ$6,#REF!,13)+HLOOKUP(Sheet2!$BJ$7,#REF!,13)+HLOOKUP(Sheet2!$BJ$8,#REF!,13)+HLOOKUP(Sheet2!$BJ$9,#REF!,13)+HLOOKUP(Sheet2!$BJ$10,#REF!,13)+HLOOKUP(Sheet2!$BJ$11,#REF!,13)+HLOOKUP(Sheet2!$BJ$12,#REF!,13)+HLOOKUP(Sheet2!$BJ$13,#REF!,13)+HLOOKUP(Sheet2!$BJ$14,#REF!,13)+HLOOKUP(Sheet2!$BJ$15,#REF!,13)+HLOOKUP(Sheet2!$BJ$16,#REF!,13)+HLOOKUP(Sheet2!$BJ$17,#REF!,13))</f>
        <v>#REF!</v>
      </c>
      <c r="BK33" s="8" t="e">
        <f>SUM(HLOOKUP(Sheet2!$BK$3,#REF!,13)+HLOOKUP(Sheet2!$BK$4,#REF!,13)+HLOOKUP(Sheet2!$BK$5,#REF!,13)+HLOOKUP(Sheet2!$BK$6,#REF!,13)+HLOOKUP(Sheet2!$BK$7,#REF!,13)+HLOOKUP(Sheet2!$BK$8,#REF!,13)+HLOOKUP(Sheet2!$BK$9,#REF!,13)+HLOOKUP(Sheet2!$BK$10,#REF!,13)+HLOOKUP(Sheet2!$BK$11,#REF!,13)+HLOOKUP(Sheet2!$BK$12,#REF!,13)+HLOOKUP(Sheet2!$BK$13,#REF!,13)+HLOOKUP(Sheet2!$BK$14,#REF!,13)+HLOOKUP(Sheet2!$BK$15,#REF!,13)+HLOOKUP(Sheet2!$BK$16,#REF!,13)+HLOOKUP(Sheet2!$BK$17,#REF!,13))</f>
        <v>#REF!</v>
      </c>
      <c r="BL33" s="8" t="e">
        <f>SUM(HLOOKUP(Sheet2!$BL$3,#REF!,13)+HLOOKUP(Sheet2!$BL$4,#REF!,13)+HLOOKUP(Sheet2!$BL$5,#REF!,13)+HLOOKUP(Sheet2!$BL$6,#REF!,13)+HLOOKUP(Sheet2!$BL$7,#REF!,13)+HLOOKUP(Sheet2!$BL$8,#REF!,13)+HLOOKUP(Sheet2!$BL$9,#REF!,13)+HLOOKUP(Sheet2!$BL$10,#REF!,13)+HLOOKUP(Sheet2!$BL$11,#REF!,13)+HLOOKUP(Sheet2!$BL$12,#REF!,13)+HLOOKUP(Sheet2!$BL$13,#REF!,13)+HLOOKUP(Sheet2!$BL$14,#REF!,13)+HLOOKUP(Sheet2!$BL$15,#REF!,13)+HLOOKUP(Sheet2!$BL$16,#REF!,13)+HLOOKUP(Sheet2!$BL$17,#REF!,13))</f>
        <v>#REF!</v>
      </c>
      <c r="BM33" s="8" t="e">
        <f>SUM(HLOOKUP(Sheet2!$BM$3,#REF!,13)+HLOOKUP(Sheet2!$BM$4,#REF!,13)+HLOOKUP(Sheet2!$BM$5,#REF!,13)+HLOOKUP(Sheet2!$BM$6,#REF!,13)+HLOOKUP(Sheet2!$BM$7,#REF!,13)+HLOOKUP(Sheet2!$BM$8,#REF!,13)+HLOOKUP(Sheet2!$BM$9,#REF!,13)+HLOOKUP(Sheet2!$BM$10,#REF!,13)+HLOOKUP(Sheet2!$BM$11,#REF!,13)+HLOOKUP(Sheet2!$BM$12,#REF!,13)+HLOOKUP(Sheet2!$BM$13,#REF!,13)+HLOOKUP(Sheet2!$BM$14,#REF!,13)+HLOOKUP(Sheet2!$BM$15,#REF!,13)+HLOOKUP(Sheet2!$BM$16,#REF!,13))</f>
        <v>#REF!</v>
      </c>
      <c r="BN33" s="8" t="e">
        <f>SUM(HLOOKUP(Sheet2!$BN$3,#REF!,13)+HLOOKUP(Sheet2!$BN$4,#REF!,13)+HLOOKUP(Sheet2!$BN$5,#REF!,13)+HLOOKUP(Sheet2!$BN$6,#REF!,13)+HLOOKUP(Sheet2!$BN$7,#REF!,13)+HLOOKUP(Sheet2!$BN$8,#REF!,13)+HLOOKUP(Sheet2!$BN$9,#REF!,13)+HLOOKUP(Sheet2!$BN$10,#REF!,13)+HLOOKUP(Sheet2!$BN$11,#REF!,13)+HLOOKUP(Sheet2!$BN$12,#REF!,13)+HLOOKUP(Sheet2!$BN$13,#REF!,13)+HLOOKUP(Sheet2!$BN$14,#REF!,13)+HLOOKUP(Sheet2!$BN$15,#REF!,13)+HLOOKUP(Sheet2!$BN$16,#REF!,13))</f>
        <v>#REF!</v>
      </c>
      <c r="BO33" s="8" t="e">
        <f>SUM(HLOOKUP(Sheet2!$BO$3,#REF!,13)+HLOOKUP(Sheet2!$BO$4,#REF!,13)+HLOOKUP(Sheet2!$BO$5,#REF!,13)+HLOOKUP(Sheet2!$BO$6,#REF!,13)+HLOOKUP(Sheet2!$BO$7,#REF!,13)+HLOOKUP(Sheet2!$BO$8,#REF!,13)+HLOOKUP(Sheet2!$BO$9,#REF!,13)+HLOOKUP(Sheet2!$BO$10,#REF!,13)+HLOOKUP(Sheet2!$BO$11,#REF!,13)+HLOOKUP(Sheet2!$BO$12,#REF!,13)+HLOOKUP(Sheet2!$BO$13,#REF!,13)+HLOOKUP(Sheet2!$BO$14,#REF!,13)+HLOOKUP(Sheet2!$BO$15,#REF!,13)+HLOOKUP(Sheet2!$BO$16,#REF!,13))</f>
        <v>#REF!</v>
      </c>
      <c r="BP33" s="8" t="e">
        <f>SUM(HLOOKUP(Sheet2!$BP$3,#REF!,13)+HLOOKUP(Sheet2!$BP$4,#REF!,13)+HLOOKUP(Sheet2!$BP$5,#REF!,13)+HLOOKUP(Sheet2!$BP$6,#REF!,13)+HLOOKUP(Sheet2!$BP$7,#REF!,13)+HLOOKUP(Sheet2!$BP$8,#REF!,13)+HLOOKUP(Sheet2!$BP$9,#REF!,13)+HLOOKUP(Sheet2!$BP$10,#REF!,13)+HLOOKUP(Sheet2!$BP$11,#REF!,13)+HLOOKUP(Sheet2!$BP$12,#REF!,13)+HLOOKUP(Sheet2!$BP$13,#REF!,13)+HLOOKUP(Sheet2!$BP$14,#REF!,13))</f>
        <v>#REF!</v>
      </c>
      <c r="BQ33" s="8" t="e">
        <f>SUM(HLOOKUP(Sheet2!$BQ$3,#REF!,13)+HLOOKUP(Sheet2!$BQ$4,#REF!,13)+HLOOKUP(Sheet2!$BQ$5,#REF!,13)+HLOOKUP(Sheet2!$BQ$6,#REF!,13)+HLOOKUP(Sheet2!$BQ$7,#REF!,13)+HLOOKUP(Sheet2!$BQ$8,#REF!,13)+HLOOKUP(Sheet2!$BQ$9,#REF!,13)+HLOOKUP(Sheet2!$BQ$10,#REF!,13)+HLOOKUP(Sheet2!$BQ$11,#REF!,13)+HLOOKUP(Sheet2!$BQ$12,#REF!,13)+HLOOKUP(Sheet2!$BQ$13,#REF!,13)+HLOOKUP(Sheet2!$BQ$14,#REF!,13)+HLOOKUP(Sheet2!$BQ$15,#REF!,13)+HLOOKUP(Sheet2!$BQ$16,#REF!,13))</f>
        <v>#REF!</v>
      </c>
      <c r="BR33" s="8" t="e">
        <f>SUM(HLOOKUP(Sheet2!$BR$3,#REF!,13)+HLOOKUP(Sheet2!$BR$4,#REF!,13)+HLOOKUP(Sheet2!$BR$5,#REF!,13)+HLOOKUP(Sheet2!$BR$6,#REF!,13)+HLOOKUP(Sheet2!$BR$7,#REF!,13)+HLOOKUP(Sheet2!$BR$8,#REF!,13)+HLOOKUP(Sheet2!$BR$9,#REF!,13)+HLOOKUP(Sheet2!$BR$10,#REF!,13)+HLOOKUP(Sheet2!$BR$11,#REF!,13)+HLOOKUP(Sheet2!$BR$12,#REF!,13)+HLOOKUP(Sheet2!$BR$13,#REF!,13)+HLOOKUP(Sheet2!$BR$14,#REF!,13)+HLOOKUP(Sheet2!$BR$15,#REF!,13)+HLOOKUP(Sheet2!$BR$16,#REF!,13))</f>
        <v>#REF!</v>
      </c>
      <c r="BS33" s="8" t="e">
        <f>SUM(HLOOKUP(Sheet2!$BS$3,#REF!,13)+HLOOKUP(Sheet2!$BS$4,#REF!,13)+HLOOKUP(Sheet2!$BS$5,#REF!,13)+HLOOKUP(Sheet2!$BS$6,#REF!,13)+HLOOKUP(Sheet2!$BS$7,#REF!,13)+HLOOKUP(Sheet2!$BS$8,#REF!,13)+HLOOKUP(Sheet2!$BS$9,#REF!,13)+HLOOKUP(Sheet2!$BS$10,#REF!,13)+HLOOKUP(Sheet2!$BS$11,#REF!,13)+HLOOKUP(Sheet2!$BS$12,#REF!,13)+HLOOKUP(Sheet2!$BS$13,#REF!,13)+HLOOKUP(Sheet2!$BS$14,#REF!,13)+HLOOKUP(Sheet2!$BS$15,#REF!,13)+HLOOKUP(Sheet2!$BS$16,#REF!,13)+HLOOKUP(Sheet2!$BS$17,#REF!,13))</f>
        <v>#REF!</v>
      </c>
      <c r="BT33" s="8" t="e">
        <f>SUM(HLOOKUP(Sheet2!$BT$3,#REF!,13)+HLOOKUP(Sheet2!$BT$4,#REF!,13)+HLOOKUP(Sheet2!$BT$5,#REF!,13)+HLOOKUP(Sheet2!$BT$6,#REF!,13)+HLOOKUP(Sheet2!$BT$7,#REF!,13)+HLOOKUP(Sheet2!$BT$8,#REF!,13)+HLOOKUP(Sheet2!$BT$9,#REF!,13)+HLOOKUP(Sheet2!$BT$10,#REF!,13)+HLOOKUP(Sheet2!$BT$11,#REF!,13)+HLOOKUP(Sheet2!$BT$12,#REF!,13)+HLOOKUP(Sheet2!$BT$13,#REF!,13)+HLOOKUP(Sheet2!$BT$14,#REF!,13)+HLOOKUP(Sheet2!$BT$15,#REF!,13)+HLOOKUP(Sheet2!$BT$16,#REF!,13)+HLOOKUP(Sheet2!$BT$17,#REF!,13))</f>
        <v>#REF!</v>
      </c>
      <c r="BU33" s="8" t="e">
        <f>SUM(HLOOKUP(Sheet2!$BU$3,#REF!,13)+HLOOKUP(Sheet2!$BU$4,#REF!,13)+HLOOKUP(Sheet2!$BU$5,#REF!,13)+HLOOKUP(Sheet2!$BU$6,#REF!,13)+HLOOKUP(Sheet2!$BU$7,#REF!,13)+HLOOKUP(Sheet2!$BU$8,#REF!,13)+HLOOKUP(Sheet2!$BU$9,#REF!,13)+HLOOKUP(Sheet2!$BU$10,#REF!,13)+HLOOKUP(Sheet2!$BU$11,#REF!,13)+HLOOKUP(Sheet2!$BU$12,#REF!,13)+HLOOKUP(Sheet2!$BU$13,#REF!,13)+HLOOKUP(Sheet2!$BU$14,#REF!,13)+HLOOKUP(Sheet2!$BU$15,#REF!,13)+HLOOKUP(Sheet2!$BU$16,#REF!,13)+HLOOKUP(Sheet2!$BU$17,#REF!,13)+HLOOKUP(Sheet2!$BU$18,#REF!,13)+HLOOKUP(Sheet2!$BU$19,#REF!,13)+HLOOKUP(Sheet2!$BU$20,#REF!,13))</f>
        <v>#REF!</v>
      </c>
      <c r="BV33" s="8" t="e">
        <f>SUM(HLOOKUP(Sheet2!$BV$3,#REF!,13)+HLOOKUP(Sheet2!$BV$4,#REF!,13)+HLOOKUP(Sheet2!$BV$5,#REF!,13)+HLOOKUP(Sheet2!$BV$6,#REF!,13)+HLOOKUP(Sheet2!$BV$7,#REF!,13)+HLOOKUP(Sheet2!$BV$8,#REF!,13)+HLOOKUP(Sheet2!$BV$9,#REF!,13)+HLOOKUP(Sheet2!$BV$10,#REF!,13)+HLOOKUP(Sheet2!$BV$11,#REF!,13)+HLOOKUP(Sheet2!$BV$12,#REF!,13)+HLOOKUP(Sheet2!$BV$13,#REF!,13)+HLOOKUP(Sheet2!$BV$14,#REF!,13)+HLOOKUP(Sheet2!$BV$15,#REF!,13)+HLOOKUP(Sheet2!$BV$16,#REF!,13)+HLOOKUP(Sheet2!$BV$17,#REF!,13))</f>
        <v>#REF!</v>
      </c>
      <c r="BW33" s="8" t="e">
        <f>SUM(HLOOKUP(Sheet2!$BW$3,#REF!,13)+HLOOKUP(Sheet2!$BW$4,#REF!,13)+HLOOKUP(Sheet2!$BW$5,#REF!,13)+HLOOKUP(Sheet2!$BW$6,#REF!,13)+HLOOKUP(Sheet2!$BW$7,#REF!,13)+HLOOKUP(Sheet2!$BW$8,#REF!,13)+HLOOKUP(Sheet2!$BW$9,#REF!,13)+HLOOKUP(Sheet2!$BW$10,#REF!,13)+HLOOKUP(Sheet2!$BW$11,#REF!,13)+HLOOKUP(Sheet2!$BW$12,#REF!,13)+HLOOKUP(Sheet2!$BW$13,#REF!,13)+HLOOKUP(Sheet2!$BW$14,#REF!,13)+HLOOKUP(Sheet2!$BW$15,#REF!,13)+HLOOKUP(Sheet2!$BW$16,#REF!,13)+HLOOKUP(Sheet2!$BW$17,#REF!,13)+HLOOKUP(Sheet2!$BW$18,#REF!,13)+HLOOKUP(Sheet2!$BW$19,#REF!,13))</f>
        <v>#REF!</v>
      </c>
      <c r="BX33" s="8" t="e">
        <f>SUM(HLOOKUP(Sheet2!$BX$3,#REF!,13)+HLOOKUP(Sheet2!$BX$4,#REF!,13)+HLOOKUP(Sheet2!$BX$5,#REF!,13)+HLOOKUP(Sheet2!$BX$6,#REF!,13)+HLOOKUP(Sheet2!$BX$7,#REF!,13)+HLOOKUP(Sheet2!$BX$8,#REF!,13)+HLOOKUP(Sheet2!$BX$9,#REF!,13)+HLOOKUP(Sheet2!$BX$10,#REF!,13)+HLOOKUP(Sheet2!$BX$11,#REF!,13)+HLOOKUP(Sheet2!$BX$12,#REF!,13)+HLOOKUP(Sheet2!$BX$13,#REF!,13)+HLOOKUP(Sheet2!$BX$14,#REF!,13)+HLOOKUP(Sheet2!$BX$15,#REF!,13)+HLOOKUP(Sheet2!$BX$16,#REF!,13)+HLOOKUP(Sheet2!$BX$17,#REF!,13))</f>
        <v>#REF!</v>
      </c>
      <c r="BY33" s="8" t="e">
        <f>SUM(HLOOKUP(Sheet2!$BY$3,#REF!,13)+HLOOKUP(Sheet2!$BY$4,#REF!,13)+HLOOKUP(Sheet2!$BY$5,#REF!,13)+HLOOKUP(Sheet2!$BY$6,#REF!,13)+HLOOKUP(Sheet2!$BY$7,#REF!,13)+HLOOKUP(Sheet2!$BY$8,#REF!,13)+HLOOKUP(Sheet2!$BY$9,#REF!,13)+HLOOKUP(Sheet2!$BY$10,#REF!,13)+HLOOKUP(Sheet2!$BY$11,#REF!,13)+HLOOKUP(Sheet2!$BY$12,#REF!,13)+HLOOKUP(Sheet2!$BY$13,#REF!,13)+HLOOKUP(Sheet2!$BY$14,#REF!,13)+HLOOKUP(Sheet2!$BY$15,#REF!,13)+HLOOKUP(Sheet2!$BY$16,#REF!,13)+HLOOKUP(Sheet2!$BY$17,#REF!,13)+HLOOKUP(Sheet2!$BY$18,#REF!,13))</f>
        <v>#REF!</v>
      </c>
      <c r="BZ33" s="8" t="e">
        <f>SUM(HLOOKUP(Sheet2!$BZ$3,#REF!,13)+HLOOKUP(Sheet2!$BZ$4,#REF!,13)+HLOOKUP(Sheet2!$BZ$5,#REF!,13)+HLOOKUP(Sheet2!$BZ$6,#REF!,13)+HLOOKUP(Sheet2!$BZ$7,#REF!,13)+HLOOKUP(Sheet2!$BZ$8,#REF!,13)+HLOOKUP(Sheet2!$BZ$9,#REF!,13)+HLOOKUP(Sheet2!$BZ$10,#REF!,13)+HLOOKUP(Sheet2!$BZ$11,#REF!,13)+HLOOKUP(Sheet2!$BZ$12,#REF!,13)+HLOOKUP(Sheet2!$BZ$13,#REF!,13)+HLOOKUP(Sheet2!$BZ$14,#REF!,13)+HLOOKUP(Sheet2!$BZ$15,#REF!,13))</f>
        <v>#REF!</v>
      </c>
      <c r="CA33" s="8" t="e">
        <f>SUM(HLOOKUP(Sheet2!$CA$3,#REF!,13)+HLOOKUP(Sheet2!$CA$4,#REF!,13)+HLOOKUP(Sheet2!$CA$5,#REF!,13)+HLOOKUP(Sheet2!$CA$6,#REF!,13)+HLOOKUP(Sheet2!$CA$7,#REF!,13)+HLOOKUP(Sheet2!$CA$8,#REF!,13)+HLOOKUP(Sheet2!$CA$9,#REF!,13)+HLOOKUP(Sheet2!$CA$10,#REF!,13)+HLOOKUP(Sheet2!$CA$11,#REF!,13)+HLOOKUP(Sheet2!$CA$12,#REF!,13)+HLOOKUP(Sheet2!$CA$13,#REF!,13)+HLOOKUP(Sheet2!$CA$14,#REF!,13)+HLOOKUP(Sheet2!$CA$15,#REF!,13)+HLOOKUP(Sheet2!$CA$16,#REF!,13)+HLOOKUP(Sheet2!$CA$17,#REF!,13))</f>
        <v>#REF!</v>
      </c>
      <c r="CB33" s="8" t="e">
        <f>SUM(HLOOKUP(Sheet2!$CB$3,#REF!,13)+HLOOKUP(Sheet2!$CB$4,#REF!,13)+HLOOKUP(Sheet2!$CB$5,#REF!,13)+HLOOKUP(Sheet2!$CB$6,#REF!,13)+HLOOKUP(Sheet2!$CB$7,#REF!,13)+HLOOKUP(Sheet2!$CB$8,#REF!,13)+HLOOKUP(Sheet2!$CB$9,#REF!,13)+HLOOKUP(Sheet2!$CB$10,#REF!,13)+HLOOKUP(Sheet2!$CB$11,#REF!,13)+HLOOKUP(Sheet2!$CB$12,#REF!,13)+HLOOKUP(Sheet2!$CB$13,#REF!,13)+HLOOKUP(Sheet2!$CB$14,#REF!,13)+HLOOKUP(Sheet2!$CB$15,#REF!,13)+HLOOKUP(Sheet2!$CB$16,#REF!,13)+HLOOKUP(Sheet2!$CB$17,#REF!,13))</f>
        <v>#REF!</v>
      </c>
      <c r="CC33" s="8" t="e">
        <f>SUM(HLOOKUP(Sheet2!$CC$3,#REF!,13)+HLOOKUP(Sheet2!$CC$4,#REF!,13)+HLOOKUP(Sheet2!$CC$5,#REF!,13)+HLOOKUP(Sheet2!$CC$6,#REF!,13)+HLOOKUP(Sheet2!$CC$7,#REF!,13)+HLOOKUP(Sheet2!$CC$8,#REF!,13)+HLOOKUP(Sheet2!$CC$9,#REF!,13)+HLOOKUP(Sheet2!$CC$10,#REF!,13)+HLOOKUP(Sheet2!$CC$11,#REF!,13)+HLOOKUP(Sheet2!$CC$12,#REF!,13)+HLOOKUP(Sheet2!$CC$13,#REF!,13)+HLOOKUP(Sheet2!$CC$14,#REF!,13))</f>
        <v>#REF!</v>
      </c>
      <c r="CD33" s="8" t="e">
        <f>SUM(HLOOKUP(Sheet2!$CD$3,#REF!,13)+HLOOKUP(Sheet2!$CD$4,#REF!,13)+HLOOKUP(Sheet2!$CD$5,#REF!,13)+HLOOKUP(Sheet2!$CD$6,#REF!,13)+HLOOKUP(Sheet2!$CD$7,#REF!,13)+HLOOKUP(Sheet2!$CD$8,#REF!,13)+HLOOKUP(Sheet2!$CD$9,#REF!,13)+HLOOKUP(Sheet2!$CD$10,#REF!,13)+HLOOKUP(Sheet2!$CD$11,#REF!,13)+HLOOKUP(Sheet2!$CD$12,#REF!,13)+HLOOKUP(Sheet2!$CD$13,#REF!,13)+HLOOKUP(Sheet2!$CD$14,#REF!,13)+HLOOKUP(Sheet2!$CD$15,#REF!,13)+HLOOKUP(Sheet2!$CD$16,#REF!,13))</f>
        <v>#REF!</v>
      </c>
      <c r="CE33" s="8" t="e">
        <f>SUM(HLOOKUP(Sheet2!$CE$3,#REF!,13)+HLOOKUP(Sheet2!$CE$4,#REF!,13)+HLOOKUP(Sheet2!$CE$5,#REF!,13)+HLOOKUP(Sheet2!$CE$6,#REF!,13)+HLOOKUP(Sheet2!$CE$7,#REF!,13)+HLOOKUP(Sheet2!$CE$8,#REF!,13)+HLOOKUP(Sheet2!$CE$9,#REF!,13)+HLOOKUP(Sheet2!$CE$10,#REF!,13)+HLOOKUP(Sheet2!$CE$11,#REF!,13)+HLOOKUP(Sheet2!$CE$12,#REF!,13)+HLOOKUP(Sheet2!$CE$13,#REF!,13)+HLOOKUP(Sheet2!$CE$14,#REF!,13)+HLOOKUP(Sheet2!$CE$15,#REF!,13))</f>
        <v>#REF!</v>
      </c>
      <c r="CF33" s="8" t="e">
        <f>SUM(HLOOKUP(Sheet2!$CF$3,#REF!,13)+HLOOKUP(Sheet2!$CF$4,#REF!,13)+HLOOKUP(Sheet2!$CF$5,#REF!,13)+HLOOKUP(Sheet2!$CF$6,#REF!,13)+HLOOKUP(Sheet2!$CF$7,#REF!,13)+HLOOKUP(Sheet2!$CF$8,#REF!,13)+HLOOKUP(Sheet2!$CF$9,#REF!,13)+HLOOKUP(Sheet2!$CF$10,#REF!,13)+HLOOKUP(Sheet2!$CF$11,#REF!,13)+HLOOKUP(Sheet2!$CF$12,#REF!,13)+HLOOKUP(Sheet2!$CF$13,#REF!,13)+HLOOKUP(Sheet2!$CF$14,#REF!,13)+HLOOKUP(Sheet2!$CF$15,#REF!,13)+HLOOKUP(Sheet2!$CF$16,#REF!,13)+HLOOKUP(Sheet2!$CF$17,#REF!,13))</f>
        <v>#REF!</v>
      </c>
      <c r="CG33" s="8" t="e">
        <f>SUM(HLOOKUP(Sheet2!$CG$3,#REF!,13)+HLOOKUP(Sheet2!$CG$4,#REF!,13)+HLOOKUP(Sheet2!$CG$5,#REF!,13)+HLOOKUP(Sheet2!$CG$6,#REF!,13)+HLOOKUP(Sheet2!$CG$7,#REF!,13)+HLOOKUP(Sheet2!$CG$8,#REF!,13)+HLOOKUP(Sheet2!$CG$9,#REF!,13)+HLOOKUP(Sheet2!$CG$10,#REF!,13)+HLOOKUP(Sheet2!$CG$11,#REF!,13)+HLOOKUP(Sheet2!$CG$12,#REF!,13)+HLOOKUP(Sheet2!$CG$13,#REF!,13)+HLOOKUP(Sheet2!$CG$14,#REF!,13)+HLOOKUP(Sheet2!$CG$15,#REF!,13)+HLOOKUP(Sheet2!$CG$16,#REF!,13)+HLOOKUP(Sheet2!$CG$17,#REF!,13)+HLOOKUP(Sheet2!$CG$18,#REF!,13))</f>
        <v>#REF!</v>
      </c>
      <c r="CH33" s="8" t="e">
        <f>SUM(HLOOKUP(Sheet2!$CH$3,#REF!,13)+HLOOKUP(Sheet2!$CH$4,#REF!,13)+HLOOKUP(Sheet2!$CH$5,#REF!,13)+HLOOKUP(Sheet2!$CH$6,#REF!,13)+HLOOKUP(Sheet2!$CH$7,#REF!,13)+HLOOKUP(Sheet2!$CH$8,#REF!,13)+HLOOKUP(Sheet2!$CH$9,#REF!,13)+HLOOKUP(Sheet2!$CH$10,#REF!,13)+HLOOKUP(Sheet2!$CH$11,#REF!,13)+HLOOKUP(Sheet2!$CH$12,#REF!,13)+HLOOKUP(Sheet2!$CH$13,#REF!,13)+HLOOKUP(Sheet2!$CH$14,#REF!,13)+HLOOKUP(Sheet2!$CH$15,#REF!,13)+HLOOKUP(Sheet2!$CH$16,#REF!,13)+HLOOKUP(Sheet2!$CH$17,#REF!,13)+HLOOKUP(Sheet2!$CH$18,#REF!,13))</f>
        <v>#REF!</v>
      </c>
      <c r="CI33" s="8" t="e">
        <f>SUM(HLOOKUP(Sheet2!$CI$3,#REF!,13)+HLOOKUP(Sheet2!$CI$4,#REF!,13)+HLOOKUP(Sheet2!$CI$5,#REF!,13)+HLOOKUP(Sheet2!$CI$6,#REF!,13)+HLOOKUP(Sheet2!$CI$7,#REF!,13)+HLOOKUP(Sheet2!$CI$8,#REF!,13)+HLOOKUP(Sheet2!$CI$9,#REF!,13)+HLOOKUP(Sheet2!$CI$10,#REF!,13)+HLOOKUP(Sheet2!$CI$11,#REF!,13)+HLOOKUP(Sheet2!$CI$12,#REF!,13)+HLOOKUP(Sheet2!$CI$13,#REF!,13)+HLOOKUP(Sheet2!$CI$14,#REF!,13)+HLOOKUP(Sheet2!$CI$15,#REF!,13)+HLOOKUP(Sheet2!$CI$16,#REF!,13)+HLOOKUP(Sheet2!$CI$17,#REF!,13)+HLOOKUP(Sheet2!$CI$18,#REF!,13))</f>
        <v>#REF!</v>
      </c>
      <c r="CJ33" s="8" t="e">
        <f>SUM(HLOOKUP(Sheet2!$CJ$3,#REF!,13)+HLOOKUP(Sheet2!$CJ$4,#REF!,13)+HLOOKUP(Sheet2!$CJ$5,#REF!,13)+HLOOKUP(Sheet2!$CJ$6,#REF!,13)+HLOOKUP(Sheet2!$CJ$7,#REF!,13)+HLOOKUP(Sheet2!$CJ$8,#REF!,13)+HLOOKUP(Sheet2!$CJ$9,#REF!,13)+HLOOKUP(Sheet2!$CJ$10,#REF!,13)+HLOOKUP(Sheet2!$CJ$11,#REF!,13)+HLOOKUP(Sheet2!$CJ$12,#REF!,13)+HLOOKUP(Sheet2!$CJ$13,#REF!,13)+HLOOKUP(Sheet2!$CJ$14,#REF!,13)+HLOOKUP(Sheet2!$CJ$15,#REF!,13)+HLOOKUP(Sheet2!$CJ$16,#REF!,13)+HLOOKUP(Sheet2!$CJ$17,#REF!,13))</f>
        <v>#REF!</v>
      </c>
      <c r="CK33" s="8" t="e">
        <f>SUM(HLOOKUP(Sheet2!$CK$3,#REF!,13)+HLOOKUP(Sheet2!$CK$4,#REF!,13)+HLOOKUP(Sheet2!$CK$5,#REF!,13)+HLOOKUP(Sheet2!$CK$6,#REF!,13)+HLOOKUP(Sheet2!$CK$7,#REF!,13)+HLOOKUP(Sheet2!$CK$8,#REF!,13)+HLOOKUP(Sheet2!$CK$9,#REF!,13)+HLOOKUP(Sheet2!$CK$10,#REF!,13)+HLOOKUP(Sheet2!$CK$11,#REF!,13)+HLOOKUP(Sheet2!$CK$12,#REF!,13)+HLOOKUP(Sheet2!$CK$13,#REF!,13)+HLOOKUP(Sheet2!$CK$14,#REF!,13)+HLOOKUP(Sheet2!$CK$15,#REF!,13)+HLOOKUP(Sheet2!$CK$16,#REF!,13)+HLOOKUP(Sheet2!$CK$17,#REF!,13))</f>
        <v>#REF!</v>
      </c>
      <c r="CL33" s="8" t="e">
        <f>SUM(HLOOKUP(Sheet2!$CL$3,#REF!,13)+HLOOKUP(Sheet2!$CL$4,#REF!,13)+HLOOKUP(Sheet2!$CL$5,#REF!,13)+HLOOKUP(Sheet2!$CL$6,#REF!,13)+HLOOKUP(Sheet2!$CL$7,#REF!,13)+HLOOKUP(Sheet2!$CL$8,#REF!,13)+HLOOKUP(Sheet2!$CL$9,#REF!,13)+HLOOKUP(Sheet2!$CL$10,#REF!,13)+HLOOKUP(Sheet2!$CL$11,#REF!,13)+HLOOKUP(Sheet2!$CL$12,#REF!,13)+HLOOKUP(Sheet2!$CL$13,#REF!,13)+HLOOKUP(Sheet2!$CL$14,#REF!,13)+HLOOKUP(Sheet2!$CL$15,#REF!,13)+HLOOKUP(Sheet2!$CL$16,#REF!,13)+HLOOKUP(Sheet2!$CL$17,#REF!,13))</f>
        <v>#REF!</v>
      </c>
      <c r="CM33" s="8" t="e">
        <f>SUM(HLOOKUP(Sheet2!$CM$3,#REF!,13)+HLOOKUP(Sheet2!$CM$4,#REF!,13)+HLOOKUP(Sheet2!$CM$5,#REF!,13)+HLOOKUP(Sheet2!$CM$6,#REF!,13)+HLOOKUP(Sheet2!$CM$7,#REF!,13)+HLOOKUP(Sheet2!$CM$8,#REF!,13)+HLOOKUP(Sheet2!$CM$9,#REF!,13)+HLOOKUP(Sheet2!$CM$10,#REF!,13)+HLOOKUP(Sheet2!$CM$11,#REF!,13)+HLOOKUP(Sheet2!$CM$12,#REF!,13)+HLOOKUP(Sheet2!$CM$13,#REF!,13)+HLOOKUP(Sheet2!$CM$14,#REF!,13)+HLOOKUP(Sheet2!$CM$15,#REF!,13))</f>
        <v>#REF!</v>
      </c>
      <c r="CN33" s="8" t="e">
        <f>SUM(HLOOKUP(Sheet2!$CN$3,#REF!,13)+HLOOKUP(Sheet2!$CN$4,#REF!,13)+HLOOKUP(Sheet2!$CN$5,#REF!,13)+HLOOKUP(Sheet2!$CN$6,#REF!,13)+HLOOKUP(Sheet2!$CN$7,#REF!,13)+HLOOKUP(Sheet2!$CN$8,#REF!,13)+HLOOKUP(Sheet2!$CN$9,#REF!,13)+HLOOKUP(Sheet2!$CN$10,#REF!,13)+HLOOKUP(Sheet2!$CN$11,#REF!,13)+HLOOKUP(Sheet2!$CN$12,#REF!,13)+HLOOKUP(Sheet2!$CN$13,#REF!,13)+HLOOKUP(Sheet2!$CN$14,#REF!,13)+HLOOKUP(Sheet2!$CN$15,#REF!,13)+HLOOKUP(Sheet2!$CN$16,#REF!,13)+HLOOKUP(Sheet2!$CN$17,#REF!,13))</f>
        <v>#REF!</v>
      </c>
      <c r="CO33" s="8" t="e">
        <f>SUM(HLOOKUP(Sheet2!$CO$3,#REF!,13)+HLOOKUP(Sheet2!$CO$4,#REF!,13)+HLOOKUP(Sheet2!$CO$5,#REF!,13)+HLOOKUP(Sheet2!$CO$6,#REF!,13)+HLOOKUP(Sheet2!$CO$7,#REF!,13)+HLOOKUP(Sheet2!$CO$8,#REF!,13)+HLOOKUP(Sheet2!$CO$9,#REF!,13)+HLOOKUP(Sheet2!$CO$10,#REF!,13)+HLOOKUP(Sheet2!$CO$11,#REF!,13)+HLOOKUP(Sheet2!$CO$12,#REF!,13)+HLOOKUP(Sheet2!$CO$13,#REF!,13)+HLOOKUP(Sheet2!$CO$14,#REF!,13)+HLOOKUP(Sheet2!$CO$15,#REF!,13)+HLOOKUP(Sheet2!$CO$16,#REF!,13)+HLOOKUP(Sheet2!$CO$17,#REF!,13))</f>
        <v>#REF!</v>
      </c>
      <c r="CP33" s="8" t="e">
        <f>SUM(HLOOKUP(Sheet2!$CP$3,#REF!,13)+HLOOKUP(Sheet2!$CP$4,#REF!,13)+HLOOKUP(Sheet2!$CP$5,#REF!,13)+HLOOKUP(Sheet2!$CP$6,#REF!,13)+HLOOKUP(Sheet2!$CP$7,#REF!,13)+HLOOKUP(Sheet2!$CP$8,#REF!,13)+HLOOKUP(Sheet2!$CP$9,#REF!,13)+HLOOKUP(Sheet2!$CP$10,#REF!,13)+HLOOKUP(Sheet2!$CP$11,#REF!,13)+HLOOKUP(Sheet2!$CP$12,#REF!,13)+HLOOKUP(Sheet2!$CP$13,#REF!,13)+HLOOKUP(Sheet2!$CP$14,#REF!,13)+HLOOKUP(Sheet2!$CP$15,#REF!,13)+HLOOKUP(Sheet2!$CP$16,#REF!,13)+HLOOKUP(Sheet2!$CP$17,#REF!,13)+HLOOKUP(Sheet2!$CP$18,#REF!,13))</f>
        <v>#REF!</v>
      </c>
      <c r="CQ33" s="8" t="e">
        <f>SUM(HLOOKUP(Sheet2!$CQ$3,#REF!,13)+HLOOKUP(Sheet2!$CQ$4,#REF!,13)+HLOOKUP(Sheet2!$CQ$5,#REF!,13)+HLOOKUP(Sheet2!$CQ$6,#REF!,13)+HLOOKUP(Sheet2!$CQ$7,#REF!,13)+HLOOKUP(Sheet2!$CQ$8,#REF!,13)+HLOOKUP(Sheet2!$CQ$9,#REF!,13)+HLOOKUP(Sheet2!$CQ$10,#REF!,13)+HLOOKUP(Sheet2!$CQ$11,#REF!,13)+HLOOKUP(Sheet2!$CQ$12,#REF!,13)+HLOOKUP(Sheet2!$CQ$13,#REF!,13)+HLOOKUP(Sheet2!$CQ$14,#REF!,13)+HLOOKUP(Sheet2!$CQ$15,#REF!,13)+HLOOKUP(Sheet2!$CQ$16,#REF!,13)+HLOOKUP(Sheet2!$CQ$17,#REF!,13)+HLOOKUP(Sheet2!$CQ$18,#REF!,13))</f>
        <v>#REF!</v>
      </c>
      <c r="CR33" s="8" t="e">
        <f>SUM(HLOOKUP(Sheet2!$CR$3,#REF!,13)+HLOOKUP(Sheet2!$CR$4,#REF!,13)+HLOOKUP(Sheet2!$CR$5,#REF!,13)+HLOOKUP(Sheet2!$CR$6,#REF!,13)+HLOOKUP(Sheet2!$CR$7,#REF!,13)+HLOOKUP(Sheet2!$CR$8,#REF!,13)+HLOOKUP(Sheet2!$CR$9,#REF!,13)+HLOOKUP(Sheet2!$CR$10,#REF!,13)+HLOOKUP(Sheet2!$CR$11,#REF!,13)+HLOOKUP(Sheet2!$CR$12,#REF!,13)+HLOOKUP(Sheet2!$CR$13,#REF!,13)+HLOOKUP(Sheet2!$CR$14,#REF!,13)+HLOOKUP(Sheet2!$CR$15,#REF!,13)+HLOOKUP(Sheet2!$CR$16,#REF!,13)+HLOOKUP(Sheet2!$CR$17,#REF!,13)+HLOOKUP(Sheet2!$CR$18,#REF!,13)+HLOOKUP(Sheet2!$CR$19,#REF!,13)+HLOOKUP(Sheet2!$CR$20,#REF!,13)+HLOOKUP(Sheet2!$CR$21,#REF!,13))</f>
        <v>#REF!</v>
      </c>
      <c r="CS33" s="8" t="e">
        <f>SUM(HLOOKUP(Sheet2!$CS$3,#REF!,13)+HLOOKUP(Sheet2!$CS$4,#REF!,13)+HLOOKUP(Sheet2!$CS$5,#REF!,13)+HLOOKUP(Sheet2!$CS$6,#REF!,13)+HLOOKUP(Sheet2!$CS$7,#REF!,13)+HLOOKUP(Sheet2!$CS$8,#REF!,13)+HLOOKUP(Sheet2!$CS$9,#REF!,13)+HLOOKUP(Sheet2!$CS$10,#REF!,13)+HLOOKUP(Sheet2!$CS$11,#REF!,13)+HLOOKUP(Sheet2!$CS$12,#REF!,13)+HLOOKUP(Sheet2!$CS$13,#REF!,13)+HLOOKUP(Sheet2!$CS$14,#REF!,13)+HLOOKUP(Sheet2!$CS$15,#REF!,13)+HLOOKUP(Sheet2!$CS$16,#REF!,13)+HLOOKUP(Sheet2!$CS$17,#REF!,13)+HLOOKUP(Sheet2!$CS$18,#REF!,13))</f>
        <v>#REF!</v>
      </c>
      <c r="CT33" s="8" t="e">
        <f>SUM(HLOOKUP(Sheet2!$CT$3,#REF!,13)+HLOOKUP(Sheet2!$CT$4,#REF!,13)+HLOOKUP(Sheet2!$CT$5,#REF!,13)+HLOOKUP(Sheet2!$CT$6,#REF!,13)+HLOOKUP(Sheet2!$CT$7,#REF!,13)+HLOOKUP(Sheet2!$CT$8,#REF!,13)+HLOOKUP(Sheet2!$CT$9,#REF!,13)+HLOOKUP(Sheet2!$CT$10,#REF!,13)+HLOOKUP(Sheet2!$CT$11,#REF!,13)+HLOOKUP(Sheet2!$CT$12,#REF!,13)+HLOOKUP(Sheet2!$CT$13,#REF!,13)+HLOOKUP(Sheet2!$CT$14,#REF!,13)+HLOOKUP(Sheet2!$CT$15,#REF!,13)+HLOOKUP(Sheet2!$CT$16,#REF!,13)+HLOOKUP(Sheet2!$CT$17,#REF!,13)+HLOOKUP(Sheet2!$CT$18,#REF!,13)+HLOOKUP(Sheet2!$CT$19,#REF!,13)+HLOOKUP(Sheet2!$CT$20,#REF!,13))</f>
        <v>#REF!</v>
      </c>
      <c r="CU33" s="8" t="e">
        <f>SUM(HLOOKUP(Sheet2!$CU$3,#REF!,13)+HLOOKUP(Sheet2!$CU$4,#REF!,13)+HLOOKUP(Sheet2!$CU$5,#REF!,13)+HLOOKUP(Sheet2!$CU$6,#REF!,13)+HLOOKUP(Sheet2!$CU$7,#REF!,13)+HLOOKUP(Sheet2!$CU$8,#REF!,13)+HLOOKUP(Sheet2!$CU$9,#REF!,13)+HLOOKUP(Sheet2!$CU$10,#REF!,13)+HLOOKUP(Sheet2!$CU$11,#REF!,13)+HLOOKUP(Sheet2!$CU$12,#REF!,13)+HLOOKUP(Sheet2!$CU$13,#REF!,13)+HLOOKUP(Sheet2!$CU$14,#REF!,13)+HLOOKUP(Sheet2!$CU$15,#REF!,13)+HLOOKUP(Sheet2!$CU$16,#REF!,13)+HLOOKUP(Sheet2!$CU$17,#REF!,13))</f>
        <v>#REF!</v>
      </c>
      <c r="CV33" s="8" t="e">
        <f>SUM(HLOOKUP(Sheet2!$CV$3,#REF!,13)+HLOOKUP(Sheet2!$CV$4,#REF!,13)+HLOOKUP(Sheet2!$CV$5,#REF!,13)+HLOOKUP(Sheet2!$CV$6,#REF!,13)+HLOOKUP(Sheet2!$CV$7,#REF!,13)+HLOOKUP(Sheet2!$CV$8,#REF!,13)+HLOOKUP(Sheet2!$CV$9,#REF!,13)+HLOOKUP(Sheet2!$CV$10,#REF!,13)+HLOOKUP(Sheet2!$CV$11,#REF!,13)+HLOOKUP(Sheet2!$CV$12,#REF!,13)+HLOOKUP(Sheet2!$CV$13,#REF!,13)+HLOOKUP(Sheet2!$CV$14,#REF!,13)+HLOOKUP(Sheet2!$CV$15,#REF!,13)+HLOOKUP(Sheet2!$CV$16,#REF!,13)+HLOOKUP(Sheet2!$CV$17,#REF!,13)+HLOOKUP(Sheet2!$CV$18,#REF!,13))</f>
        <v>#REF!</v>
      </c>
      <c r="CW33" s="8" t="e">
        <f>SUM(HLOOKUP(Sheet2!$CW$3,#REF!,13)+HLOOKUP(Sheet2!$CW$4,#REF!,13)+HLOOKUP(Sheet2!$CW$5,#REF!,13)+HLOOKUP(Sheet2!$CW$6,#REF!,13)+HLOOKUP(Sheet2!$CW$7,#REF!,13)+HLOOKUP(Sheet2!$CW$8,#REF!,13)+HLOOKUP(Sheet2!$CW$9,#REF!,13)+HLOOKUP(Sheet2!$CW$10,#REF!,13)+HLOOKUP(Sheet2!$CW$11,#REF!,13)+HLOOKUP(Sheet2!$CW$12,#REF!,13)+HLOOKUP(Sheet2!$CW$13,#REF!,13)+HLOOKUP(Sheet2!$CW$14,#REF!,13)+HLOOKUP(Sheet2!$CW$15,#REF!,13))</f>
        <v>#REF!</v>
      </c>
      <c r="CX33" s="8" t="e">
        <f>SUM(HLOOKUP(Sheet2!$CX$3,#REF!,13)+HLOOKUP(Sheet2!$CX$4,#REF!,13)+HLOOKUP(Sheet2!$CX$5,#REF!,13)+HLOOKUP(Sheet2!$CX$6,#REF!,13)+HLOOKUP(Sheet2!$CX$7,#REF!,13)+HLOOKUP(Sheet2!$CX$8,#REF!,13)+HLOOKUP(Sheet2!$CX$9,#REF!,13)+HLOOKUP(Sheet2!$CX$10,#REF!,13)+HLOOKUP(Sheet2!$CX$11,#REF!,13)+HLOOKUP(Sheet2!$CX$12,#REF!,13)+HLOOKUP(Sheet2!$CX$13,#REF!,13)+HLOOKUP(Sheet2!$CX$14,#REF!,13)+HLOOKUP(Sheet2!$CX$15,#REF!,13)+HLOOKUP(Sheet2!$CX$16,#REF!,13)+HLOOKUP(Sheet2!$CX$17,#REF!,13))</f>
        <v>#REF!</v>
      </c>
      <c r="CY33" s="8" t="e">
        <f>SUM(HLOOKUP(Sheet2!$CY$3,#REF!,13)+HLOOKUP(Sheet2!$CY$4,#REF!,13)+HLOOKUP(Sheet2!$CY$5,#REF!,13)+HLOOKUP(Sheet2!$CY$6,#REF!,13)+HLOOKUP(Sheet2!$CY$7,#REF!,13)+HLOOKUP(Sheet2!$CY$8,#REF!,13)+HLOOKUP(Sheet2!$CY$9,#REF!,13)+HLOOKUP(Sheet2!$CY$10,#REF!,13)+HLOOKUP(Sheet2!$CY$11,#REF!,13)+HLOOKUP(Sheet2!$CY$12,#REF!,13)+HLOOKUP(Sheet2!$CY$13,#REF!,13)+HLOOKUP(Sheet2!$CY$14,#REF!,13)+HLOOKUP(Sheet2!$CY$15,#REF!,13)+HLOOKUP(Sheet2!$CY$16,#REF!,13)+HLOOKUP(Sheet2!$CY$17,#REF!,13))</f>
        <v>#REF!</v>
      </c>
      <c r="CZ33" s="8" t="e">
        <f>SUM(HLOOKUP(Sheet2!$CZ$3,#REF!,13)+HLOOKUP(Sheet2!$CZ$4,#REF!,13)+HLOOKUP(Sheet2!$CZ$5,#REF!,13)+HLOOKUP(Sheet2!$CZ$6,#REF!,13)+HLOOKUP(Sheet2!$CZ$7,#REF!,13)+HLOOKUP(Sheet2!$CZ$8,#REF!,13)+HLOOKUP(Sheet2!$CZ$9,#REF!,13)+HLOOKUP(Sheet2!$CZ$10,#REF!,13)+HLOOKUP(Sheet2!$CZ$11,#REF!,13)+HLOOKUP(Sheet2!$CZ$12,#REF!,13)+HLOOKUP(Sheet2!$CZ$13,#REF!,13)+HLOOKUP(Sheet2!$CZ$14,#REF!,13))</f>
        <v>#REF!</v>
      </c>
      <c r="DA33" s="8" t="e">
        <f>SUM(HLOOKUP(Sheet2!$DA$3,#REF!,13)+HLOOKUP(Sheet2!$DA$4,#REF!,13)+HLOOKUP(Sheet2!$DA$5,#REF!,13)+HLOOKUP(Sheet2!$DA$6,#REF!,13)+HLOOKUP(Sheet2!$DA$7,#REF!,13)+HLOOKUP(Sheet2!$DA$8,#REF!,13)+HLOOKUP(Sheet2!$DA$9,#REF!,13)+HLOOKUP(Sheet2!$DA$10,#REF!,13)+HLOOKUP(Sheet2!$DA$11,#REF!,13)+HLOOKUP(Sheet2!$DA$12,#REF!,13)+HLOOKUP(Sheet2!$DA$13,#REF!,13)+HLOOKUP(Sheet2!$DA$14,#REF!,13)+HLOOKUP(Sheet2!$DA$15,#REF!,13)+HLOOKUP(Sheet2!$DA$16,#REF!,13))</f>
        <v>#REF!</v>
      </c>
      <c r="DB33" s="8" t="e">
        <f>SUM(HLOOKUP(Sheet2!$DB$3,#REF!,13)+HLOOKUP(Sheet2!$DB$4,#REF!,13)+HLOOKUP(Sheet2!$DB$5,#REF!,13)+HLOOKUP(Sheet2!$DB$6,#REF!,13)+HLOOKUP(Sheet2!$DB$7,#REF!,13)+HLOOKUP(Sheet2!$DB$8,#REF!,13)+HLOOKUP(Sheet2!$DB$9,#REF!,13)+HLOOKUP(Sheet2!$DB$10,#REF!,13)+HLOOKUP(Sheet2!$DB$11,#REF!,13)+HLOOKUP(Sheet2!$DB$12,#REF!,13)+HLOOKUP(Sheet2!$DB$13,#REF!,13)+HLOOKUP(Sheet2!$DB$14,#REF!,13)+HLOOKUP(Sheet2!$DB$15,#REF!,13))</f>
        <v>#REF!</v>
      </c>
      <c r="DC33" s="8" t="e">
        <f>SUM(HLOOKUP(Sheet2!$DC$3,#REF!,13)+HLOOKUP(Sheet2!$DC$4,#REF!,13)+HLOOKUP(Sheet2!$DC$5,#REF!,13)+HLOOKUP(Sheet2!$DC$6,#REF!,13)+HLOOKUP(Sheet2!$DC$7,#REF!,13)+HLOOKUP(Sheet2!$DC$8,#REF!,13)+HLOOKUP(Sheet2!$DC$9,#REF!,13)+HLOOKUP(Sheet2!$DC$10,#REF!,13)+HLOOKUP(Sheet2!$DC$11,#REF!,13)+HLOOKUP(Sheet2!$DC$12,#REF!,13)+HLOOKUP(Sheet2!$DC$13,#REF!,13)+HLOOKUP(Sheet2!$DC$14,#REF!,13)+HLOOKUP(Sheet2!$DC$15,#REF!,13)+HLOOKUP(Sheet2!$DC$16,#REF!,13)+HLOOKUP(Sheet2!$DC$17,#REF!,13))</f>
        <v>#REF!</v>
      </c>
      <c r="DD33" s="8" t="e">
        <f>SUM(HLOOKUP(Sheet2!$DD$3,#REF!,13)+HLOOKUP(Sheet2!$DD$4,#REF!,13)+HLOOKUP(Sheet2!$DD$5,#REF!,13)+HLOOKUP(Sheet2!$DD$6,#REF!,13)+HLOOKUP(Sheet2!$DD$7,#REF!,13)+HLOOKUP(Sheet2!$DD$8,#REF!,13)+HLOOKUP(Sheet2!$DD$9,#REF!,13)+HLOOKUP(Sheet2!$DD$10,#REF!,13)+HLOOKUP(Sheet2!$DD$11,#REF!,13)+HLOOKUP(Sheet2!$DD$12,#REF!,13)+HLOOKUP(Sheet2!$DD$13,#REF!,13)+HLOOKUP(Sheet2!$DD$14,#REF!,13)+HLOOKUP(Sheet2!$DD$15,#REF!,13)+HLOOKUP(Sheet2!$DD$16,#REF!,13)+HLOOKUP(Sheet2!$DD$17,#REF!,13)+HLOOKUP(Sheet2!$DD$18,#REF!,13))</f>
        <v>#REF!</v>
      </c>
      <c r="DE33" s="8" t="e">
        <f>SUM(HLOOKUP(Sheet2!$DE$3,#REF!,13)+HLOOKUP(Sheet2!$DE$4,#REF!,13)+HLOOKUP(Sheet2!$DE$5,#REF!,13)+HLOOKUP(Sheet2!$DE$6,#REF!,13)+HLOOKUP(Sheet2!$DE$7,#REF!,13)+HLOOKUP(Sheet2!$DE$8,#REF!,13)+HLOOKUP(Sheet2!$DE$9,#REF!,13)+HLOOKUP(Sheet2!$DE$10,#REF!,13)+HLOOKUP(Sheet2!$DE$11,#REF!,13)+HLOOKUP(Sheet2!$DE$12,#REF!,13)+HLOOKUP(Sheet2!$DE$13,#REF!,13)+HLOOKUP(Sheet2!$DE$14,#REF!,13)+HLOOKUP(Sheet2!$DE$15,#REF!,13)+HLOOKUP(Sheet2!$DE$16,#REF!,13)+HLOOKUP(Sheet2!$DE$17,#REF!,13)+HLOOKUP(Sheet2!$DE$18,#REF!,13))</f>
        <v>#REF!</v>
      </c>
      <c r="DF33" s="8" t="e">
        <f>SUM(HLOOKUP(Sheet2!$DF$3,#REF!,13)+HLOOKUP(Sheet2!$DF$4,#REF!,13)+HLOOKUP(Sheet2!$DF$5,#REF!,13)+HLOOKUP(Sheet2!$DF$6,#REF!,13)+HLOOKUP(Sheet2!$DF$7,#REF!,13)+HLOOKUP(Sheet2!$DF$8,#REF!,13)+HLOOKUP(Sheet2!$DF$9,#REF!,13)+HLOOKUP(Sheet2!$DF$10,#REF!,13)+HLOOKUP(Sheet2!$DF$11,#REF!,13)+HLOOKUP(Sheet2!$DF$12,#REF!,13)+HLOOKUP(Sheet2!$DF$13,#REF!,13)+HLOOKUP(Sheet2!$DF$14,#REF!,13)+HLOOKUP(Sheet2!$DF$15,#REF!,13)+HLOOKUP(Sheet2!$DF$16,#REF!,13)+HLOOKUP(Sheet2!$DF$17,#REF!,13)+HLOOKUP(Sheet2!$DF$18,#REF!,13))</f>
        <v>#REF!</v>
      </c>
      <c r="DG33" s="8" t="e">
        <f>SUM(HLOOKUP(Sheet2!$DG$3,#REF!,13)+HLOOKUP(Sheet2!$DG$4,#REF!,13)+HLOOKUP(Sheet2!$DG$5,#REF!,13)+HLOOKUP(Sheet2!$DG$6,#REF!,13)+HLOOKUP(Sheet2!$DG$7,#REF!,13)+HLOOKUP(Sheet2!$DG$8,#REF!,13)+HLOOKUP(Sheet2!$DG$9,#REF!,13)+HLOOKUP(Sheet2!$DG$10,#REF!,13)+HLOOKUP(Sheet2!$DG$11,#REF!,13)+HLOOKUP(Sheet2!$DG$12,#REF!,13)+HLOOKUP(Sheet2!$DG$13,#REF!,13)+HLOOKUP(Sheet2!$DG$14,#REF!,13)+HLOOKUP(Sheet2!$DG$15,#REF!,13)+HLOOKUP(Sheet2!$DG$16,#REF!,13)+HLOOKUP(Sheet2!$DG$17,#REF!,13))</f>
        <v>#REF!</v>
      </c>
      <c r="DH33" s="8" t="e">
        <f>SUM(HLOOKUP(Sheet2!$DH$3,#REF!,13)+HLOOKUP(Sheet2!$DH$4,#REF!,13)+HLOOKUP(Sheet2!$DH$5,#REF!,13)+HLOOKUP(Sheet2!$DH$6,#REF!,13)+HLOOKUP(Sheet2!$DH$7,#REF!,13)+HLOOKUP(Sheet2!$DH$8,#REF!,13)+HLOOKUP(Sheet2!$DH$9,#REF!,13)+HLOOKUP(Sheet2!$DH$10,#REF!,13)+HLOOKUP(Sheet2!$DH$11,#REF!,13)+HLOOKUP(Sheet2!$DH$12,#REF!,13)+HLOOKUP(Sheet2!$DH$13,#REF!,13)+HLOOKUP(Sheet2!$DH$14,#REF!,13)+HLOOKUP(Sheet2!$DH$15,#REF!,13)+HLOOKUP(Sheet2!$DH$16,#REF!,13)+HLOOKUP(Sheet2!$DH$17,#REF!,13))</f>
        <v>#REF!</v>
      </c>
      <c r="DI33" s="8" t="e">
        <f>SUM(HLOOKUP(Sheet2!$DI$3,#REF!,13)+HLOOKUP(Sheet2!$DI$4,#REF!,13)+HLOOKUP(Sheet2!$DI$5,#REF!,13)+HLOOKUP(Sheet2!$DI$6,#REF!,13)+HLOOKUP(Sheet2!$DI$7,#REF!,13)+HLOOKUP(Sheet2!$DI$8,#REF!,13)+HLOOKUP(Sheet2!$DI$9,#REF!,13)+HLOOKUP(Sheet2!$DI$10,#REF!,13)+HLOOKUP(Sheet2!$DI$11,#REF!,13)+HLOOKUP(Sheet2!$DI$12,#REF!,13)+HLOOKUP(Sheet2!$DI$13,#REF!,13)+HLOOKUP(Sheet2!$DI$14,#REF!,13)+HLOOKUP(Sheet2!$DI$15,#REF!,13)+HLOOKUP(Sheet2!$DI$16,#REF!,13)+HLOOKUP(Sheet2!$DI$17,#REF!,13))</f>
        <v>#REF!</v>
      </c>
      <c r="DJ33" s="8" t="e">
        <f>SUM(HLOOKUP(Sheet2!$DJ$3,#REF!,13)+HLOOKUP(Sheet2!$DJ$4,#REF!,13)+HLOOKUP(Sheet2!$DJ$5,#REF!,13)+HLOOKUP(Sheet2!$DJ$6,#REF!,13)+HLOOKUP(Sheet2!$DJ$7,#REF!,13)+HLOOKUP(Sheet2!$DJ$8,#REF!,13)+HLOOKUP(Sheet2!$DJ$9,#REF!,13)+HLOOKUP(Sheet2!$DJ$10,#REF!,13)+HLOOKUP(Sheet2!$DJ$11,#REF!,13)+HLOOKUP(Sheet2!$DJ$12,#REF!,13)+HLOOKUP(Sheet2!$DJ$13,#REF!,13)+HLOOKUP(Sheet2!$DJ$14,#REF!,13)+HLOOKUP(Sheet2!$DJ$15,#REF!,13))</f>
        <v>#REF!</v>
      </c>
      <c r="DK33" s="8" t="e">
        <f>SUM(HLOOKUP(Sheet2!$DK$3,#REF!,13)+HLOOKUP(Sheet2!$DK$4,#REF!,13)+HLOOKUP(Sheet2!$DK$5,#REF!,13)+HLOOKUP(Sheet2!$DK$6,#REF!,13)+HLOOKUP(Sheet2!$DK$7,#REF!,13)+HLOOKUP(Sheet2!$DK$8,#REF!,13)+HLOOKUP(Sheet2!$DK$9,#REF!,13)+HLOOKUP(Sheet2!$DK$10,#REF!,13)+HLOOKUP(Sheet2!$DK$11,#REF!,13)+HLOOKUP(Sheet2!$DK$12,#REF!,13)+HLOOKUP(Sheet2!$DK$13,#REF!,13)+HLOOKUP(Sheet2!$DK$14,#REF!,13)+HLOOKUP(Sheet2!$DK$15,#REF!,13)+HLOOKUP(Sheet2!$DK$16,#REF!,13)+HLOOKUP(Sheet2!$DK$17,#REF!,13))</f>
        <v>#REF!</v>
      </c>
      <c r="DL33" s="8" t="e">
        <f>SUM(HLOOKUP(Sheet2!$DL$3,#REF!,13)+HLOOKUP(Sheet2!$DL$4,#REF!,13)+HLOOKUP(Sheet2!$DL$5,#REF!,13)+HLOOKUP(Sheet2!$DL$6,#REF!,13)+HLOOKUP(Sheet2!$DL$7,#REF!,13)+HLOOKUP(Sheet2!$DL$8,#REF!,13)+HLOOKUP(Sheet2!$DL$9,#REF!,13)+HLOOKUP(Sheet2!$DL$10,#REF!,13)+HLOOKUP(Sheet2!$DL$11,#REF!,13)+HLOOKUP(Sheet2!$DL$12,#REF!,13)+HLOOKUP(Sheet2!$DL$13,#REF!,13)+HLOOKUP(Sheet2!$DL$14,#REF!,13)+HLOOKUP(Sheet2!$DL$15,#REF!,13)+HLOOKUP(Sheet2!$DL$16,#REF!,13)+HLOOKUP(Sheet2!$DL$17,#REF!,13))</f>
        <v>#REF!</v>
      </c>
      <c r="DM33" s="8" t="e">
        <f>SUM(HLOOKUP(Sheet2!$DM$3,#REF!,13)+HLOOKUP(Sheet2!$DM$4,#REF!,13)+HLOOKUP(Sheet2!$DM$5,#REF!,13)+HLOOKUP(Sheet2!$DM$6,#REF!,13)+HLOOKUP(Sheet2!$DM$7,#REF!,13)+HLOOKUP(Sheet2!$DM$8,#REF!,13)+HLOOKUP(Sheet2!$DM$9,#REF!,13)+HLOOKUP(Sheet2!$DM$10,#REF!,13)+HLOOKUP(Sheet2!$DM$11,#REF!,13)+HLOOKUP(Sheet2!$DM$12,#REF!,13)+HLOOKUP(Sheet2!$DM$13,#REF!,13)+HLOOKUP(Sheet2!$DM$14,#REF!,13)+HLOOKUP(Sheet2!$DM$15,#REF!,13)+HLOOKUP(Sheet2!$DM$16,#REF!,13)+HLOOKUP(Sheet2!$DM$17,#REF!,13)+HLOOKUP(Sheet2!$DM$18,#REF!,13))</f>
        <v>#REF!</v>
      </c>
      <c r="DN33" s="8" t="e">
        <f>SUM(HLOOKUP(Sheet2!$DN$3,#REF!,13)+HLOOKUP(Sheet2!$DN$4,#REF!,13)+HLOOKUP(Sheet2!$DN$5,#REF!,13)+HLOOKUP(Sheet2!$DN$6,#REF!,13)+HLOOKUP(Sheet2!$DN$7,#REF!,13)+HLOOKUP(Sheet2!$DN$8,#REF!,13)+HLOOKUP(Sheet2!$DN$9,#REF!,13)+HLOOKUP(Sheet2!$DN$10,#REF!,13)+HLOOKUP(Sheet2!$DN$11,#REF!,13)+HLOOKUP(Sheet2!$DN$12,#REF!,13)+HLOOKUP(Sheet2!$DN$13,#REF!,13)+HLOOKUP(Sheet2!$DN$14,#REF!,13)+HLOOKUP(Sheet2!$DN$15,#REF!,13)+HLOOKUP(Sheet2!$DN$16,#REF!,13)+HLOOKUP(Sheet2!$DN$17,#REF!,13)+HLOOKUP(Sheet2!$DN$18,#REF!,13))</f>
        <v>#REF!</v>
      </c>
      <c r="DO33" s="8" t="e">
        <f>SUM(HLOOKUP(Sheet2!$DO$3,#REF!,13)+HLOOKUP(Sheet2!$DO$4,#REF!,13)+HLOOKUP(Sheet2!$DO$5,#REF!,13)+HLOOKUP(Sheet2!$DO$6,#REF!,13)+HLOOKUP(Sheet2!$DO$7,#REF!,13)+HLOOKUP(Sheet2!$DO$8,#REF!,13)+HLOOKUP(Sheet2!$DO$9,#REF!,13)+HLOOKUP(Sheet2!$DO$10,#REF!,13)+HLOOKUP(Sheet2!$DO$11,#REF!,13)+HLOOKUP(Sheet2!$DO$12,#REF!,13)+HLOOKUP(Sheet2!$DO$13,#REF!,13)+HLOOKUP(Sheet2!$DO$14,#REF!,13)+HLOOKUP(Sheet2!$DO$15,#REF!,13)+HLOOKUP(Sheet2!$DO$16,#REF!,13)+HLOOKUP(Sheet2!$DO$17,#REF!,13)+HLOOKUP(Sheet2!$DO$18,#REF!,13)+HLOOKUP(Sheet2!$DO$19,#REF!,13)+HLOOKUP(Sheet2!$DO$20,#REF!,13)+HLOOKUP(Sheet2!$DO$21,#REF!,13))</f>
        <v>#REF!</v>
      </c>
      <c r="DP33" s="8" t="e">
        <f>SUM(HLOOKUP(Sheet2!$DP$3,#REF!,13)+HLOOKUP(Sheet2!$DP$4,#REF!,13)+HLOOKUP(Sheet2!$DP$5,#REF!,13)+HLOOKUP(Sheet2!$DP$6,#REF!,13)+HLOOKUP(Sheet2!$DP$7,#REF!,13)+HLOOKUP(Sheet2!$DP$8,#REF!,13)+HLOOKUP(Sheet2!$DP$9,#REF!,13)+HLOOKUP(Sheet2!$DP$10,#REF!,13)+HLOOKUP(Sheet2!$DP$11,#REF!,13)+HLOOKUP(Sheet2!$DP$12,#REF!,13)+HLOOKUP(Sheet2!$DP$13,#REF!,13)+HLOOKUP(Sheet2!$DP$14,#REF!,13)+HLOOKUP(Sheet2!$DP$15,#REF!,13)+HLOOKUP(Sheet2!$DP$16,#REF!,13)+HLOOKUP(Sheet2!$DP$17,#REF!,13)+HLOOKUP(Sheet2!$DP$18,#REF!,13))</f>
        <v>#REF!</v>
      </c>
      <c r="DQ33" s="8" t="e">
        <f>SUM(HLOOKUP(Sheet2!$DQ$3,#REF!,13)+HLOOKUP(Sheet2!$DQ$4,#REF!,13)+HLOOKUP(Sheet2!$DQ$5,#REF!,13)+HLOOKUP(Sheet2!$DQ$6,#REF!,13)+HLOOKUP(Sheet2!$DQ$7,#REF!,13)+HLOOKUP(Sheet2!$DQ$8,#REF!,13)+HLOOKUP(Sheet2!$DQ$9,#REF!,13)+HLOOKUP(Sheet2!$DQ$10,#REF!,13)+HLOOKUP(Sheet2!$DQ$11,#REF!,13)+HLOOKUP(Sheet2!$DQ$12,#REF!,13)+HLOOKUP(Sheet2!$DQ$13,#REF!,13)+HLOOKUP(Sheet2!$DQ$14,#REF!,13)+HLOOKUP(Sheet2!$DQ$15,#REF!,13)+HLOOKUP(Sheet2!$DQ$16,#REF!,13)+HLOOKUP(Sheet2!$DQ$17,#REF!,13)+HLOOKUP(Sheet2!$DQ$18,#REF!,13)+HLOOKUP(Sheet2!$DQ$19,#REF!,13)+HLOOKUP(Sheet2!$DQ$20,#REF!,13))</f>
        <v>#REF!</v>
      </c>
      <c r="DR33" s="8" t="e">
        <f>SUM(HLOOKUP(Sheet2!$DR$3,#REF!,13)+HLOOKUP(Sheet2!$DR$4,#REF!,13)+HLOOKUP(Sheet2!$DR$5,#REF!,13)+HLOOKUP(Sheet2!$DR$6,#REF!,13)+HLOOKUP(Sheet2!$DR$7,#REF!,13)+HLOOKUP(Sheet2!$DR$8,#REF!,13)+HLOOKUP(Sheet2!$DR$9,#REF!,13)+HLOOKUP(Sheet2!$DR$10,#REF!,13)+HLOOKUP(Sheet2!$DR$11,#REF!,13)+HLOOKUP(Sheet2!$DR$12,#REF!,13)+HLOOKUP(Sheet2!$DR$13,#REF!,13)+HLOOKUP(Sheet2!$DR$14,#REF!,13)+HLOOKUP(Sheet2!$DR$15,#REF!,13)+HLOOKUP(Sheet2!$DR$16,#REF!,13))</f>
        <v>#REF!</v>
      </c>
      <c r="DS33" s="8" t="e">
        <f>SUM(HLOOKUP(Sheet2!$DS$3,#REF!,13)+HLOOKUP(Sheet2!$DS$4,#REF!,13)+HLOOKUP(Sheet2!$DS$5,#REF!,13)+HLOOKUP(Sheet2!$DS$6,#REF!,13)+HLOOKUP(Sheet2!$DS$7,#REF!,13)+HLOOKUP(Sheet2!$DS$8,#REF!,13)+HLOOKUP(Sheet2!$DS$9,#REF!,13)+HLOOKUP(Sheet2!$DS$10,#REF!,13)+HLOOKUP(Sheet2!$DS$11,#REF!,13)+HLOOKUP(Sheet2!$DS$12,#REF!,13)+HLOOKUP(Sheet2!$DS$13,#REF!,13)+HLOOKUP(Sheet2!$DS$14,#REF!,13)+HLOOKUP(Sheet2!$DS$15,#REF!,13)+HLOOKUP(Sheet2!$DS$16,#REF!,13)+HLOOKUP(Sheet2!$DS$17,#REF!,13))</f>
        <v>#REF!</v>
      </c>
      <c r="DT33" s="8" t="e">
        <f>SUM(HLOOKUP(Sheet2!$DT$3,#REF!,13)+HLOOKUP(Sheet2!$DT$4,#REF!,13)+HLOOKUP(Sheet2!$DT$5,#REF!,13)+HLOOKUP(Sheet2!$DT$6,#REF!,13)+HLOOKUP(Sheet2!$DT$7,#REF!,13)+HLOOKUP(Sheet2!$DT$8,#REF!,13)+HLOOKUP(Sheet2!$DT$9,#REF!,13)+HLOOKUP(Sheet2!$DT$10,#REF!,13)+HLOOKUP(Sheet2!$DT$11,#REF!,13)+HLOOKUP(Sheet2!$DT$12,#REF!,13)+HLOOKUP(Sheet2!$DT$13,#REF!,13)+HLOOKUP(Sheet2!$DT$14,#REF!,13))</f>
        <v>#REF!</v>
      </c>
      <c r="DU33" s="8" t="e">
        <f>SUM(HLOOKUP(Sheet2!$DU$3,#REF!,13)+HLOOKUP(Sheet2!$DU$4,#REF!,13)+HLOOKUP(Sheet2!$DU$5,#REF!,13)+HLOOKUP(Sheet2!$DU$6,#REF!,13)+HLOOKUP(Sheet2!$DU$7,#REF!,13)+HLOOKUP(Sheet2!$DU$8,#REF!,13)+HLOOKUP(Sheet2!$DU$9,#REF!,13)+HLOOKUP(Sheet2!$DU$10,#REF!,13)+HLOOKUP(Sheet2!$DU$11,#REF!,13)+HLOOKUP(Sheet2!$DU$12,#REF!,13)+HLOOKUP(Sheet2!$DU$13,#REF!,13)+HLOOKUP(Sheet2!$DU$14,#REF!,13)+HLOOKUP(Sheet2!$DU$15,#REF!,13)+HLOOKUP(Sheet2!$DU$16,#REF!,13))</f>
        <v>#REF!</v>
      </c>
      <c r="DV33" s="8" t="e">
        <f>SUM(HLOOKUP(Sheet2!$DV$3,#REF!,13)+HLOOKUP(Sheet2!$DV$4,#REF!,13)+HLOOKUP(Sheet2!$DV$5,#REF!,13)+HLOOKUP(Sheet2!$DV$6,#REF!,13)+HLOOKUP(Sheet2!$DV$7,#REF!,13)+HLOOKUP(Sheet2!$DV$8,#REF!,13)+HLOOKUP(Sheet2!$DV$9,#REF!,13)+HLOOKUP(Sheet2!$DV$10,#REF!,13)+HLOOKUP(Sheet2!$DV$11,#REF!,13)+HLOOKUP(Sheet2!$DV$12,#REF!,13)+HLOOKUP(Sheet2!$DV$13,#REF!,13)+HLOOKUP(Sheet2!$DV$14,#REF!,13)+HLOOKUP(Sheet2!$DV$15,#REF!,13)+HLOOKUP(Sheet2!$DV$16,#REF!,13))</f>
        <v>#REF!</v>
      </c>
      <c r="DW33" s="8" t="e">
        <f>SUM(HLOOKUP(Sheet2!$DW$3,#REF!,13)+HLOOKUP(Sheet2!$DW$4,#REF!,13)+HLOOKUP(Sheet2!$DW$5,#REF!,13)+HLOOKUP(Sheet2!$DW$6,#REF!,13)+HLOOKUP(Sheet2!$DW$7,#REF!,13)+HLOOKUP(Sheet2!$DW$8,#REF!,13)+HLOOKUP(Sheet2!$DW$9,#REF!,13)+HLOOKUP(Sheet2!$DW$10,#REF!,13)+HLOOKUP(Sheet2!$DW$11,#REF!,13)+HLOOKUP(Sheet2!$DW$12,#REF!,13)+HLOOKUP(Sheet2!$DW$13,#REF!,13))</f>
        <v>#REF!</v>
      </c>
      <c r="DX33" s="8" t="e">
        <f>SUM(HLOOKUP(Sheet2!$DX$3,#REF!,13)+HLOOKUP(Sheet2!$DX$4,#REF!,13)+HLOOKUP(Sheet2!$DX$5,#REF!,13)+HLOOKUP(Sheet2!$DX$6,#REF!,13)+HLOOKUP(Sheet2!$DX$7,#REF!,13)+HLOOKUP(Sheet2!$DX$8,#REF!,13)+HLOOKUP(Sheet2!$DX$9,#REF!,13)+HLOOKUP(Sheet2!$DX$10,#REF!,13)+HLOOKUP(Sheet2!$DX$11,#REF!,13)+HLOOKUP(Sheet2!$DX$12,#REF!,13)+HLOOKUP(Sheet2!$DX$13,#REF!,13)+HLOOKUP(Sheet2!$DX$14,#REF!,13)+HLOOKUP(Sheet2!$DX$15,#REF!,13))</f>
        <v>#REF!</v>
      </c>
      <c r="DY33" s="8" t="e">
        <f>SUM(HLOOKUP(Sheet2!$DY$3,#REF!,13)+HLOOKUP(Sheet2!$DY$4,#REF!,13)+HLOOKUP(Sheet2!$DY$5,#REF!,13)+HLOOKUP(Sheet2!$DY$6,#REF!,13)+HLOOKUP(Sheet2!$DY$7,#REF!,13)+HLOOKUP(Sheet2!$DY$8,#REF!,13)+HLOOKUP(Sheet2!$DY$9,#REF!,13)+HLOOKUP(Sheet2!$DY$10,#REF!,13)+HLOOKUP(Sheet2!$DY$11,#REF!,13)+HLOOKUP(Sheet2!$DY$12,#REF!,13)+HLOOKUP(Sheet2!$DY$13,#REF!,13)+HLOOKUP(Sheet2!$DY$14,#REF!,13))</f>
        <v>#REF!</v>
      </c>
      <c r="DZ33" s="8" t="e">
        <f>SUM(HLOOKUP(Sheet2!$DZ$3,#REF!,13)+HLOOKUP(Sheet2!$DZ$4,#REF!,13)+HLOOKUP(Sheet2!$DZ$5,#REF!,13)+HLOOKUP(Sheet2!$DZ$6,#REF!,13)+HLOOKUP(Sheet2!$DZ$7,#REF!,13)+HLOOKUP(Sheet2!$DZ$8,#REF!,13)+HLOOKUP(Sheet2!$DZ$9,#REF!,13)+HLOOKUP(Sheet2!$DZ$10,#REF!,13)+HLOOKUP(Sheet2!$DZ$11,#REF!,13)+HLOOKUP(Sheet2!$DZ$12,#REF!,13)+HLOOKUP(Sheet2!$DZ$13,#REF!,13)+HLOOKUP(Sheet2!$DZ$14,#REF!,13)+HLOOKUP(Sheet2!$DZ$15,#REF!,13)+HLOOKUP(Sheet2!$DZ$16,#REF!,13))</f>
        <v>#REF!</v>
      </c>
      <c r="EA33" s="8" t="e">
        <f>SUM(HLOOKUP(Sheet2!$EA$3,#REF!,13)+HLOOKUP(Sheet2!$EA$4,#REF!,13)+HLOOKUP(Sheet2!$EA$5,#REF!,13)+HLOOKUP(Sheet2!$EA$6,#REF!,13)+HLOOKUP(Sheet2!$EA$7,#REF!,13)+HLOOKUP(Sheet2!$EA$8,#REF!,13)+HLOOKUP(Sheet2!$EA$9,#REF!,13)+HLOOKUP(Sheet2!$EA$10,#REF!,13)+HLOOKUP(Sheet2!$EA$11,#REF!,13)+HLOOKUP(Sheet2!$EA$12,#REF!,13)+HLOOKUP(Sheet2!$EA$13,#REF!,13)+HLOOKUP(Sheet2!$EA$14,#REF!,13)+HLOOKUP(Sheet2!$EA$15,#REF!,13)+HLOOKUP(Sheet2!$EA$16,#REF!,13)+HLOOKUP(Sheet2!$EA$17,#REF!,13))</f>
        <v>#REF!</v>
      </c>
      <c r="EB33" s="8" t="e">
        <f>SUM(HLOOKUP(Sheet2!$EB$3,#REF!,13)+HLOOKUP(Sheet2!$EB$4,#REF!,13)+HLOOKUP(Sheet2!$EB$5,#REF!,13)+HLOOKUP(Sheet2!$EB$6,#REF!,13)+HLOOKUP(Sheet2!$EB$7,#REF!,13)+HLOOKUP(Sheet2!$EB$8,#REF!,13)+HLOOKUP(Sheet2!$EB$9,#REF!,13)+HLOOKUP(Sheet2!$EB$10,#REF!,13)+HLOOKUP(Sheet2!$EB$11,#REF!,13)+HLOOKUP(Sheet2!$EB$12,#REF!,13)+HLOOKUP(Sheet2!$EB$13,#REF!,13)+HLOOKUP(Sheet2!$EB$14,#REF!,13)+HLOOKUP(Sheet2!$EB$15,#REF!,13)+HLOOKUP(Sheet2!$EB$16,#REF!,13)+HLOOKUP(Sheet2!$EB$17,#REF!,13))</f>
        <v>#REF!</v>
      </c>
      <c r="EC33" s="8" t="e">
        <f>SUM(HLOOKUP(Sheet2!$EC$3,#REF!,13)+HLOOKUP(Sheet2!$EC$4,#REF!,13)+HLOOKUP(Sheet2!$EC$5,#REF!,13)+HLOOKUP(Sheet2!$EC$6,#REF!,13)+HLOOKUP(Sheet2!$EC$7,#REF!,13)+HLOOKUP(Sheet2!$EC$8,#REF!,13)+HLOOKUP(Sheet2!$EC$9,#REF!,13)+HLOOKUP(Sheet2!$EC$10,#REF!,13)+HLOOKUP(Sheet2!$EC$11,#REF!,13)+HLOOKUP(Sheet2!$EC$12,#REF!,13)+HLOOKUP(Sheet2!$EC$13,#REF!,13)+HLOOKUP(Sheet2!$EC$14,#REF!,13)+HLOOKUP(Sheet2!$EC$15,#REF!,13)+HLOOKUP(Sheet2!$EC$16,#REF!,13)+HLOOKUP(Sheet2!$EC$17,#REF!,13))</f>
        <v>#REF!</v>
      </c>
      <c r="ED33" s="8" t="e">
        <f>SUM(HLOOKUP(Sheet2!$ED$3,#REF!,13)+HLOOKUP(Sheet2!$ED$4,#REF!,13)+HLOOKUP(Sheet2!$ED$5,#REF!,13)+HLOOKUP(Sheet2!$ED$6,#REF!,13)+HLOOKUP(Sheet2!$ED$7,#REF!,13)+HLOOKUP(Sheet2!$ED$8,#REF!,13)+HLOOKUP(Sheet2!$ED$9,#REF!,13)+HLOOKUP(Sheet2!$ED$10,#REF!,13)+HLOOKUP(Sheet2!$ED$11,#REF!,13)+HLOOKUP(Sheet2!$ED$12,#REF!,13)+HLOOKUP(Sheet2!$ED$13,#REF!,13)+HLOOKUP(Sheet2!$ED$14,#REF!,13)+HLOOKUP(Sheet2!$ED$15,#REF!,13)+HLOOKUP(Sheet2!$ED$16,#REF!,13))</f>
        <v>#REF!</v>
      </c>
      <c r="EE33" s="8" t="e">
        <f>SUM(HLOOKUP(Sheet2!$EE$3,#REF!,13)+HLOOKUP(Sheet2!$EE$4,#REF!,13)+HLOOKUP(Sheet2!$EE$5,#REF!,13)+HLOOKUP(Sheet2!$EE$6,#REF!,13)+HLOOKUP(Sheet2!$EE$7,#REF!,13)+HLOOKUP(Sheet2!$EE$8,#REF!,13)+HLOOKUP(Sheet2!$EE$9,#REF!,13)+HLOOKUP(Sheet2!$EE$10,#REF!,13)+HLOOKUP(Sheet2!$EE$11,#REF!,13)+HLOOKUP(Sheet2!$EE$12,#REF!,13)+HLOOKUP(Sheet2!$EE$13,#REF!,13)+HLOOKUP(Sheet2!$EE$14,#REF!,13)+HLOOKUP(Sheet2!$EE$15,#REF!,13)+HLOOKUP(Sheet2!$EE$16,#REF!,13))</f>
        <v>#REF!</v>
      </c>
      <c r="EF33" s="8" t="e">
        <f>SUM(HLOOKUP(Sheet2!$EF$3,#REF!,13)+HLOOKUP(Sheet2!$EF$4,#REF!,13)+HLOOKUP(Sheet2!$EF$5,#REF!,13)+HLOOKUP(Sheet2!$EF$6,#REF!,13)+HLOOKUP(Sheet2!$EF$7,#REF!,13)+HLOOKUP(Sheet2!$EF$8,#REF!,13)+HLOOKUP(Sheet2!$EF$9,#REF!,13)+HLOOKUP(Sheet2!$EF$10,#REF!,13)+HLOOKUP(Sheet2!$EF$11,#REF!,13)+HLOOKUP(Sheet2!$EF$12,#REF!,13)+HLOOKUP(Sheet2!$EF$13,#REF!,13)+HLOOKUP(Sheet2!$EF$14,#REF!,13)+HLOOKUP(Sheet2!$EF$15,#REF!,13)+HLOOKUP(Sheet2!$EF$16,#REF!,13))</f>
        <v>#REF!</v>
      </c>
      <c r="EG33" s="8" t="e">
        <f>SUM(HLOOKUP(Sheet2!$EG$3,#REF!,13)+HLOOKUP(Sheet2!$EG$4,#REF!,13)+HLOOKUP(Sheet2!$EG$5,#REF!,13)+HLOOKUP(Sheet2!$EG$6,#REF!,13)+HLOOKUP(Sheet2!$EG$7,#REF!,13)+HLOOKUP(Sheet2!$EG$8,#REF!,13)+HLOOKUP(Sheet2!$EG$9,#REF!,13)+HLOOKUP(Sheet2!$EG$10,#REF!,13)+HLOOKUP(Sheet2!$EG$11,#REF!,13)+HLOOKUP(Sheet2!$EG$12,#REF!,13)+HLOOKUP(Sheet2!$EG$13,#REF!,13)+HLOOKUP(Sheet2!$EG$14,#REF!,13))</f>
        <v>#REF!</v>
      </c>
      <c r="EH33" s="8" t="e">
        <f>SUM(HLOOKUP(Sheet2!$EH$3,#REF!,13)+HLOOKUP(Sheet2!$EH$4,#REF!,13)+HLOOKUP(Sheet2!$EH$5,#REF!,13)+HLOOKUP(Sheet2!$EH$6,#REF!,13)+HLOOKUP(Sheet2!$EH$7,#REF!,13)+HLOOKUP(Sheet2!$EH$8,#REF!,13)+HLOOKUP(Sheet2!$EH$9,#REF!,13)+HLOOKUP(Sheet2!$EH$10,#REF!,13)+HLOOKUP(Sheet2!$EH$11,#REF!,13)+HLOOKUP(Sheet2!$EH$12,#REF!,13)+HLOOKUP(Sheet2!$EH$13,#REF!,13)+HLOOKUP(Sheet2!$EH$14,#REF!,13)+HLOOKUP(Sheet2!$EH$15,#REF!,13)+HLOOKUP(Sheet2!$EH$16,#REF!,13))</f>
        <v>#REF!</v>
      </c>
      <c r="EI33" s="8" t="e">
        <f>SUM(HLOOKUP(Sheet2!$EI$3,#REF!,13)+HLOOKUP(Sheet2!$EI$4,#REF!,13)+HLOOKUP(Sheet2!$EI$5,#REF!,13)+HLOOKUP(Sheet2!$EI$6,#REF!,13)+HLOOKUP(Sheet2!$EI$7,#REF!,13)+HLOOKUP(Sheet2!$EI$8,#REF!,13)+HLOOKUP(Sheet2!$EI$9,#REF!,13)+HLOOKUP(Sheet2!$EI$10,#REF!,13)+HLOOKUP(Sheet2!$EI$11,#REF!,13)+HLOOKUP(Sheet2!$EI$12,#REF!,13)+HLOOKUP(Sheet2!$EI$13,#REF!,13)+HLOOKUP(Sheet2!$EI$14,#REF!,13)+HLOOKUP(Sheet2!$EI$15,#REF!,13)+HLOOKUP(Sheet2!$EI$16,#REF!,13))</f>
        <v>#REF!</v>
      </c>
      <c r="EJ33" s="8" t="e">
        <f>SUM(HLOOKUP(Sheet2!$EJ$3,#REF!,13)+HLOOKUP(Sheet2!$EJ$4,#REF!,13)+HLOOKUP(Sheet2!$EJ$5,#REF!,13)+HLOOKUP(Sheet2!$EJ$6,#REF!,13)+HLOOKUP(Sheet2!$EJ$7,#REF!,13)+HLOOKUP(Sheet2!$EJ$8,#REF!,13)+HLOOKUP(Sheet2!$EJ$9,#REF!,13)+HLOOKUP(Sheet2!$EJ$10,#REF!,13)+HLOOKUP(Sheet2!$EJ$11,#REF!,13)+HLOOKUP(Sheet2!$EJ$12,#REF!,13)+HLOOKUP(Sheet2!$EJ$13,#REF!,13)+HLOOKUP(Sheet2!$EJ$14,#REF!,13)+HLOOKUP(Sheet2!$EJ$15,#REF!,13)+HLOOKUP(Sheet2!$EJ$16,#REF!,13)+HLOOKUP(Sheet2!$EJ$17,#REF!,13))</f>
        <v>#REF!</v>
      </c>
      <c r="EK33" s="8" t="e">
        <f>SUM(HLOOKUP(Sheet2!$EK$3,#REF!,13)+HLOOKUP(Sheet2!$EK$4,#REF!,13)+HLOOKUP(Sheet2!$EK$5,#REF!,13)+HLOOKUP(Sheet2!$EK$6,#REF!,13)+HLOOKUP(Sheet2!$EK$7,#REF!,13)+HLOOKUP(Sheet2!$EK$8,#REF!,13)+HLOOKUP(Sheet2!$EK$9,#REF!,13)+HLOOKUP(Sheet2!$EK$10,#REF!,13)+HLOOKUP(Sheet2!$EK$11,#REF!,13)+HLOOKUP(Sheet2!$EK$12,#REF!,13)+HLOOKUP(Sheet2!$EK$13,#REF!,13)+HLOOKUP(Sheet2!$EK$14,#REF!,13)+HLOOKUP(Sheet2!$EK$15,#REF!,13)+HLOOKUP(Sheet2!$EK$16,#REF!,13)+HLOOKUP(Sheet2!$EK$17,#REF!,13))</f>
        <v>#REF!</v>
      </c>
      <c r="EL33" s="8" t="e">
        <f>SUM(HLOOKUP(Sheet2!$EL$3,#REF!,13)+HLOOKUP(Sheet2!$EL$4,#REF!,13)+HLOOKUP(Sheet2!$EL$5,#REF!,13)+HLOOKUP(Sheet2!$EL$6,#REF!,13)+HLOOKUP(Sheet2!$EL$7,#REF!,13)+HLOOKUP(Sheet2!$EL$8,#REF!,13)+HLOOKUP(Sheet2!$EL$9,#REF!,13)+HLOOKUP(Sheet2!$EL$10,#REF!,13)+HLOOKUP(Sheet2!$EL$11,#REF!,13)+HLOOKUP(Sheet2!$EL$12,#REF!,13)+HLOOKUP(Sheet2!$EL$13,#REF!,13)+HLOOKUP(Sheet2!$EL$14,#REF!,13)+HLOOKUP(Sheet2!$EL$15,#REF!,13)+HLOOKUP(Sheet2!$EL$16,#REF!,13)+HLOOKUP(Sheet2!$EL$17,#REF!,13)+HLOOKUP(Sheet2!$EL$18,#REF!,13)+HLOOKUP(Sheet2!$EL$19,#REF!,13)+HLOOKUP(Sheet2!$EL$20,#REF!,13))</f>
        <v>#REF!</v>
      </c>
      <c r="EM33" s="8" t="e">
        <f>SUM(HLOOKUP(Sheet2!$EM$3,#REF!,13)+HLOOKUP(Sheet2!$EM$4,#REF!,13)+HLOOKUP(Sheet2!$EM$5,#REF!,13)+HLOOKUP(Sheet2!$EM$6,#REF!,13)+HLOOKUP(Sheet2!$EM$7,#REF!,13)+HLOOKUP(Sheet2!$EM$8,#REF!,13)+HLOOKUP(Sheet2!$EM$9,#REF!,13)+HLOOKUP(Sheet2!$EM$10,#REF!,13)+HLOOKUP(Sheet2!$EM$11,#REF!,13)+HLOOKUP(Sheet2!$EM$12,#REF!,13)+HLOOKUP(Sheet2!$EM$13,#REF!,13)+HLOOKUP(Sheet2!$EM$14,#REF!,13)+HLOOKUP(Sheet2!$EM$15,#REF!,13)+HLOOKUP(Sheet2!$EM$16,#REF!,13)+HLOOKUP(Sheet2!$EM$17,#REF!,13))</f>
        <v>#REF!</v>
      </c>
      <c r="EN33" s="8" t="e">
        <f>SUM(HLOOKUP(Sheet2!$EN$3,#REF!,13)+HLOOKUP(Sheet2!$EN$4,#REF!,13)+HLOOKUP(Sheet2!$EN$5,#REF!,13)+HLOOKUP(Sheet2!$EN$6,#REF!,13)+HLOOKUP(Sheet2!$EN$7,#REF!,13)+HLOOKUP(Sheet2!$EN$8,#REF!,13)+HLOOKUP(Sheet2!$EN$9,#REF!,13)+HLOOKUP(Sheet2!$EN$10,#REF!,13)+HLOOKUP(Sheet2!$EN$11,#REF!,13)+HLOOKUP(Sheet2!$EN$12,#REF!,13)+HLOOKUP(Sheet2!$EN$13,#REF!,13)+HLOOKUP(Sheet2!$EN$14,#REF!,13)+HLOOKUP(Sheet2!$EN$15,#REF!,13)+HLOOKUP(Sheet2!$EN$16,#REF!,13)+HLOOKUP(Sheet2!$EN$17,#REF!,13)+HLOOKUP(Sheet2!$EN$18,#REF!,13)+HLOOKUP(Sheet2!$EN$19,#REF!,13))</f>
        <v>#REF!</v>
      </c>
      <c r="EO33" s="8" t="e">
        <f>SUM(HLOOKUP(Sheet2!$EO$3,#REF!,13)+HLOOKUP(Sheet2!$EO$4,#REF!,13)+HLOOKUP(Sheet2!$EO$5,#REF!,13)+HLOOKUP(Sheet2!$EO$6,#REF!,13)+HLOOKUP(Sheet2!$EO$7,#REF!,13)+HLOOKUP(Sheet2!$EO$8,#REF!,13)+HLOOKUP(Sheet2!$EO$9,#REF!,13)+HLOOKUP(Sheet2!$EO$10,#REF!,13)+HLOOKUP(Sheet2!$EO$11,#REF!,13)+HLOOKUP(Sheet2!$EO$12,#REF!,13)+HLOOKUP(Sheet2!$EO$13,#REF!,13))</f>
        <v>#REF!</v>
      </c>
      <c r="EP33" s="8" t="e">
        <f>SUM(HLOOKUP(Sheet2!$EP$3,#REF!,13)+HLOOKUP(Sheet2!$EP$4,#REF!,13)+HLOOKUP(Sheet2!$EP$5,#REF!,13)+HLOOKUP(Sheet2!$EP$6,#REF!,13)+HLOOKUP(Sheet2!$EP$7,#REF!,13)+HLOOKUP(Sheet2!$EP$8,#REF!,13)+HLOOKUP(Sheet2!$EP$9,#REF!,13)+HLOOKUP(Sheet2!$EP$10,#REF!,13)+HLOOKUP(Sheet2!$EP$11,#REF!,13)+HLOOKUP(Sheet2!$EP$12,#REF!,13)+HLOOKUP(Sheet2!$EP$13,#REF!,13))</f>
        <v>#REF!</v>
      </c>
      <c r="EQ33" s="8" t="e">
        <f>SUM(HLOOKUP(Sheet2!$EQ$3,#REF!,13)+HLOOKUP(Sheet2!$EQ$4,#REF!,13)+HLOOKUP(Sheet2!$EQ$5,#REF!,13)+HLOOKUP(Sheet2!$EQ$6,#REF!,13)+HLOOKUP(Sheet2!$EQ$7,#REF!,13)+HLOOKUP(Sheet2!$EQ$8,#REF!,13)+HLOOKUP(Sheet2!$EQ$9,#REF!,13)+HLOOKUP(Sheet2!$EQ$10,#REF!,13)+HLOOKUP(Sheet2!$EQ$11,#REF!,13)+HLOOKUP(Sheet2!$EQ$12,#REF!,13)+HLOOKUP(Sheet2!$EQ$13,#REF!,13)+HLOOKUP(Sheet2!$EQ$14,#REF!,13))</f>
        <v>#REF!</v>
      </c>
      <c r="ER33" s="8" t="e">
        <f>SUM(HLOOKUP(Sheet2!$ER$3,#REF!,13)+HLOOKUP(Sheet2!$ER$4,#REF!,13)+HLOOKUP(Sheet2!$ER$5,#REF!,13)+HLOOKUP(Sheet2!$ER$6,#REF!,13)+HLOOKUP(Sheet2!$ER$7,#REF!,13)+HLOOKUP(Sheet2!$ER$8,#REF!,13)+HLOOKUP(Sheet2!$ER$9,#REF!,13)+HLOOKUP(Sheet2!$ER$10,#REF!,13)+HLOOKUP(Sheet2!$ER$11,#REF!,13))</f>
        <v>#REF!</v>
      </c>
      <c r="ES33" s="8" t="e">
        <f>SUM(HLOOKUP(Sheet2!$ES$3,#REF!,13)+HLOOKUP(Sheet2!$ES$4,#REF!,13)+HLOOKUP(Sheet2!$ES$5,#REF!,13)+HLOOKUP(Sheet2!$ES$6,#REF!,13)+HLOOKUP(Sheet2!$ES$7,#REF!,13)+HLOOKUP(Sheet2!$ES$8,#REF!,13)+HLOOKUP(Sheet2!$ES$9,#REF!,13)+HLOOKUP(Sheet2!$ES$10,#REF!,13)+HLOOKUP(Sheet2!$ES$11,#REF!,13)+HLOOKUP(Sheet2!$ES$12,#REF!,13)+HLOOKUP(Sheet2!$ES$13,#REF!,13))</f>
        <v>#REF!</v>
      </c>
      <c r="ET33" s="8" t="e">
        <f>SUM(HLOOKUP(Sheet2!$ET$3,#REF!,13)+HLOOKUP(Sheet2!$ET$4,#REF!,13)+HLOOKUP(Sheet2!$ET$5,#REF!,13)+HLOOKUP(Sheet2!$ET$6,#REF!,13)+HLOOKUP(Sheet2!$ET$7,#REF!,13)+HLOOKUP(Sheet2!$ET$8,#REF!,13)+HLOOKUP(Sheet2!$ET$9,#REF!,13)+HLOOKUP(Sheet2!$ET$10,#REF!,13)+HLOOKUP(Sheet2!$ET$11,#REF!,13))</f>
        <v>#REF!</v>
      </c>
      <c r="EU33" s="8" t="e">
        <f>SUM(HLOOKUP(Sheet2!$EU$3,#REF!,13)+HLOOKUP(Sheet2!$EU$4,#REF!,13)+HLOOKUP(Sheet2!$EU$5,#REF!,13)+HLOOKUP(Sheet2!$EU$6,#REF!,13)+HLOOKUP(Sheet2!$EU$7,#REF!,13)+HLOOKUP(Sheet2!$EU$8,#REF!,13)+HLOOKUP(Sheet2!$EU$9,#REF!,13)+HLOOKUP(Sheet2!$EU$10,#REF!,13)+HLOOKUP(Sheet2!$EU$11,#REF!,13)+HLOOKUP(Sheet2!$EU$12,#REF!,13)+HLOOKUP(Sheet2!$EU$13,#REF!,13))</f>
        <v>#REF!</v>
      </c>
      <c r="EV33" s="8" t="e">
        <f>SUM(HLOOKUP(Sheet2!$EV$3,#REF!,13)+HLOOKUP(Sheet2!$EV$4,#REF!,13)+HLOOKUP(Sheet2!$EV$5,#REF!,13)+HLOOKUP(Sheet2!$EV$6,#REF!,13)+HLOOKUP(Sheet2!$EV$7,#REF!,13)+HLOOKUP(Sheet2!$EV$8,#REF!,13)+HLOOKUP(Sheet2!$EV$9,#REF!,13)+HLOOKUP(Sheet2!$EV$10,#REF!,13)+HLOOKUP(Sheet2!$EV$11,#REF!,13)+HLOOKUP(Sheet2!$EV$12,#REF!,13)+HLOOKUP(Sheet2!$EV$13,#REF!,13)+HLOOKUP(Sheet2!$EV$14,#REF!,13))</f>
        <v>#REF!</v>
      </c>
      <c r="EW33" s="8" t="e">
        <f>SUM(HLOOKUP(Sheet2!$EW$3,#REF!,13)+HLOOKUP(Sheet2!$EW$4,#REF!,13)+HLOOKUP(Sheet2!$EW$5,#REF!,13)+HLOOKUP(Sheet2!$EW$6,#REF!,13)+HLOOKUP(Sheet2!$EW$7,#REF!,13)+HLOOKUP(Sheet2!$EW$8,#REF!,13)+HLOOKUP(Sheet2!$EW$9,#REF!,13)+HLOOKUP(Sheet2!$EW$10,#REF!,13)+HLOOKUP(Sheet2!$EW$11,#REF!,13)+HLOOKUP(Sheet2!$EW$12,#REF!,13)+HLOOKUP(Sheet2!$EW$13,#REF!,13)+HLOOKUP(Sheet2!$EW$14,#REF!,13))</f>
        <v>#REF!</v>
      </c>
      <c r="EX33" s="8" t="e">
        <f>SUM(HLOOKUP(Sheet2!$EX$3,#REF!,13)+HLOOKUP(Sheet2!$EX$4,#REF!,13)+HLOOKUP(Sheet2!$EX$5,#REF!,13)+HLOOKUP(Sheet2!$EX$6,#REF!,13)+HLOOKUP(Sheet2!$EX$7,#REF!,13)+HLOOKUP(Sheet2!$EX$8,#REF!,13)+HLOOKUP(Sheet2!$EX$9,#REF!,13)+HLOOKUP(Sheet2!$EX$10,#REF!,13)+HLOOKUP(Sheet2!$EX$11,#REF!,13)+HLOOKUP(Sheet2!$EX$12,#REF!,13)+HLOOKUP(Sheet2!$EX$13,#REF!,13)+HLOOKUP(Sheet2!$EX$14,#REF!,13)+HLOOKUP(Sheet2!$EX$15,#REF!,13))</f>
        <v>#REF!</v>
      </c>
      <c r="EY33" s="8" t="e">
        <f>SUM(HLOOKUP(Sheet2!$EY$3,#REF!,13)+HLOOKUP(Sheet2!$EY$4,#REF!,13)+HLOOKUP(Sheet2!$EY$5,#REF!,13)+HLOOKUP(Sheet2!$EY$6,#REF!,13)+HLOOKUP(Sheet2!$EY$7,#REF!,13)+HLOOKUP(Sheet2!$EY$8,#REF!,13)+HLOOKUP(Sheet2!$EY$9,#REF!,13)+HLOOKUP(Sheet2!$EY$10,#REF!,13)+HLOOKUP(Sheet2!$EY$11,#REF!,13)+HLOOKUP(Sheet2!$EY$12,#REF!,13))</f>
        <v>#REF!</v>
      </c>
      <c r="EZ33" s="8" t="e">
        <f>SUM(HLOOKUP(Sheet2!$EZ$3,#REF!,13)+HLOOKUP(Sheet2!$EZ$4,#REF!,13)+HLOOKUP(Sheet2!$EZ$5,#REF!,13)+HLOOKUP(Sheet2!$EZ$6,#REF!,13)+HLOOKUP(Sheet2!$EZ$7,#REF!,13)+HLOOKUP(Sheet2!$EZ$8,#REF!,13)+HLOOKUP(Sheet2!$EZ$9,#REF!,13)+HLOOKUP(Sheet2!$EZ$10,#REF!,13)+HLOOKUP(Sheet2!$EZ$11,#REF!,13)+HLOOKUP(Sheet2!$EZ$12,#REF!,13)+HLOOKUP(Sheet2!$EZ$13,#REF!,13)+HLOOKUP(Sheet2!$EZ$14,#REF!,13))</f>
        <v>#REF!</v>
      </c>
      <c r="FA33" s="8" t="e">
        <f>SUM(HLOOKUP(Sheet2!$FA$3,#REF!,13)+HLOOKUP(Sheet2!$FA$4,#REF!,13)+HLOOKUP(Sheet2!$FA$5,#REF!,13)+HLOOKUP(Sheet2!$FA$6,#REF!,13)+HLOOKUP(Sheet2!$FA$7,#REF!,13)+HLOOKUP(Sheet2!$FA$8,#REF!,13)+HLOOKUP(Sheet2!$FA$9,#REF!,13)+HLOOKUP(Sheet2!$FA$10,#REF!,13)+HLOOKUP(Sheet2!$FA$11,#REF!,13)+HLOOKUP(Sheet2!$FA$12,#REF!,13))</f>
        <v>#REF!</v>
      </c>
      <c r="FB33" s="8" t="e">
        <f>SUM(HLOOKUP(Sheet2!$FB$3,#REF!,13)+HLOOKUP(Sheet2!$FB$4,#REF!,13)+HLOOKUP(Sheet2!$FB$5,#REF!,13)+HLOOKUP(Sheet2!$FB$6,#REF!,13)+HLOOKUP(Sheet2!$FB$7,#REF!,13)+HLOOKUP(Sheet2!$FB$8,#REF!,13)+HLOOKUP(Sheet2!$FB$9,#REF!,13)+HLOOKUP(Sheet2!$FB$10,#REF!,13)+HLOOKUP(Sheet2!$FB$11,#REF!,13)+HLOOKUP(Sheet2!$FB$12,#REF!,13)+HLOOKUP(Sheet2!$FB$13,#REF!,13)+HLOOKUP(Sheet2!$FB$14,#REF!,13))</f>
        <v>#REF!</v>
      </c>
    </row>
    <row r="34" spans="1:158" ht="14.4">
      <c r="A34" s="10" t="s">
        <v>10</v>
      </c>
      <c r="B34" s="8" t="e">
        <f>SUM(HLOOKUP(Sheet2!$B$3,#REF!,14)+HLOOKUP(Sheet2!$B$4,#REF!,14)+HLOOKUP(Sheet2!$B$5,#REF!,14)+HLOOKUP(Sheet2!$B$6,#REF!,14)+HLOOKUP(Sheet2!$B$7,#REF!,14)+HLOOKUP(Sheet2!$B$8,#REF!,14)+HLOOKUP(Sheet2!$B$9,#REF!,14)+HLOOKUP(Sheet2!$B$10,#REF!,14)+HLOOKUP(Sheet2!$B$11,#REF!,14))</f>
        <v>#REF!</v>
      </c>
      <c r="C34" s="8" t="e">
        <f>SUM(HLOOKUP(Sheet2!$C$3,#REF!,14)+HLOOKUP(Sheet2!$C$4,#REF!,14)+HLOOKUP(Sheet2!$C$5,#REF!,14)+HLOOKUP(Sheet2!$C$6,#REF!,14)+HLOOKUP(Sheet2!$C$7,#REF!,14)+HLOOKUP(Sheet2!$C$8,#REF!,14)+HLOOKUP(Sheet2!$C$9,#REF!,14)+HLOOKUP(Sheet2!$C$10,#REF!,14)+HLOOKUP(Sheet2!$C$11,#REF!,14)+HLOOKUP(Sheet2!$C$12,#REF!,14))</f>
        <v>#REF!</v>
      </c>
      <c r="D34" s="8" t="e">
        <f>SUM(HLOOKUP(Sheet2!$D$3,#REF!,14)+HLOOKUP(Sheet2!$D$4,#REF!,14)+HLOOKUP(Sheet2!$D$5,#REF!,14)+HLOOKUP(Sheet2!$D$6,#REF!,14)+HLOOKUP(Sheet2!$D$7,#REF!,14)+HLOOKUP(Sheet2!$D$8,#REF!,14)+HLOOKUP(Sheet2!$D$9,#REF!,14)+HLOOKUP(Sheet2!$D$10,#REF!,14)+HLOOKUP(Sheet2!$D$11,#REF!,14)+HLOOKUP(Sheet2!$D$12,#REF!,14))</f>
        <v>#REF!</v>
      </c>
      <c r="E34" s="8" t="e">
        <f>SUM(HLOOKUP($E$3,#REF!,14)+HLOOKUP($E$4,#REF!,14)+HLOOKUP($E$5,#REF!,14)+HLOOKUP($E$6,#REF!,14)+HLOOKUP($E$7,#REF!,14)+HLOOKUP($E$8,#REF!,14)+HLOOKUP($E$9,#REF!,14)+HLOOKUP($E$10,#REF!,14)+HLOOKUP($E$11,#REF!,14)+HLOOKUP($E$12,#REF!,14)+HLOOKUP($E$13,#REF!,14)+HLOOKUP($E$14,#REF!,14)+HLOOKUP($E$15,#REF!,14))</f>
        <v>#REF!</v>
      </c>
      <c r="F34" s="8" t="e">
        <f>SUM(HLOOKUP(Sheet2!$F$3,#REF!,14)+HLOOKUP(Sheet2!$F$4,#REF!,14)+HLOOKUP(Sheet2!$F$5,#REF!,14)+HLOOKUP(Sheet2!$F$6,#REF!,14)+HLOOKUP(Sheet2!$F$7,#REF!,14)+HLOOKUP(Sheet2!$F$8,#REF!,14)+HLOOKUP(Sheet2!$F$9,#REF!,14)+HLOOKUP(Sheet2!$F$10,#REF!,14)+HLOOKUP(Sheet2!$F$11,#REF!,14)+HLOOKUP(Sheet2!$F$12,#REF!,14))</f>
        <v>#REF!</v>
      </c>
      <c r="G34" s="8" t="e">
        <f>SUM(HLOOKUP(Sheet2!$G$3,#REF!,14)+HLOOKUP(Sheet2!$G$4,#REF!,14)+HLOOKUP(Sheet2!$G$5,#REF!,14)+HLOOKUP(Sheet2!$G$6,#REF!,14)+HLOOKUP(Sheet2!$G$7,#REF!,14)+HLOOKUP(Sheet2!$G$8,#REF!,14)+HLOOKUP(Sheet2!$G$9,#REF!,14)+HLOOKUP(Sheet2!$G$10,#REF!,14)+HLOOKUP(Sheet2!$G$11,#REF!,14)+HLOOKUP(Sheet2!$G$12,#REF!,14)+HLOOKUP(Sheet2!$G$13,#REF!,14)+HLOOKUP(Sheet2!$G$14,#REF!,14))</f>
        <v>#REF!</v>
      </c>
      <c r="H34" s="8" t="e">
        <f>SUM(HLOOKUP(Sheet2!$H$3,#REF!,14)+HLOOKUP(Sheet2!$H$4,#REF!,14)+HLOOKUP(Sheet2!$H$5,#REF!,14)+HLOOKUP(Sheet2!$H$6,#REF!,14)+HLOOKUP(Sheet2!$H$7,#REF!,14)+HLOOKUP(Sheet2!$H$8,#REF!,14)+HLOOKUP(Sheet2!$H$9,#REF!,14)+HLOOKUP(Sheet2!$H$10,#REF!,14)+HLOOKUP(Sheet2!$H$11,#REF!,14))</f>
        <v>#REF!</v>
      </c>
      <c r="I34" s="8" t="e">
        <f>SUM(HLOOKUP(Sheet2!$I$3,#REF!,14)+HLOOKUP(Sheet2!$I$4,#REF!,14)+HLOOKUP(Sheet2!$I$5,#REF!,14)+HLOOKUP(Sheet2!$I$6,#REF!,14)+HLOOKUP(Sheet2!$I$7,#REF!,14)+HLOOKUP(Sheet2!$I$8,#REF!,14)+HLOOKUP(Sheet2!$I$9,#REF!,14)+HLOOKUP(Sheet2!$I$10,#REF!,14)+HLOOKUP(Sheet2!$I$11,#REF!,14)+HLOOKUP(Sheet2!$I$12,#REF!,14)+HLOOKUP(Sheet2!$I$13,#REF!,14))</f>
        <v>#REF!</v>
      </c>
      <c r="J34" s="8" t="e">
        <f>SUM(HLOOKUP(Sheet2!$J$3,#REF!,14)+HLOOKUP(Sheet2!$J$4,#REF!,14)+HLOOKUP(Sheet2!$J$5,#REF!,14)+HLOOKUP(Sheet2!$J$6,#REF!,14)+HLOOKUP(Sheet2!$J$7,#REF!,14)+HLOOKUP(Sheet2!$J$8,#REF!,14)+HLOOKUP(Sheet2!$J$9,#REF!,14)+HLOOKUP(Sheet2!$J$10,#REF!,14)+HLOOKUP(Sheet2!$J$11,#REF!,14)+HLOOKUP(Sheet2!$J$12,#REF!,14)+HLOOKUP(Sheet2!$J$13,#REF!,14)+HLOOKUP(Sheet2!$J$14,#REF!,14))</f>
        <v>#REF!</v>
      </c>
      <c r="K34" s="8" t="e">
        <f>SUM(HLOOKUP(Sheet2!$K$3,#REF!,14)+HLOOKUP(Sheet2!$K$4,#REF!,14)+HLOOKUP(Sheet2!$K$5,#REF!,14)+HLOOKUP(Sheet2!$K$6,#REF!,14)+HLOOKUP(Sheet2!$K$7,#REF!,14)+HLOOKUP(Sheet2!$K$8,#REF!,14)+HLOOKUP(Sheet2!$K$9,#REF!,14)+HLOOKUP(Sheet2!$K$10,#REF!,14)+HLOOKUP(Sheet2!$K$11,#REF!,14)+HLOOKUP(Sheet2!$K$12,#REF!,14)+HLOOKUP(Sheet2!$K$13,#REF!,14)+HLOOKUP(Sheet2!$K$14,#REF!,14))</f>
        <v>#REF!</v>
      </c>
      <c r="L34" s="8" t="e">
        <f>SUM(HLOOKUP(Sheet2!$L$3,#REF!,14)+HLOOKUP(Sheet2!$L$4,#REF!,14)+HLOOKUP(Sheet2!$L$5,#REF!,14)+HLOOKUP(Sheet2!$L$6,#REF!,14)+HLOOKUP(Sheet2!$L$7,#REF!,14)+HLOOKUP(Sheet2!$L$8,#REF!,14)+HLOOKUP(Sheet2!$L$9,#REF!,14)+HLOOKUP(Sheet2!$L$10,#REF!,14)+HLOOKUP(Sheet2!$L$11,#REF!,14)+HLOOKUP(Sheet2!$L$12,#REF!,14)+HLOOKUP(Sheet2!$L$13,#REF!,14)+HLOOKUP(Sheet2!$L$14,#REF!,14))</f>
        <v>#REF!</v>
      </c>
      <c r="M34" s="8" t="e">
        <f>SUM(HLOOKUP($M$3,#REF!,14)+HLOOKUP($M$4,#REF!,14)+HLOOKUP($M$5,#REF!,14)+HLOOKUP($M$6,#REF!,14)+HLOOKUP($M$7,#REF!,14)+HLOOKUP($M$8,#REF!,14)+HLOOKUP($M$9,#REF!,14)+HLOOKUP($M$10,#REF!,14)+HLOOKUP($M$11,#REF!,14)+HLOOKUP($M$12,#REF!,14)+HLOOKUP($M$13,#REF!,14)+HLOOKUP($M$14,#REF!,14)+HLOOKUP($M$15,#REF!,14))</f>
        <v>#REF!</v>
      </c>
      <c r="N34" s="8" t="e">
        <f>SUM(HLOOKUP(Sheet2!$N$3,#REF!,14)+HLOOKUP(Sheet2!$N$4,#REF!,14)+HLOOKUP(Sheet2!$N$5,#REF!,14)+HLOOKUP(Sheet2!$N$6,#REF!,14)+HLOOKUP(Sheet2!$N$7,#REF!,14)+HLOOKUP(Sheet2!$N$8,#REF!,14)+HLOOKUP(Sheet2!$N$9,#REF!,14)+HLOOKUP(Sheet2!$N$10,#REF!,14)+HLOOKUP(Sheet2!$N$11,#REF!,14)+HLOOKUP(Sheet2!$N$12,#REF!,14))</f>
        <v>#REF!</v>
      </c>
      <c r="O34" s="8" t="e">
        <f>SUM(HLOOKUP(Sheet2!$O$3,#REF!,14)+HLOOKUP(Sheet2!$O$4,#REF!,14)+HLOOKUP(Sheet2!$O$5,#REF!,14)+HLOOKUP(Sheet2!$O$6,#REF!,14)+HLOOKUP(Sheet2!$O$7,#REF!,14)+HLOOKUP(Sheet2!$O$8,#REF!,14)+HLOOKUP(Sheet2!$O$9,#REF!,14)+HLOOKUP(Sheet2!$O$10,#REF!,14)+HLOOKUP(Sheet2!$O$11,#REF!,14)+HLOOKUP(Sheet2!$O$12,#REF!,14)+HLOOKUP(Sheet2!$O$13,#REF!,14)+HLOOKUP(Sheet2!$O$14,#REF!,14))</f>
        <v>#REF!</v>
      </c>
      <c r="P34" s="8" t="e">
        <f>SUM(HLOOKUP(Sheet2!$P$3,#REF!,14)+HLOOKUP(Sheet2!$P$4,#REF!,14)+HLOOKUP(Sheet2!$P$5,#REF!,14)+HLOOKUP(Sheet2!$P$6,#REF!,14)+HLOOKUP(Sheet2!$P$7,#REF!,14)+HLOOKUP(Sheet2!$P$8,#REF!,14)+HLOOKUP(Sheet2!$P$9,#REF!,14)+HLOOKUP(Sheet2!$P$10,#REF!,14)+HLOOKUP(Sheet2!$P$11,#REF!,14)+HLOOKUP(Sheet2!$P$12,#REF!,14)+HLOOKUP(Sheet2!$P$13,#REF!,14)+HLOOKUP(Sheet2!$P$14,#REF!,14))</f>
        <v>#REF!</v>
      </c>
      <c r="Q34" s="8" t="e">
        <f>SUM(HLOOKUP(Sheet2!$Q$3,#REF!,14)+HLOOKUP(Sheet2!$Q$4,#REF!,14)+HLOOKUP(Sheet2!$Q$5,#REF!,14)+HLOOKUP(Sheet2!$Q$6,#REF!,14)+HLOOKUP(Sheet2!$Q$7,#REF!,14)+HLOOKUP(Sheet2!$Q$8,#REF!,14)+HLOOKUP(Sheet2!$Q$9,#REF!,14)+HLOOKUP(Sheet2!$Q$10,#REF!,14)+HLOOKUP(Sheet2!$Q$11,#REF!,14)+HLOOKUP(Sheet2!$Q$12,#REF!,14)+HLOOKUP(Sheet2!$Q$13,#REF!,14)+HLOOKUP(Sheet2!$Q$14,#REF!,14))</f>
        <v>#REF!</v>
      </c>
      <c r="R34" s="8" t="e">
        <f>SUM(HLOOKUP(Sheet2!$R$3,#REF!,14)+HLOOKUP(Sheet2!$R$4,#REF!,14)+HLOOKUP(Sheet2!$R$5,#REF!,14)+HLOOKUP(Sheet2!$R$6,#REF!,14)+HLOOKUP(Sheet2!$R$7,#REF!,14)+HLOOKUP(Sheet2!$R$8,#REF!,14)+HLOOKUP(Sheet2!$R$9,#REF!,14)+HLOOKUP(Sheet2!$R$10,#REF!,14)+HLOOKUP(Sheet2!$R$11,#REF!,14))</f>
        <v>#REF!</v>
      </c>
      <c r="S34" s="8" t="e">
        <f>SUM(HLOOKUP(Sheet2!$S$3,#REF!,14)+HLOOKUP(Sheet2!$S$4,#REF!,14)+HLOOKUP(Sheet2!$S$5,#REF!,14)+HLOOKUP(Sheet2!$S$6,#REF!,14)+HLOOKUP(Sheet2!$S$7,#REF!,14)+HLOOKUP(Sheet2!$S$8,#REF!,14)+HLOOKUP(Sheet2!$S$9,#REF!,14)+HLOOKUP(Sheet2!$S$10,#REF!,14)+HLOOKUP(Sheet2!$S$11,#REF!,14)+HLOOKUP(Sheet2!$S$12,#REF!,14)+HLOOKUP(Sheet2!$S$13,#REF!,14))</f>
        <v>#REF!</v>
      </c>
      <c r="T34" s="8" t="e">
        <f>SUM(HLOOKUP(Sheet2!$T$3,#REF!,14)+HLOOKUP(Sheet2!$T$4,#REF!,14)+HLOOKUP(Sheet2!$T$5,#REF!,14)+HLOOKUP(Sheet2!$T$6,#REF!,14)+HLOOKUP(Sheet2!$T$7,#REF!,14)+HLOOKUP(Sheet2!$T$8,#REF!,14)+HLOOKUP(Sheet2!$T$9,#REF!,14)+HLOOKUP(Sheet2!$T$10,#REF!,14)+HLOOKUP(Sheet2!$T$11,#REF!,14)+HLOOKUP(Sheet2!$T$12,#REF!,14))</f>
        <v>#REF!</v>
      </c>
      <c r="U34" s="8" t="e">
        <f>SUM(HLOOKUP(Sheet2!$U$3,#REF!,14)+HLOOKUP(Sheet2!$U$4,#REF!,14)+HLOOKUP(Sheet2!$U$5,#REF!,14)+HLOOKUP(Sheet2!$U$6,#REF!,14)+HLOOKUP(Sheet2!$U$7,#REF!,14)+HLOOKUP(Sheet2!$U$8,#REF!,14)+HLOOKUP(Sheet2!$U$9,#REF!,14)+HLOOKUP(Sheet2!$U$10,#REF!,14)+HLOOKUP(Sheet2!$U$11,#REF!,14)+HLOOKUP(Sheet2!$U$12,#REF!,14)+HLOOKUP(Sheet2!$U$13,#REF!,14)+HLOOKUP(Sheet2!$U$14,#REF!,14)+HLOOKUP(Sheet2!$U$15,#REF!,14))</f>
        <v>#REF!</v>
      </c>
      <c r="V34" s="8" t="e">
        <f>SUM(HLOOKUP(Sheet2!$V$3,#REF!,14)+HLOOKUP(Sheet2!$V$4,#REF!,14)+HLOOKUP(Sheet2!$V$5,#REF!,14)+HLOOKUP(Sheet2!$V$6,#REF!,14)+HLOOKUP(Sheet2!$V$7,#REF!,14)+HLOOKUP(Sheet2!$V$8,#REF!,14)+HLOOKUP(Sheet2!$V$9,#REF!,14)+HLOOKUP(Sheet2!$V$10,#REF!,14)+HLOOKUP(Sheet2!$V$11,#REF!,14)+HLOOKUP(Sheet2!$V$12,#REF!,14)+HLOOKUP(Sheet2!$V$13,#REF!,14)+HLOOKUP(Sheet2!$V$14,#REF!,14)+HLOOKUP(Sheet2!$V$15,#REF!,14))</f>
        <v>#REF!</v>
      </c>
      <c r="W34" s="8" t="e">
        <f>SUM(HLOOKUP(Sheet2!$W$3,#REF!,14)+HLOOKUP(Sheet2!$W$4,#REF!,14)+HLOOKUP(Sheet2!$W$5,#REF!,14)+HLOOKUP(Sheet2!$W$6,#REF!,14)+HLOOKUP(Sheet2!$W$7,#REF!,14)+HLOOKUP(Sheet2!$W$8,#REF!,14)+HLOOKUP(Sheet2!$W$9,#REF!,14)+HLOOKUP(Sheet2!$W$10,#REF!,14)+HLOOKUP(Sheet2!$W$11,#REF!,14)+HLOOKUP(Sheet2!$W$12,#REF!,14)+HLOOKUP(Sheet2!$W$13,#REF!,14)+HLOOKUP(Sheet2!$W$14,#REF!,14)+HLOOKUP(Sheet2!$W$15,#REF!,14))</f>
        <v>#REF!</v>
      </c>
      <c r="X34" s="8" t="e">
        <f>SUM(HLOOKUP(Sheet2!$X$3,#REF!,14)+HLOOKUP(Sheet2!$X$4,#REF!,14)+HLOOKUP(Sheet2!$X$5,#REF!,14)+HLOOKUP(Sheet2!$X$6,#REF!,14)+HLOOKUP(Sheet2!$X$7,#REF!,14)+HLOOKUP(Sheet2!$X$8,#REF!,14)+HLOOKUP(Sheet2!$X$9,#REF!,14)+HLOOKUP(Sheet2!$X$10,#REF!,14)+HLOOKUP(Sheet2!$X$11,#REF!,14)+HLOOKUP(Sheet2!$X$12,#REF!,14)+HLOOKUP(Sheet2!$X$13,#REF!,14)+HLOOKUP(Sheet2!$X$14,#REF!,14)+HLOOKUP(Sheet2!$X$15,#REF!,14))</f>
        <v>#REF!</v>
      </c>
      <c r="Y34" s="8" t="e">
        <f>SUM(HLOOKUP(Sheet2!$Y$3,#REF!,14)+HLOOKUP(Sheet2!$Y$4,#REF!,14)+HLOOKUP(Sheet2!$Y$5,#REF!,14)+HLOOKUP(Sheet2!$Y$6,#REF!,14)+HLOOKUP(Sheet2!$Y$7,#REF!,14)+HLOOKUP(Sheet2!$Y$8,#REF!,14)+HLOOKUP(Sheet2!$Y$9,#REF!,14)+HLOOKUP(Sheet2!$Y$10,#REF!,14)+HLOOKUP(Sheet2!$Y$11,#REF!,14)+HLOOKUP(Sheet2!$Y$12,#REF!,14)+HLOOKUP(Sheet2!$Y$13,#REF!,14)+HLOOKUP(Sheet2!$Y$14,#REF!,14))</f>
        <v>#REF!</v>
      </c>
      <c r="Z34" s="8" t="e">
        <f>SUM(HLOOKUP(Sheet2!$Z$3,#REF!,14)+HLOOKUP(Sheet2!$Z$4,#REF!,14)+HLOOKUP(Sheet2!$Z$5,#REF!,14)+HLOOKUP(Sheet2!$Z$6,#REF!,14)+HLOOKUP(Sheet2!$Z$7,#REF!,14)+HLOOKUP(Sheet2!$Z$8,#REF!,14)+HLOOKUP(Sheet2!$Z$9,#REF!,14)+HLOOKUP(Sheet2!$Z$10,#REF!,14)+HLOOKUP(Sheet2!$Z$11,#REF!,14)+HLOOKUP(Sheet2!$Z$12,#REF!,14)+HLOOKUP(Sheet2!$Z$13,#REF!,14)+HLOOKUP(Sheet2!$Z$14,#REF!,14))</f>
        <v>#REF!</v>
      </c>
      <c r="AA34" s="8" t="e">
        <f>SUM(HLOOKUP(Sheet2!$AA$3,#REF!,14)+HLOOKUP(Sheet2!$AA$4,#REF!,14)+HLOOKUP(Sheet2!$AA$5,#REF!,14)+HLOOKUP(Sheet2!$AA$6,#REF!,14)+HLOOKUP(Sheet2!$AA$7,#REF!,14)+HLOOKUP(Sheet2!$AA$8,#REF!,14)+HLOOKUP(Sheet2!$AA$9,#REF!,14)+HLOOKUP(Sheet2!$AA$10,#REF!,14)+HLOOKUP(Sheet2!$AA$11,#REF!,14)+HLOOKUP(Sheet2!$AA$12,#REF!,14)+HLOOKUP(Sheet2!$AA$13,#REF!,14)+HLOOKUP(Sheet2!$AA$14,#REF!,14))</f>
        <v>#REF!</v>
      </c>
      <c r="AB34" s="8" t="e">
        <f>SUM(HLOOKUP(Sheet2!$AB$3,#REF!,14)+HLOOKUP(Sheet2!$AB$4,#REF!,14)+HLOOKUP(Sheet2!$AB$5,#REF!,14)+HLOOKUP(Sheet2!$AB$6,#REF!,14)+HLOOKUP(Sheet2!$AB$7,#REF!,14)+HLOOKUP(Sheet2!$AB$8,#REF!,14)+HLOOKUP(Sheet2!$AB$9,#REF!,14)+HLOOKUP(Sheet2!$AB$10,#REF!,14)+HLOOKUP(Sheet2!$AB$11,#REF!,14)+HLOOKUP(Sheet2!$AB$12,#REF!,14))</f>
        <v>#REF!</v>
      </c>
      <c r="AC34" s="8" t="e">
        <f>SUM(HLOOKUP(Sheet2!$AC$3,#REF!,14)+HLOOKUP(Sheet2!$AC$4,#REF!,14)+HLOOKUP(Sheet2!$AC$5,#REF!,14)+HLOOKUP(Sheet2!$AC$6,#REF!,14)+HLOOKUP(Sheet2!$AC$7,#REF!,14)+HLOOKUP(Sheet2!$AC$8,#REF!,14)+HLOOKUP(Sheet2!$AC$9,#REF!,14)+HLOOKUP(Sheet2!$AC$10,#REF!,14)+HLOOKUP(Sheet2!$AC$11,#REF!,14)+HLOOKUP(Sheet2!$AC$12,#REF!,14)+HLOOKUP(Sheet2!$AC$13,#REF!,14)+HLOOKUP(Sheet2!$AC$14,#REF!,14))</f>
        <v>#REF!</v>
      </c>
      <c r="AD34" s="8" t="e">
        <f>SUM(HLOOKUP(Sheet2!$AD$3,#REF!,14)+HLOOKUP(Sheet2!$AD$4,#REF!,14)+HLOOKUP(Sheet2!$AD$5,#REF!,14)+HLOOKUP(Sheet2!$AD$6,#REF!,14)+HLOOKUP(Sheet2!$AD$7,#REF!,14)+HLOOKUP(Sheet2!$AD$8,#REF!,14)+HLOOKUP(Sheet2!$AD$9,#REF!,14)+HLOOKUP(Sheet2!$AD$10,#REF!,14)+HLOOKUP(Sheet2!$AD$11,#REF!,14)+HLOOKUP(Sheet2!$AD$12,#REF!,14)+HLOOKUP(Sheet2!$AD$13,#REF!,14)+HLOOKUP(Sheet2!$AD$14,#REF!,14)+HLOOKUP(Sheet2!$AD$15,#REF!,14)+HLOOKUP(Sheet2!$AD$16,#REF!,14))</f>
        <v>#REF!</v>
      </c>
      <c r="AE34" s="8" t="e">
        <f>SUM(HLOOKUP(Sheet2!$AE$3,#REF!,14)+HLOOKUP(Sheet2!$AE$4,#REF!,14)+HLOOKUP(Sheet2!$AE$5,#REF!,14)+HLOOKUP(Sheet2!$AE$6,#REF!,14)+HLOOKUP(Sheet2!$AE$7,#REF!,14)+HLOOKUP(Sheet2!$AE$8,#REF!,14)+HLOOKUP(Sheet2!$AE$9,#REF!,14)+HLOOKUP(Sheet2!$AE$10,#REF!,14)+HLOOKUP(Sheet2!$AE$11,#REF!,14)+HLOOKUP(Sheet2!$AE$12,#REF!,14)+HLOOKUP(Sheet2!$AE$13,#REF!,14)+HLOOKUP(Sheet2!$AE$14,#REF!,14)+HLOOKUP(Sheet2!$AE$15,#REF!,14)+HLOOKUP(Sheet2!$AE$16,#REF!,14)+HLOOKUP(Sheet2!$AE$17,#REF!,14))</f>
        <v>#REF!</v>
      </c>
      <c r="AF34" s="8" t="e">
        <f>SUM(HLOOKUP(Sheet2!$AF$3,#REF!,14)+HLOOKUP(Sheet2!$AF$4,#REF!,14)+HLOOKUP(Sheet2!$AF$5,#REF!,14)+HLOOKUP(Sheet2!$AF$6,#REF!,14)+HLOOKUP(Sheet2!$AF$7,#REF!,14)+HLOOKUP(Sheet2!$AF$8,#REF!,14)+HLOOKUP(Sheet2!$AF$9,#REF!,14)+HLOOKUP(Sheet2!$AF$10,#REF!,14)+HLOOKUP(Sheet2!$AF$11,#REF!,14)+HLOOKUP(Sheet2!$AF$12,#REF!,14)+HLOOKUP(Sheet2!$AF$13,#REF!,14)+HLOOKUP(Sheet2!$AF$14,#REF!,14))</f>
        <v>#REF!</v>
      </c>
      <c r="AG34" s="8" t="e">
        <f>SUM(HLOOKUP(Sheet2!$AG$3,#REF!,14)+HLOOKUP(Sheet2!$AG$4,#REF!,14)+HLOOKUP(Sheet2!$AG$5,#REF!,14)+HLOOKUP(Sheet2!$AG$6,#REF!,14)+HLOOKUP(Sheet2!$AG$7,#REF!,14)+HLOOKUP(Sheet2!$AG$8,#REF!,14)+HLOOKUP(Sheet2!$AG$9,#REF!,14)+HLOOKUP(Sheet2!$AG$10,#REF!,14)+HLOOKUP(Sheet2!$AG$11,#REF!,14)+HLOOKUP(Sheet2!$AG$12,#REF!,14)+HLOOKUP(Sheet2!$AG$13,#REF!,14)+HLOOKUP(Sheet2!$AG$14,#REF!,14)+HLOOKUP(Sheet2!$AG$15,#REF!,14)+HLOOKUP(Sheet2!$AG$16,#REF!,14))</f>
        <v>#REF!</v>
      </c>
      <c r="AH34" s="8" t="e">
        <f>SUM(HLOOKUP(Sheet2!$AH$3,#REF!,14)+HLOOKUP(Sheet2!$AH$4,#REF!,14)+HLOOKUP(Sheet2!$AH$5,#REF!,14)+HLOOKUP(Sheet2!$AH$6,#REF!,14)+HLOOKUP(Sheet2!$AH$7,#REF!,14)+HLOOKUP(Sheet2!$AH$8,#REF!,14)+HLOOKUP(Sheet2!$AH$9,#REF!,14)+HLOOKUP(Sheet2!$AH$10,#REF!,14)+HLOOKUP(Sheet2!$AH$11,#REF!,14)+HLOOKUP(Sheet2!$AH$12,#REF!,14)+HLOOKUP(Sheet2!$AH$13,#REF!,14)+HLOOKUP(Sheet2!$AH$14,#REF!,14)+HLOOKUP(Sheet2!$AH$15,#REF!,14)+HLOOKUP(Sheet2!$AH$16,#REF!,14))</f>
        <v>#REF!</v>
      </c>
      <c r="AI34" s="8" t="e">
        <f>SUM(HLOOKUP(Sheet2!$AI$3,#REF!,14)+HLOOKUP(Sheet2!$AI$4,#REF!,14)+HLOOKUP(Sheet2!$AI$5,#REF!,14)+HLOOKUP(Sheet2!$AI$6,#REF!,14)+HLOOKUP(Sheet2!$AI$7,#REF!,14)+HLOOKUP(Sheet2!$AI$8,#REF!,14)+HLOOKUP(Sheet2!$AI$9,#REF!,14)+HLOOKUP(Sheet2!$AI$10,#REF!,14)+HLOOKUP(Sheet2!$AI$11,#REF!,14)+HLOOKUP(Sheet2!$AI$12,#REF!,14)+HLOOKUP(Sheet2!$AI$13,#REF!,14))</f>
        <v>#REF!</v>
      </c>
      <c r="AJ34" s="8" t="e">
        <f>SUM(HLOOKUP(Sheet2!$AJ$3,#REF!,14)+HLOOKUP(Sheet2!$AJ$4,#REF!,14)+HLOOKUP(Sheet2!$AJ$5,#REF!,14)+HLOOKUP(Sheet2!$AJ$6,#REF!,14)+HLOOKUP(Sheet2!$AJ$7,#REF!,14)+HLOOKUP(Sheet2!$AJ$8,#REF!,14)+HLOOKUP(Sheet2!$AJ$9,#REF!,14)+HLOOKUP(Sheet2!$AJ$10,#REF!,14)+HLOOKUP(Sheet2!$AJ$11,#REF!,14)+HLOOKUP(Sheet2!$AJ$12,#REF!,14)+HLOOKUP(Sheet2!$AJ$13,#REF!,14)+HLOOKUP(Sheet2!$AJ$14,#REF!,14)+HLOOKUP(Sheet2!$AJ$15,#REF!,14))</f>
        <v>#REF!</v>
      </c>
      <c r="AK34" s="8" t="e">
        <f>SUM(HLOOKUP(Sheet2!$AK$3,#REF!,14)+HLOOKUP(Sheet2!$AK$4,#REF!,14)+HLOOKUP(Sheet2!$AK$5,#REF!,14)+HLOOKUP(Sheet2!$AK$6,#REF!,14)+HLOOKUP(Sheet2!$AK$7,#REF!,14)+HLOOKUP(Sheet2!$AK$8,#REF!,14)+HLOOKUP(Sheet2!$AK$9,#REF!,14)+HLOOKUP(Sheet2!$AK$10,#REF!,14)+HLOOKUP(Sheet2!$AK$11,#REF!,14)+HLOOKUP(Sheet2!$AK$12,#REF!,14)+HLOOKUP(Sheet2!$AK$13,#REF!,14)+HLOOKUP(Sheet2!$AK$14,#REF!,14))</f>
        <v>#REF!</v>
      </c>
      <c r="AL34" s="8" t="e">
        <f>SUM(HLOOKUP(Sheet2!$AL$3,#REF!,14)+HLOOKUP(Sheet2!$AL$4,#REF!,14)+HLOOKUP(Sheet2!$AL$5,#REF!,14)+HLOOKUP(Sheet2!$AL$6,#REF!,14)+HLOOKUP(Sheet2!$AL$7,#REF!,14)+HLOOKUP(Sheet2!$AL$8,#REF!,14)+HLOOKUP(Sheet2!$AL$9,#REF!,14)+HLOOKUP(Sheet2!$AL$10,#REF!,14)+HLOOKUP(Sheet2!$AL$11,#REF!,14)+HLOOKUP(Sheet2!$AL$12,#REF!,14)+HLOOKUP(Sheet2!$AL$13,#REF!,14)+HLOOKUP(Sheet2!$AL$14,#REF!,14)+HLOOKUP(Sheet2!$AL$15,#REF!,14)+HLOOKUP(Sheet2!$AL$16,#REF!,14))</f>
        <v>#REF!</v>
      </c>
      <c r="AM34" s="8" t="e">
        <f>SUM(HLOOKUP(Sheet2!$AM$3,#REF!,14)+HLOOKUP(Sheet2!$AM$4,#REF!,14)+HLOOKUP(Sheet2!$AM$5,#REF!,14)+HLOOKUP(Sheet2!$AM$6,#REF!,14)+HLOOKUP(Sheet2!$AM$7,#REF!,14)+HLOOKUP(Sheet2!$AM$8,#REF!,14)+HLOOKUP(Sheet2!$AM$9,#REF!,14)+HLOOKUP(Sheet2!$AM$10,#REF!,14)+HLOOKUP(Sheet2!$AM$11,#REF!,14)+HLOOKUP(Sheet2!$AM$12,#REF!,14)+HLOOKUP(Sheet2!$AM$13,#REF!,14)+HLOOKUP(Sheet2!$AM$14,#REF!,14)+HLOOKUP(Sheet2!$AM$15,#REF!,14)+HLOOKUP(Sheet2!$AM$16,#REF!,14)+HLOOKUP(Sheet2!$AM$17,#REF!,14))</f>
        <v>#REF!</v>
      </c>
      <c r="AN34" s="8" t="e">
        <f>SUM(HLOOKUP(Sheet2!$AN$3,#REF!,14)+HLOOKUP(Sheet2!$AN$4,#REF!,14)+HLOOKUP(Sheet2!$AN$5,#REF!,14)+HLOOKUP(Sheet2!$AN$6,#REF!,14)+HLOOKUP(Sheet2!$AN$7,#REF!,14)+HLOOKUP(Sheet2!$AN$8,#REF!,14)+HLOOKUP(Sheet2!$AN$9,#REF!,14)+HLOOKUP(Sheet2!$AN$10,#REF!,14)+HLOOKUP(Sheet2!$AN$11,#REF!,14)+HLOOKUP(Sheet2!$AN$12,#REF!,14)+HLOOKUP(Sheet2!$AN$13,#REF!,14)+HLOOKUP(Sheet2!$AN$14,#REF!,14)+HLOOKUP(Sheet2!$AN$15,#REF!,14)+HLOOKUP(Sheet2!$AN$16,#REF!,14)+HLOOKUP(Sheet2!$AN$17,#REF!,14))</f>
        <v>#REF!</v>
      </c>
      <c r="AO34" s="8" t="e">
        <f>SUM(HLOOKUP(Sheet2!$AO$3,#REF!,14)+HLOOKUP(Sheet2!$AO$4,#REF!,14)+HLOOKUP(Sheet2!$AO$5,#REF!,14)+HLOOKUP(Sheet2!$AO$6,#REF!,14)+HLOOKUP(Sheet2!$AO$7,#REF!,14)+HLOOKUP(Sheet2!$AO$8,#REF!,14)+HLOOKUP(Sheet2!$AO$9,#REF!,14)+HLOOKUP(Sheet2!$AO$10,#REF!,14)+HLOOKUP(Sheet2!$AO$11,#REF!,14)+HLOOKUP(Sheet2!$AO$12,#REF!,14)+HLOOKUP(Sheet2!$AO$13,#REF!,14)+HLOOKUP(Sheet2!$AO$14,#REF!,14)+HLOOKUP(Sheet2!$AO$15,#REF!,14)+HLOOKUP(Sheet2!$AO$16,#REF!,14)+HLOOKUP(Sheet2!$AO$17,#REF!,14))</f>
        <v>#REF!</v>
      </c>
      <c r="AP34" s="8" t="e">
        <f>SUM(HLOOKUP(Sheet2!$AP$3,#REF!,14)+HLOOKUP(Sheet2!$AP$4,#REF!,14)+HLOOKUP(Sheet2!$AP$5,#REF!,14)+HLOOKUP(Sheet2!$AP$6,#REF!,14)+HLOOKUP(Sheet2!$AP$7,#REF!,14)+HLOOKUP(Sheet2!$AP$8,#REF!,14)+HLOOKUP(Sheet2!$AP$9,#REF!,14)+HLOOKUP(Sheet2!$AP$10,#REF!,14)+HLOOKUP(Sheet2!$AP$11,#REF!,14)+HLOOKUP(Sheet2!$AP$12,#REF!,14)+HLOOKUP(Sheet2!$AP$13,#REF!,14)+HLOOKUP(Sheet2!$AP$14,#REF!,14)+HLOOKUP(Sheet2!$AP$15,#REF!,14)+HLOOKUP(Sheet2!$AP$16,#REF!,14))</f>
        <v>#REF!</v>
      </c>
      <c r="AQ34" s="8" t="e">
        <f>SUM(HLOOKUP(Sheet2!$AQ$3,#REF!,14)+HLOOKUP(Sheet2!$AQ$4,#REF!,14)+HLOOKUP(Sheet2!$AQ$5,#REF!,14)+HLOOKUP(Sheet2!$AQ$6,#REF!,14)+HLOOKUP(Sheet2!$AQ$7,#REF!,14)+HLOOKUP(Sheet2!$AQ$8,#REF!,14)+HLOOKUP(Sheet2!$AQ$9,#REF!,14)+HLOOKUP(Sheet2!$AQ$10,#REF!,14)+HLOOKUP(Sheet2!$AQ$11,#REF!,14)+HLOOKUP(Sheet2!$AQ$12,#REF!,14)+HLOOKUP(Sheet2!$AQ$13,#REF!,14)+HLOOKUP(Sheet2!$AQ$14,#REF!,14)+HLOOKUP(Sheet2!$AQ$15,#REF!,14)+HLOOKUP(Sheet2!$AQ$16,#REF!,14))</f>
        <v>#REF!</v>
      </c>
      <c r="AR34" s="8" t="e">
        <f>SUM(HLOOKUP(Sheet2!$AR$3,#REF!,14)+HLOOKUP(Sheet2!$AR$4,#REF!,14)+HLOOKUP(Sheet2!$AR$5,#REF!,14)+HLOOKUP(Sheet2!$AR$6,#REF!,14)+HLOOKUP(Sheet2!$AR$7,#REF!,14)+HLOOKUP(Sheet2!$AR$8,#REF!,14)+HLOOKUP(Sheet2!$AR$9,#REF!,14)+HLOOKUP(Sheet2!$AR$10,#REF!,14)+HLOOKUP(Sheet2!$AR$11,#REF!,14)+HLOOKUP(Sheet2!$AR$12,#REF!,14)+HLOOKUP(Sheet2!$AR$13,#REF!,14)+HLOOKUP(Sheet2!$AR$14,#REF!,14)+HLOOKUP(Sheet2!$AR$15,#REF!,14)+HLOOKUP(Sheet2!$AR$16,#REF!,14))</f>
        <v>#REF!</v>
      </c>
      <c r="AS34" s="8" t="e">
        <f>SUM(HLOOKUP(Sheet2!$AS$3,#REF!,14)+HLOOKUP(Sheet2!$AS$4,#REF!,14)+HLOOKUP(Sheet2!$AS$5,#REF!,14)+HLOOKUP(Sheet2!$AS$6,#REF!,14)+HLOOKUP(Sheet2!$AS$7,#REF!,14)+HLOOKUP(Sheet2!$AS$8,#REF!,14)+HLOOKUP(Sheet2!$AS$9,#REF!,14)+HLOOKUP(Sheet2!$AS$10,#REF!,14)+HLOOKUP(Sheet2!$AS$11,#REF!,14)+HLOOKUP(Sheet2!$AS$12,#REF!,14)+HLOOKUP(Sheet2!$AS$13,#REF!,14)+HLOOKUP(Sheet2!$AS$14,#REF!,14))</f>
        <v>#REF!</v>
      </c>
      <c r="AT34" s="8" t="e">
        <f>SUM(HLOOKUP(Sheet2!$AT$3,#REF!,14)+HLOOKUP(Sheet2!$AT$4,#REF!,14)+HLOOKUP(Sheet2!$AT$5,#REF!,14)+HLOOKUP(Sheet2!$AT$6,#REF!,14)+HLOOKUP(Sheet2!$AT$7,#REF!,14)+HLOOKUP(Sheet2!$AT$8,#REF!,14)+HLOOKUP(Sheet2!$AT$9,#REF!,14)+HLOOKUP(Sheet2!$AT$10,#REF!,14)+HLOOKUP(Sheet2!$AT$11,#REF!,14)+HLOOKUP(Sheet2!$AT$12,#REF!,14)+HLOOKUP(Sheet2!$AT$13,#REF!,14)+HLOOKUP(Sheet2!$AT$14,#REF!,14)+HLOOKUP(Sheet2!$AT$15,#REF!,14)+HLOOKUP(Sheet2!$AT$16,#REF!,14))</f>
        <v>#REF!</v>
      </c>
      <c r="AU34" s="8" t="e">
        <f>SUM(HLOOKUP(Sheet2!$AU$3,#REF!,14)+HLOOKUP(Sheet2!$AU$4,#REF!,14)+HLOOKUP(Sheet2!$AU$5,#REF!,14)+HLOOKUP(Sheet2!$AU$6,#REF!,14)+HLOOKUP(Sheet2!$AU$7,#REF!,14)+HLOOKUP(Sheet2!$AU$8,#REF!,14)+HLOOKUP(Sheet2!$AU$9,#REF!,14)+HLOOKUP(Sheet2!$AU$10,#REF!,14)+HLOOKUP(Sheet2!$AU$11,#REF!,14)+HLOOKUP(Sheet2!$AU$12,#REF!,14)+HLOOKUP(Sheet2!$AU$13,#REF!,14)+HLOOKUP(Sheet2!$AU$14,#REF!,14)+HLOOKUP(Sheet2!$AU$15,#REF!,14)+HLOOKUP(Sheet2!$AU$16,#REF!,14))</f>
        <v>#REF!</v>
      </c>
      <c r="AV34" s="8" t="e">
        <f>SUM(HLOOKUP(Sheet2!$AV$3,#REF!,14)+HLOOKUP(Sheet2!$AV$4,#REF!,14)+HLOOKUP(Sheet2!$AV$5,#REF!,14)+HLOOKUP(Sheet2!$AV$6,#REF!,14)+HLOOKUP(Sheet2!$AV$7,#REF!,14)+HLOOKUP(Sheet2!$AV$8,#REF!,14)+HLOOKUP(Sheet2!$AV$9,#REF!,14)+HLOOKUP(Sheet2!$AV$10,#REF!,14)+HLOOKUP(Sheet2!$AV$11,#REF!,14)+HLOOKUP(Sheet2!$AV$12,#REF!,14)+HLOOKUP(Sheet2!$AV$13,#REF!,14)+HLOOKUP(Sheet2!$AV$14,#REF!,14)+HLOOKUP(Sheet2!$AV$15,#REF!,14)+HLOOKUP(Sheet2!$AV$16,#REF!,14)+HLOOKUP(Sheet2!$AV$17,#REF!,14))</f>
        <v>#REF!</v>
      </c>
      <c r="AW34" s="8" t="e">
        <f>SUM(HLOOKUP(Sheet2!$AW$3,#REF!,14)+HLOOKUP(Sheet2!$AW$4,#REF!,14)+HLOOKUP(Sheet2!$AW$5,#REF!,14)+HLOOKUP(Sheet2!$AW$6,#REF!,14)+HLOOKUP(Sheet2!$AW$7,#REF!,14)+HLOOKUP(Sheet2!$AW$8,#REF!,14)+HLOOKUP(Sheet2!$AW$9,#REF!,14)+HLOOKUP(Sheet2!$AW$10,#REF!,14)+HLOOKUP(Sheet2!$AW$11,#REF!,14)+HLOOKUP(Sheet2!$AW$12,#REF!,14)+HLOOKUP(Sheet2!$AW$13,#REF!,14)+HLOOKUP(Sheet2!$AW$14,#REF!,14)+HLOOKUP(Sheet2!$AW$15,#REF!,14)+HLOOKUP(Sheet2!$AW$16,#REF!,14)+HLOOKUP(Sheet2!$AW$17,#REF!,14))</f>
        <v>#REF!</v>
      </c>
      <c r="AX34" s="8" t="e">
        <f>SUM(HLOOKUP(Sheet2!$AX$3,#REF!,14)+HLOOKUP(Sheet2!$AX$4,#REF!,14)+HLOOKUP(Sheet2!$AX$5,#REF!,14)+HLOOKUP(Sheet2!$AX$6,#REF!,14)+HLOOKUP(Sheet2!$AX$7,#REF!,14)+HLOOKUP(Sheet2!$AX$8,#REF!,14)+HLOOKUP(Sheet2!$AX$9,#REF!,14)+HLOOKUP(Sheet2!$AX$10,#REF!,14)+HLOOKUP(Sheet2!$AX$11,#REF!,14)+HLOOKUP(Sheet2!$AX$12,#REF!,14)+HLOOKUP(Sheet2!$AX$13,#REF!,14)+HLOOKUP(Sheet2!$AX$14,#REF!,14)+HLOOKUP(Sheet2!$AX$15,#REF!,14)+HLOOKUP(Sheet2!$AX$16,#REF!,14)+HLOOKUP(Sheet2!$AX$17,#REF!,14)+HLOOKUP(Sheet2!$AX$18,#REF!,14)+HLOOKUP(Sheet2!$AX$19,#REF!,14)+HLOOKUP(Sheet2!$AX$20,#REF!,14))</f>
        <v>#REF!</v>
      </c>
      <c r="AY34" s="8" t="e">
        <f>SUM(HLOOKUP(Sheet2!$AY$3,#REF!,14)+HLOOKUP(Sheet2!$AY$4,#REF!,14)+HLOOKUP(Sheet2!$AY$5,#REF!,14)+HLOOKUP(Sheet2!$AY$6,#REF!,14)+HLOOKUP(Sheet2!$AY$7,#REF!,14)+HLOOKUP(Sheet2!$AY$8,#REF!,14)+HLOOKUP(Sheet2!$AY$9,#REF!,14)+HLOOKUP(Sheet2!$AY$10,#REF!,14)+HLOOKUP(Sheet2!$AY$11,#REF!,14)+HLOOKUP(Sheet2!$AY$12,#REF!,14)+HLOOKUP(Sheet2!$AY$13,#REF!,14)+HLOOKUP(Sheet2!$AY$14,#REF!,14)+HLOOKUP(Sheet2!$AY$15,#REF!,14)+HLOOKUP(Sheet2!$AY$16,#REF!,14)+HLOOKUP(Sheet2!$AY$17,#REF!,14))</f>
        <v>#REF!</v>
      </c>
      <c r="AZ34" s="8" t="e">
        <f>SUM(HLOOKUP(Sheet2!$AZ$3,#REF!,14)+HLOOKUP(Sheet2!$AZ$4,#REF!,14)+HLOOKUP(Sheet2!$AZ$5,#REF!,14)+HLOOKUP(Sheet2!$AZ$6,#REF!,14)+HLOOKUP(Sheet2!$AZ$7,#REF!,14)+HLOOKUP(Sheet2!$AZ$8,#REF!,14)+HLOOKUP(Sheet2!$AZ$9,#REF!,14)+HLOOKUP(Sheet2!$AZ$10,#REF!,14)+HLOOKUP(Sheet2!$AZ$11,#REF!,14)+HLOOKUP(Sheet2!$AZ$12,#REF!,14)+HLOOKUP(Sheet2!$AZ$13,#REF!,14)+HLOOKUP(Sheet2!$AZ$14,#REF!,14)+HLOOKUP(Sheet2!$AZ$15,#REF!,14)+HLOOKUP(Sheet2!$AZ$16,#REF!,14)+HLOOKUP(Sheet2!$AZ$17,#REF!,14)+HLOOKUP(Sheet2!$AZ$18,#REF!,14)+HLOOKUP(Sheet2!$AZ$19,#REF!,14))</f>
        <v>#REF!</v>
      </c>
      <c r="BA34" s="8" t="e">
        <f>SUM(HLOOKUP(Sheet2!$BA$3,#REF!,14)+HLOOKUP(Sheet2!$BA$4,#REF!,14)+HLOOKUP(Sheet2!$BA$5,#REF!,14)+HLOOKUP(Sheet2!$BA$6,#REF!,14)+HLOOKUP(Sheet2!$BA$7,#REF!,14)+HLOOKUP(Sheet2!$BA$8,#REF!,14)+HLOOKUP(Sheet2!$BA$9,#REF!,14)+HLOOKUP(Sheet2!$BA$10,#REF!,14)+HLOOKUP(Sheet2!$BA$11,#REF!,14)+HLOOKUP(Sheet2!$BA$12,#REF!,14)+HLOOKUP(Sheet2!$BA$13,#REF!,14)+HLOOKUP(Sheet2!$BA$14,#REF!,14)+HLOOKUP(Sheet2!$BA$15,#REF!,14)+HLOOKUP(Sheet2!$BA$16,#REF!,14))</f>
        <v>#REF!</v>
      </c>
      <c r="BB34" s="8" t="e">
        <f>SUM(HLOOKUP(Sheet2!$BB$3,#REF!,14)+HLOOKUP(Sheet2!$BB$4,#REF!,14)+HLOOKUP(Sheet2!$BB$5,#REF!,14)+HLOOKUP(Sheet2!$BB$6,#REF!,14)+HLOOKUP(Sheet2!$BB$7,#REF!,14)+HLOOKUP(Sheet2!$BB$8,#REF!,14)+HLOOKUP(Sheet2!$BB$9,#REF!,14)+HLOOKUP(Sheet2!$BB$10,#REF!,14)+HLOOKUP(Sheet2!$BB$11,#REF!,14)+HLOOKUP(Sheet2!$BB$12,#REF!,14)+HLOOKUP(Sheet2!$BB$13,#REF!,14)+HLOOKUP(Sheet2!$BB$14,#REF!,14)+HLOOKUP(Sheet2!$BB$15,#REF!,14)+HLOOKUP(Sheet2!$BB$16,#REF!,14)+HLOOKUP(Sheet2!$BB$17,#REF!,14))</f>
        <v>#REF!</v>
      </c>
      <c r="BC34" s="8" t="e">
        <f>SUM(HLOOKUP(Sheet2!$BC$3,#REF!,14)+HLOOKUP(Sheet2!$BC$4,#REF!,14)+HLOOKUP(Sheet2!$BC$5,#REF!,14)+HLOOKUP(Sheet2!$BC$6,#REF!,14)+HLOOKUP(Sheet2!$BC$7,#REF!,14)+HLOOKUP(Sheet2!$BC$8,#REF!,14)+HLOOKUP(Sheet2!$BC$9,#REF!,14)+HLOOKUP(Sheet2!$BC$10,#REF!,14)+HLOOKUP(Sheet2!$BC$11,#REF!,14)+HLOOKUP(Sheet2!$BC$12,#REF!,14)+HLOOKUP(Sheet2!$BC$13,#REF!,14)+HLOOKUP(Sheet2!$BC$14,#REF!,14))</f>
        <v>#REF!</v>
      </c>
      <c r="BD34" s="8" t="e">
        <f>SUM(HLOOKUP(Sheet2!$BD$3,#REF!,14)+HLOOKUP(Sheet2!$BD$4,#REF!,14)+HLOOKUP(Sheet2!$BD$5,#REF!,14)+HLOOKUP(Sheet2!$BD$6,#REF!,14)+HLOOKUP(Sheet2!$BD$7,#REF!,14)+HLOOKUP(Sheet2!$BD$8,#REF!,14)+HLOOKUP(Sheet2!$BD$9,#REF!,14)+HLOOKUP(Sheet2!$BD$10,#REF!,14)+HLOOKUP(Sheet2!$BD$11,#REF!,14)+HLOOKUP(Sheet2!$BD$12,#REF!,14)+HLOOKUP(Sheet2!$BD$13,#REF!,14)+HLOOKUP(Sheet2!$BD$14,#REF!,14)+HLOOKUP(Sheet2!$BD$15,#REF!,14)+HLOOKUP(Sheet2!$BD$16,#REF!,14))</f>
        <v>#REF!</v>
      </c>
      <c r="BE34" s="8" t="e">
        <f>SUM(HLOOKUP(Sheet2!$BE$3,#REF!,14)+HLOOKUP(Sheet2!$BE$4,#REF!,14)+HLOOKUP(Sheet2!$BE$5,#REF!,14)+HLOOKUP(Sheet2!$BE$6,#REF!,14)+HLOOKUP(Sheet2!$BE$7,#REF!,14)+HLOOKUP(Sheet2!$BE$8,#REF!,14)+HLOOKUP(Sheet2!$BE$9,#REF!,14)+HLOOKUP(Sheet2!$BE$10,#REF!,14)+HLOOKUP(Sheet2!$BE$11,#REF!,14)+HLOOKUP(Sheet2!$BE$12,#REF!,14)+HLOOKUP(Sheet2!$BE$13,#REF!,14)+HLOOKUP(Sheet2!$BE$14,#REF!,14)+HLOOKUP(Sheet2!$BE$15,#REF!,14)+HLOOKUP(Sheet2!$BE$16,#REF!,14))</f>
        <v>#REF!</v>
      </c>
      <c r="BF34" s="8" t="e">
        <f>SUM(HLOOKUP(Sheet2!$BF$3,#REF!,14)+HLOOKUP(Sheet2!$BF$4,#REF!,14)+HLOOKUP(Sheet2!$BF$5,#REF!,14)+HLOOKUP(Sheet2!$BF$6,#REF!,14)+HLOOKUP(Sheet2!$BF$7,#REF!,14)+HLOOKUP(Sheet2!$BF$8,#REF!,14)+HLOOKUP(Sheet2!$BF$9,#REF!,14)+HLOOKUP(Sheet2!$BF$10,#REF!,14)+HLOOKUP(Sheet2!$BF$11,#REF!,14)+HLOOKUP(Sheet2!$BF$12,#REF!,14)+HLOOKUP(Sheet2!$BF$13,#REF!,14))</f>
        <v>#REF!</v>
      </c>
      <c r="BG34" s="8" t="e">
        <f>SUM(HLOOKUP(Sheet2!$BG$3,#REF!,14)+HLOOKUP(Sheet2!$BG$4,#REF!,14)+HLOOKUP(Sheet2!$BG$5,#REF!,14)+HLOOKUP(Sheet2!$BG$6,#REF!,14)+HLOOKUP(Sheet2!$BG$7,#REF!,14)+HLOOKUP(Sheet2!$BG$8,#REF!,14)+HLOOKUP(Sheet2!$BG$9,#REF!,14)+HLOOKUP(Sheet2!$BG$10,#REF!,14)+HLOOKUP(Sheet2!$BG$11,#REF!,14)+HLOOKUP(Sheet2!$BG$12,#REF!,14)+HLOOKUP(Sheet2!$BG$13,#REF!,14)+HLOOKUP(Sheet2!$BG$14,#REF!,14)+HLOOKUP(Sheet2!$BG$15,#REF!,14))</f>
        <v>#REF!</v>
      </c>
      <c r="BH34" s="8" t="e">
        <f>SUM(HLOOKUP(Sheet2!$BH$3,#REF!,14)+HLOOKUP(Sheet2!$BH$4,#REF!,14)+HLOOKUP(Sheet2!$BH$5,#REF!,14)+HLOOKUP(Sheet2!$BH$6,#REF!,14)+HLOOKUP(Sheet2!$BH$7,#REF!,14)+HLOOKUP(Sheet2!$BH$8,#REF!,14)+HLOOKUP(Sheet2!$BH$9,#REF!,14)+HLOOKUP(Sheet2!$BH$10,#REF!,14)+HLOOKUP(Sheet2!$BH$11,#REF!,14)+HLOOKUP(Sheet2!$BH$12,#REF!,14)+HLOOKUP(Sheet2!$BH$13,#REF!,14)+HLOOKUP(Sheet2!$BH$14,#REF!,14))</f>
        <v>#REF!</v>
      </c>
      <c r="BI34" s="8" t="e">
        <f>SUM(HLOOKUP(Sheet2!$BI$3,#REF!,14)+HLOOKUP(Sheet2!$BI$4,#REF!,14)+HLOOKUP(Sheet2!$BI$5,#REF!,14)+HLOOKUP(Sheet2!$BI$6,#REF!,14)+HLOOKUP(Sheet2!$BI$7,#REF!,14)+HLOOKUP(Sheet2!$BI$8,#REF!,14)+HLOOKUP(Sheet2!$BI$9,#REF!,14)+HLOOKUP(Sheet2!$BI$10,#REF!,14)+HLOOKUP(Sheet2!$BI$11,#REF!,14)+HLOOKUP(Sheet2!$BI$12,#REF!,14)+HLOOKUP(Sheet2!$BI$13,#REF!,14)+HLOOKUP(Sheet2!$BI$14,#REF!,14)+HLOOKUP(Sheet2!$BI$15,#REF!,14)+HLOOKUP(Sheet2!$BI$16,#REF!,14))</f>
        <v>#REF!</v>
      </c>
      <c r="BJ34" s="8" t="e">
        <f>SUM(HLOOKUP(Sheet2!$BJ$3,#REF!,14)+HLOOKUP(Sheet2!$BJ$4,#REF!,14)+HLOOKUP(Sheet2!$BJ$5,#REF!,14)+HLOOKUP(Sheet2!$BJ$6,#REF!,14)+HLOOKUP(Sheet2!$BJ$7,#REF!,14)+HLOOKUP(Sheet2!$BJ$8,#REF!,14)+HLOOKUP(Sheet2!$BJ$9,#REF!,14)+HLOOKUP(Sheet2!$BJ$10,#REF!,14)+HLOOKUP(Sheet2!$BJ$11,#REF!,14)+HLOOKUP(Sheet2!$BJ$12,#REF!,14)+HLOOKUP(Sheet2!$BJ$13,#REF!,14)+HLOOKUP(Sheet2!$BJ$14,#REF!,14)+HLOOKUP(Sheet2!$BJ$15,#REF!,14)+HLOOKUP(Sheet2!$BJ$16,#REF!,14)+HLOOKUP(Sheet2!$BJ$17,#REF!,14))</f>
        <v>#REF!</v>
      </c>
      <c r="BK34" s="8" t="e">
        <f>SUM(HLOOKUP(Sheet2!$BK$3,#REF!,14)+HLOOKUP(Sheet2!$BK$4,#REF!,14)+HLOOKUP(Sheet2!$BK$5,#REF!,14)+HLOOKUP(Sheet2!$BK$6,#REF!,14)+HLOOKUP(Sheet2!$BK$7,#REF!,14)+HLOOKUP(Sheet2!$BK$8,#REF!,14)+HLOOKUP(Sheet2!$BK$9,#REF!,14)+HLOOKUP(Sheet2!$BK$10,#REF!,14)+HLOOKUP(Sheet2!$BK$11,#REF!,14)+HLOOKUP(Sheet2!$BK$12,#REF!,14)+HLOOKUP(Sheet2!$BK$13,#REF!,14)+HLOOKUP(Sheet2!$BK$14,#REF!,14)+HLOOKUP(Sheet2!$BK$15,#REF!,14)+HLOOKUP(Sheet2!$BK$16,#REF!,14)+HLOOKUP(Sheet2!$BK$17,#REF!,14))</f>
        <v>#REF!</v>
      </c>
      <c r="BL34" s="8" t="e">
        <f>SUM(HLOOKUP(Sheet2!$BL$3,#REF!,14)+HLOOKUP(Sheet2!$BL$4,#REF!,14)+HLOOKUP(Sheet2!$BL$5,#REF!,14)+HLOOKUP(Sheet2!$BL$6,#REF!,14)+HLOOKUP(Sheet2!$BL$7,#REF!,14)+HLOOKUP(Sheet2!$BL$8,#REF!,14)+HLOOKUP(Sheet2!$BL$9,#REF!,14)+HLOOKUP(Sheet2!$BL$10,#REF!,14)+HLOOKUP(Sheet2!$BL$11,#REF!,14)+HLOOKUP(Sheet2!$BL$12,#REF!,14)+HLOOKUP(Sheet2!$BL$13,#REF!,14)+HLOOKUP(Sheet2!$BL$14,#REF!,14)+HLOOKUP(Sheet2!$BL$15,#REF!,14)+HLOOKUP(Sheet2!$BL$16,#REF!,14)+HLOOKUP(Sheet2!$BL$17,#REF!,14))</f>
        <v>#REF!</v>
      </c>
      <c r="BM34" s="8" t="e">
        <f>SUM(HLOOKUP(Sheet2!$BM$3,#REF!,14)+HLOOKUP(Sheet2!$BM$4,#REF!,14)+HLOOKUP(Sheet2!$BM$5,#REF!,14)+HLOOKUP(Sheet2!$BM$6,#REF!,14)+HLOOKUP(Sheet2!$BM$7,#REF!,14)+HLOOKUP(Sheet2!$BM$8,#REF!,14)+HLOOKUP(Sheet2!$BM$9,#REF!,14)+HLOOKUP(Sheet2!$BM$10,#REF!,14)+HLOOKUP(Sheet2!$BM$11,#REF!,14)+HLOOKUP(Sheet2!$BM$12,#REF!,14)+HLOOKUP(Sheet2!$BM$13,#REF!,14)+HLOOKUP(Sheet2!$BM$14,#REF!,14)+HLOOKUP(Sheet2!$BM$15,#REF!,14)+HLOOKUP(Sheet2!$BM$16,#REF!,14))</f>
        <v>#REF!</v>
      </c>
      <c r="BN34" s="8" t="e">
        <f>SUM(HLOOKUP(Sheet2!$BN$3,#REF!,14)+HLOOKUP(Sheet2!$BN$4,#REF!,14)+HLOOKUP(Sheet2!$BN$5,#REF!,14)+HLOOKUP(Sheet2!$BN$6,#REF!,14)+HLOOKUP(Sheet2!$BN$7,#REF!,14)+HLOOKUP(Sheet2!$BN$8,#REF!,14)+HLOOKUP(Sheet2!$BN$9,#REF!,14)+HLOOKUP(Sheet2!$BN$10,#REF!,14)+HLOOKUP(Sheet2!$BN$11,#REF!,14)+HLOOKUP(Sheet2!$BN$12,#REF!,14)+HLOOKUP(Sheet2!$BN$13,#REF!,14)+HLOOKUP(Sheet2!$BN$14,#REF!,14)+HLOOKUP(Sheet2!$BN$15,#REF!,14)+HLOOKUP(Sheet2!$BN$16,#REF!,14))</f>
        <v>#REF!</v>
      </c>
      <c r="BO34" s="8" t="e">
        <f>SUM(HLOOKUP(Sheet2!$BO$3,#REF!,14)+HLOOKUP(Sheet2!$BO$4,#REF!,14)+HLOOKUP(Sheet2!$BO$5,#REF!,14)+HLOOKUP(Sheet2!$BO$6,#REF!,14)+HLOOKUP(Sheet2!$BO$7,#REF!,14)+HLOOKUP(Sheet2!$BO$8,#REF!,14)+HLOOKUP(Sheet2!$BO$9,#REF!,14)+HLOOKUP(Sheet2!$BO$10,#REF!,14)+HLOOKUP(Sheet2!$BO$11,#REF!,14)+HLOOKUP(Sheet2!$BO$12,#REF!,14)+HLOOKUP(Sheet2!$BO$13,#REF!,14)+HLOOKUP(Sheet2!$BO$14,#REF!,14)+HLOOKUP(Sheet2!$BO$15,#REF!,14)+HLOOKUP(Sheet2!$BO$16,#REF!,14))</f>
        <v>#REF!</v>
      </c>
      <c r="BP34" s="8" t="e">
        <f>SUM(HLOOKUP(Sheet2!$BP$3,#REF!,14)+HLOOKUP(Sheet2!$BP$4,#REF!,14)+HLOOKUP(Sheet2!$BP$5,#REF!,14)+HLOOKUP(Sheet2!$BP$6,#REF!,14)+HLOOKUP(Sheet2!$BP$7,#REF!,14)+HLOOKUP(Sheet2!$BP$8,#REF!,14)+HLOOKUP(Sheet2!$BP$9,#REF!,14)+HLOOKUP(Sheet2!$BP$10,#REF!,14)+HLOOKUP(Sheet2!$BP$11,#REF!,14)+HLOOKUP(Sheet2!$BP$12,#REF!,14)+HLOOKUP(Sheet2!$BP$13,#REF!,14)+HLOOKUP(Sheet2!$BP$14,#REF!,14))</f>
        <v>#REF!</v>
      </c>
      <c r="BQ34" s="8" t="e">
        <f>SUM(HLOOKUP(Sheet2!$BQ$3,#REF!,14)+HLOOKUP(Sheet2!$BQ$4,#REF!,14)+HLOOKUP(Sheet2!$BQ$5,#REF!,14)+HLOOKUP(Sheet2!$BQ$6,#REF!,14)+HLOOKUP(Sheet2!$BQ$7,#REF!,14)+HLOOKUP(Sheet2!$BQ$8,#REF!,14)+HLOOKUP(Sheet2!$BQ$9,#REF!,14)+HLOOKUP(Sheet2!$BQ$10,#REF!,14)+HLOOKUP(Sheet2!$BQ$11,#REF!,14)+HLOOKUP(Sheet2!$BQ$12,#REF!,14)+HLOOKUP(Sheet2!$BQ$13,#REF!,14)+HLOOKUP(Sheet2!$BQ$14,#REF!,14)+HLOOKUP(Sheet2!$BQ$15,#REF!,14)+HLOOKUP(Sheet2!$BQ$16,#REF!,14))</f>
        <v>#REF!</v>
      </c>
      <c r="BR34" s="8" t="e">
        <f>SUM(HLOOKUP(Sheet2!$BR$3,#REF!,14)+HLOOKUP(Sheet2!$BR$4,#REF!,14)+HLOOKUP(Sheet2!$BR$5,#REF!,14)+HLOOKUP(Sheet2!$BR$6,#REF!,14)+HLOOKUP(Sheet2!$BR$7,#REF!,14)+HLOOKUP(Sheet2!$BR$8,#REF!,14)+HLOOKUP(Sheet2!$BR$9,#REF!,14)+HLOOKUP(Sheet2!$BR$10,#REF!,14)+HLOOKUP(Sheet2!$BR$11,#REF!,14)+HLOOKUP(Sheet2!$BR$12,#REF!,14)+HLOOKUP(Sheet2!$BR$13,#REF!,14)+HLOOKUP(Sheet2!$BR$14,#REF!,14)+HLOOKUP(Sheet2!$BR$15,#REF!,14)+HLOOKUP(Sheet2!$BR$16,#REF!,14))</f>
        <v>#REF!</v>
      </c>
      <c r="BS34" s="8" t="e">
        <f>SUM(HLOOKUP(Sheet2!$BS$3,#REF!,14)+HLOOKUP(Sheet2!$BS$4,#REF!,14)+HLOOKUP(Sheet2!$BS$5,#REF!,14)+HLOOKUP(Sheet2!$BS$6,#REF!,14)+HLOOKUP(Sheet2!$BS$7,#REF!,14)+HLOOKUP(Sheet2!$BS$8,#REF!,14)+HLOOKUP(Sheet2!$BS$9,#REF!,14)+HLOOKUP(Sheet2!$BS$10,#REF!,14)+HLOOKUP(Sheet2!$BS$11,#REF!,14)+HLOOKUP(Sheet2!$BS$12,#REF!,14)+HLOOKUP(Sheet2!$BS$13,#REF!,14)+HLOOKUP(Sheet2!$BS$14,#REF!,14)+HLOOKUP(Sheet2!$BS$15,#REF!,14)+HLOOKUP(Sheet2!$BS$16,#REF!,14)+HLOOKUP(Sheet2!$BS$17,#REF!,14))</f>
        <v>#REF!</v>
      </c>
      <c r="BT34" s="8" t="e">
        <f>SUM(HLOOKUP(Sheet2!$BT$3,#REF!,14)+HLOOKUP(Sheet2!$BT$4,#REF!,14)+HLOOKUP(Sheet2!$BT$5,#REF!,14)+HLOOKUP(Sheet2!$BT$6,#REF!,14)+HLOOKUP(Sheet2!$BT$7,#REF!,14)+HLOOKUP(Sheet2!$BT$8,#REF!,14)+HLOOKUP(Sheet2!$BT$9,#REF!,14)+HLOOKUP(Sheet2!$BT$10,#REF!,14)+HLOOKUP(Sheet2!$BT$11,#REF!,14)+HLOOKUP(Sheet2!$BT$12,#REF!,14)+HLOOKUP(Sheet2!$BT$13,#REF!,14)+HLOOKUP(Sheet2!$BT$14,#REF!,14)+HLOOKUP(Sheet2!$BT$15,#REF!,14)+HLOOKUP(Sheet2!$BT$16,#REF!,14)+HLOOKUP(Sheet2!$BT$17,#REF!,14))</f>
        <v>#REF!</v>
      </c>
      <c r="BU34" s="8" t="e">
        <f>SUM(HLOOKUP(Sheet2!$BU$3,#REF!,14)+HLOOKUP(Sheet2!$BU$4,#REF!,14)+HLOOKUP(Sheet2!$BU$5,#REF!,14)+HLOOKUP(Sheet2!$BU$6,#REF!,14)+HLOOKUP(Sheet2!$BU$7,#REF!,14)+HLOOKUP(Sheet2!$BU$8,#REF!,14)+HLOOKUP(Sheet2!$BU$9,#REF!,14)+HLOOKUP(Sheet2!$BU$10,#REF!,14)+HLOOKUP(Sheet2!$BU$11,#REF!,14)+HLOOKUP(Sheet2!$BU$12,#REF!,14)+HLOOKUP(Sheet2!$BU$13,#REF!,14)+HLOOKUP(Sheet2!$BU$14,#REF!,14)+HLOOKUP(Sheet2!$BU$15,#REF!,14)+HLOOKUP(Sheet2!$BU$16,#REF!,14)+HLOOKUP(Sheet2!$BU$17,#REF!,14)+HLOOKUP(Sheet2!$BU$18,#REF!,14)+HLOOKUP(Sheet2!$BU$19,#REF!,14)+HLOOKUP(Sheet2!$BU$20,#REF!,14))</f>
        <v>#REF!</v>
      </c>
      <c r="BV34" s="8" t="e">
        <f>SUM(HLOOKUP(Sheet2!$BV$3,#REF!,14)+HLOOKUP(Sheet2!$BV$4,#REF!,14)+HLOOKUP(Sheet2!$BV$5,#REF!,14)+HLOOKUP(Sheet2!$BV$6,#REF!,14)+HLOOKUP(Sheet2!$BV$7,#REF!,14)+HLOOKUP(Sheet2!$BV$8,#REF!,14)+HLOOKUP(Sheet2!$BV$9,#REF!,14)+HLOOKUP(Sheet2!$BV$10,#REF!,14)+HLOOKUP(Sheet2!$BV$11,#REF!,14)+HLOOKUP(Sheet2!$BV$12,#REF!,14)+HLOOKUP(Sheet2!$BV$13,#REF!,14)+HLOOKUP(Sheet2!$BV$14,#REF!,14)+HLOOKUP(Sheet2!$BV$15,#REF!,14)+HLOOKUP(Sheet2!$BV$16,#REF!,14)+HLOOKUP(Sheet2!$BV$17,#REF!,14))</f>
        <v>#REF!</v>
      </c>
      <c r="BW34" s="8" t="e">
        <f>SUM(HLOOKUP(Sheet2!$BW$3,#REF!,14)+HLOOKUP(Sheet2!$BW$4,#REF!,14)+HLOOKUP(Sheet2!$BW$5,#REF!,14)+HLOOKUP(Sheet2!$BW$6,#REF!,14)+HLOOKUP(Sheet2!$BW$7,#REF!,14)+HLOOKUP(Sheet2!$BW$8,#REF!,14)+HLOOKUP(Sheet2!$BW$9,#REF!,14)+HLOOKUP(Sheet2!$BW$10,#REF!,14)+HLOOKUP(Sheet2!$BW$11,#REF!,14)+HLOOKUP(Sheet2!$BW$12,#REF!,14)+HLOOKUP(Sheet2!$BW$13,#REF!,14)+HLOOKUP(Sheet2!$BW$14,#REF!,14)+HLOOKUP(Sheet2!$BW$15,#REF!,14)+HLOOKUP(Sheet2!$BW$16,#REF!,14)+HLOOKUP(Sheet2!$BW$17,#REF!,14)+HLOOKUP(Sheet2!$BW$18,#REF!,14)+HLOOKUP(Sheet2!$BW$19,#REF!,14))</f>
        <v>#REF!</v>
      </c>
      <c r="BX34" s="8" t="e">
        <f>SUM(HLOOKUP(Sheet2!$BX$3,#REF!,14)+HLOOKUP(Sheet2!$BX$4,#REF!,14)+HLOOKUP(Sheet2!$BX$5,#REF!,14)+HLOOKUP(Sheet2!$BX$6,#REF!,14)+HLOOKUP(Sheet2!$BX$7,#REF!,14)+HLOOKUP(Sheet2!$BX$8,#REF!,14)+HLOOKUP(Sheet2!$BX$9,#REF!,14)+HLOOKUP(Sheet2!$BX$10,#REF!,14)+HLOOKUP(Sheet2!$BX$11,#REF!,14)+HLOOKUP(Sheet2!$BX$12,#REF!,14)+HLOOKUP(Sheet2!$BX$13,#REF!,14)+HLOOKUP(Sheet2!$BX$14,#REF!,14)+HLOOKUP(Sheet2!$BX$15,#REF!,14)+HLOOKUP(Sheet2!$BX$16,#REF!,14)+HLOOKUP(Sheet2!$BX$17,#REF!,14))</f>
        <v>#REF!</v>
      </c>
      <c r="BY34" s="8" t="e">
        <f>SUM(HLOOKUP(Sheet2!$BY$3,#REF!,14)+HLOOKUP(Sheet2!$BY$4,#REF!,14)+HLOOKUP(Sheet2!$BY$5,#REF!,14)+HLOOKUP(Sheet2!$BY$6,#REF!,14)+HLOOKUP(Sheet2!$BY$7,#REF!,14)+HLOOKUP(Sheet2!$BY$8,#REF!,14)+HLOOKUP(Sheet2!$BY$9,#REF!,14)+HLOOKUP(Sheet2!$BY$10,#REF!,14)+HLOOKUP(Sheet2!$BY$11,#REF!,14)+HLOOKUP(Sheet2!$BY$12,#REF!,14)+HLOOKUP(Sheet2!$BY$13,#REF!,14)+HLOOKUP(Sheet2!$BY$14,#REF!,14)+HLOOKUP(Sheet2!$BY$15,#REF!,14)+HLOOKUP(Sheet2!$BY$16,#REF!,14)+HLOOKUP(Sheet2!$BY$17,#REF!,14)+HLOOKUP(Sheet2!$BY$18,#REF!,14))</f>
        <v>#REF!</v>
      </c>
      <c r="BZ34" s="8" t="e">
        <f>SUM(HLOOKUP(Sheet2!$BZ$3,#REF!,14)+HLOOKUP(Sheet2!$BZ$4,#REF!,14)+HLOOKUP(Sheet2!$BZ$5,#REF!,14)+HLOOKUP(Sheet2!$BZ$6,#REF!,14)+HLOOKUP(Sheet2!$BZ$7,#REF!,14)+HLOOKUP(Sheet2!$BZ$8,#REF!,14)+HLOOKUP(Sheet2!$BZ$9,#REF!,14)+HLOOKUP(Sheet2!$BZ$10,#REF!,14)+HLOOKUP(Sheet2!$BZ$11,#REF!,14)+HLOOKUP(Sheet2!$BZ$12,#REF!,14)+HLOOKUP(Sheet2!$BZ$13,#REF!,14)+HLOOKUP(Sheet2!$BZ$14,#REF!,14)+HLOOKUP(Sheet2!$BZ$15,#REF!,14))</f>
        <v>#REF!</v>
      </c>
      <c r="CA34" s="8" t="e">
        <f>SUM(HLOOKUP(Sheet2!$CA$3,#REF!,14)+HLOOKUP(Sheet2!$CA$4,#REF!,14)+HLOOKUP(Sheet2!$CA$5,#REF!,14)+HLOOKUP(Sheet2!$CA$6,#REF!,14)+HLOOKUP(Sheet2!$CA$7,#REF!,14)+HLOOKUP(Sheet2!$CA$8,#REF!,14)+HLOOKUP(Sheet2!$CA$9,#REF!,14)+HLOOKUP(Sheet2!$CA$10,#REF!,14)+HLOOKUP(Sheet2!$CA$11,#REF!,14)+HLOOKUP(Sheet2!$CA$12,#REF!,14)+HLOOKUP(Sheet2!$CA$13,#REF!,14)+HLOOKUP(Sheet2!$CA$14,#REF!,14)+HLOOKUP(Sheet2!$CA$15,#REF!,14)+HLOOKUP(Sheet2!$CA$16,#REF!,14)+HLOOKUP(Sheet2!$CA$17,#REF!,14))</f>
        <v>#REF!</v>
      </c>
      <c r="CB34" s="8" t="e">
        <f>SUM(HLOOKUP(Sheet2!$CB$3,#REF!,14)+HLOOKUP(Sheet2!$CB$4,#REF!,14)+HLOOKUP(Sheet2!$CB$5,#REF!,14)+HLOOKUP(Sheet2!$CB$6,#REF!,14)+HLOOKUP(Sheet2!$CB$7,#REF!,14)+HLOOKUP(Sheet2!$CB$8,#REF!,14)+HLOOKUP(Sheet2!$CB$9,#REF!,14)+HLOOKUP(Sheet2!$CB$10,#REF!,14)+HLOOKUP(Sheet2!$CB$11,#REF!,14)+HLOOKUP(Sheet2!$CB$12,#REF!,14)+HLOOKUP(Sheet2!$CB$13,#REF!,14)+HLOOKUP(Sheet2!$CB$14,#REF!,14)+HLOOKUP(Sheet2!$CB$15,#REF!,14)+HLOOKUP(Sheet2!$CB$16,#REF!,14)+HLOOKUP(Sheet2!$CB$17,#REF!,14))</f>
        <v>#REF!</v>
      </c>
      <c r="CC34" s="8" t="e">
        <f>SUM(HLOOKUP(Sheet2!$CC$3,#REF!,14)+HLOOKUP(Sheet2!$CC$4,#REF!,14)+HLOOKUP(Sheet2!$CC$5,#REF!,14)+HLOOKUP(Sheet2!$CC$6,#REF!,14)+HLOOKUP(Sheet2!$CC$7,#REF!,14)+HLOOKUP(Sheet2!$CC$8,#REF!,14)+HLOOKUP(Sheet2!$CC$9,#REF!,14)+HLOOKUP(Sheet2!$CC$10,#REF!,14)+HLOOKUP(Sheet2!$CC$11,#REF!,14)+HLOOKUP(Sheet2!$CC$12,#REF!,14)+HLOOKUP(Sheet2!$CC$13,#REF!,14)+HLOOKUP(Sheet2!$CC$14,#REF!,14))</f>
        <v>#REF!</v>
      </c>
      <c r="CD34" s="8" t="e">
        <f>SUM(HLOOKUP(Sheet2!$CD$3,#REF!,14)+HLOOKUP(Sheet2!$CD$4,#REF!,14)+HLOOKUP(Sheet2!$CD$5,#REF!,14)+HLOOKUP(Sheet2!$CD$6,#REF!,14)+HLOOKUP(Sheet2!$CD$7,#REF!,14)+HLOOKUP(Sheet2!$CD$8,#REF!,14)+HLOOKUP(Sheet2!$CD$9,#REF!,14)+HLOOKUP(Sheet2!$CD$10,#REF!,14)+HLOOKUP(Sheet2!$CD$11,#REF!,14)+HLOOKUP(Sheet2!$CD$12,#REF!,14)+HLOOKUP(Sheet2!$CD$13,#REF!,14)+HLOOKUP(Sheet2!$CD$14,#REF!,14)+HLOOKUP(Sheet2!$CD$15,#REF!,14)+HLOOKUP(Sheet2!$CD$16,#REF!,14))</f>
        <v>#REF!</v>
      </c>
      <c r="CE34" s="8" t="e">
        <f>SUM(HLOOKUP(Sheet2!$CE$3,#REF!,14)+HLOOKUP(Sheet2!$CE$4,#REF!,14)+HLOOKUP(Sheet2!$CE$5,#REF!,14)+HLOOKUP(Sheet2!$CE$6,#REF!,14)+HLOOKUP(Sheet2!$CE$7,#REF!,14)+HLOOKUP(Sheet2!$CE$8,#REF!,14)+HLOOKUP(Sheet2!$CE$9,#REF!,14)+HLOOKUP(Sheet2!$CE$10,#REF!,14)+HLOOKUP(Sheet2!$CE$11,#REF!,14)+HLOOKUP(Sheet2!$CE$12,#REF!,14)+HLOOKUP(Sheet2!$CE$13,#REF!,14)+HLOOKUP(Sheet2!$CE$14,#REF!,14)+HLOOKUP(Sheet2!$CE$15,#REF!,14))</f>
        <v>#REF!</v>
      </c>
      <c r="CF34" s="8" t="e">
        <f>SUM(HLOOKUP(Sheet2!$CF$3,#REF!,14)+HLOOKUP(Sheet2!$CF$4,#REF!,14)+HLOOKUP(Sheet2!$CF$5,#REF!,14)+HLOOKUP(Sheet2!$CF$6,#REF!,14)+HLOOKUP(Sheet2!$CF$7,#REF!,14)+HLOOKUP(Sheet2!$CF$8,#REF!,14)+HLOOKUP(Sheet2!$CF$9,#REF!,14)+HLOOKUP(Sheet2!$CF$10,#REF!,14)+HLOOKUP(Sheet2!$CF$11,#REF!,14)+HLOOKUP(Sheet2!$CF$12,#REF!,14)+HLOOKUP(Sheet2!$CF$13,#REF!,14)+HLOOKUP(Sheet2!$CF$14,#REF!,14)+HLOOKUP(Sheet2!$CF$15,#REF!,14)+HLOOKUP(Sheet2!$CF$16,#REF!,14)+HLOOKUP(Sheet2!$CF$17,#REF!,14))</f>
        <v>#REF!</v>
      </c>
      <c r="CG34" s="8" t="e">
        <f>SUM(HLOOKUP(Sheet2!$CG$3,#REF!,14)+HLOOKUP(Sheet2!$CG$4,#REF!,14)+HLOOKUP(Sheet2!$CG$5,#REF!,14)+HLOOKUP(Sheet2!$CG$6,#REF!,14)+HLOOKUP(Sheet2!$CG$7,#REF!,14)+HLOOKUP(Sheet2!$CG$8,#REF!,14)+HLOOKUP(Sheet2!$CG$9,#REF!,14)+HLOOKUP(Sheet2!$CG$10,#REF!,14)+HLOOKUP(Sheet2!$CG$11,#REF!,14)+HLOOKUP(Sheet2!$CG$12,#REF!,14)+HLOOKUP(Sheet2!$CG$13,#REF!,14)+HLOOKUP(Sheet2!$CG$14,#REF!,14)+HLOOKUP(Sheet2!$CG$15,#REF!,14)+HLOOKUP(Sheet2!$CG$16,#REF!,14)+HLOOKUP(Sheet2!$CG$17,#REF!,14)+HLOOKUP(Sheet2!$CG$18,#REF!,14))</f>
        <v>#REF!</v>
      </c>
      <c r="CH34" s="8" t="e">
        <f>SUM(HLOOKUP(Sheet2!$CH$3,#REF!,14)+HLOOKUP(Sheet2!$CH$4,#REF!,14)+HLOOKUP(Sheet2!$CH$5,#REF!,14)+HLOOKUP(Sheet2!$CH$6,#REF!,14)+HLOOKUP(Sheet2!$CH$7,#REF!,14)+HLOOKUP(Sheet2!$CH$8,#REF!,14)+HLOOKUP(Sheet2!$CH$9,#REF!,14)+HLOOKUP(Sheet2!$CH$10,#REF!,14)+HLOOKUP(Sheet2!$CH$11,#REF!,14)+HLOOKUP(Sheet2!$CH$12,#REF!,14)+HLOOKUP(Sheet2!$CH$13,#REF!,14)+HLOOKUP(Sheet2!$CH$14,#REF!,14)+HLOOKUP(Sheet2!$CH$15,#REF!,14)+HLOOKUP(Sheet2!$CH$16,#REF!,14)+HLOOKUP(Sheet2!$CH$17,#REF!,14)+HLOOKUP(Sheet2!$CH$18,#REF!,14))</f>
        <v>#REF!</v>
      </c>
      <c r="CI34" s="8" t="e">
        <f>SUM(HLOOKUP(Sheet2!$CI$3,#REF!,14)+HLOOKUP(Sheet2!$CI$4,#REF!,14)+HLOOKUP(Sheet2!$CI$5,#REF!,14)+HLOOKUP(Sheet2!$CI$6,#REF!,14)+HLOOKUP(Sheet2!$CI$7,#REF!,14)+HLOOKUP(Sheet2!$CI$8,#REF!,14)+HLOOKUP(Sheet2!$CI$9,#REF!,14)+HLOOKUP(Sheet2!$CI$10,#REF!,14)+HLOOKUP(Sheet2!$CI$11,#REF!,14)+HLOOKUP(Sheet2!$CI$12,#REF!,14)+HLOOKUP(Sheet2!$CI$13,#REF!,14)+HLOOKUP(Sheet2!$CI$14,#REF!,14)+HLOOKUP(Sheet2!$CI$15,#REF!,14)+HLOOKUP(Sheet2!$CI$16,#REF!,14)+HLOOKUP(Sheet2!$CI$17,#REF!,14)+HLOOKUP(Sheet2!$CI$18,#REF!,14))</f>
        <v>#REF!</v>
      </c>
      <c r="CJ34" s="8" t="e">
        <f>SUM(HLOOKUP(Sheet2!$CJ$3,#REF!,14)+HLOOKUP(Sheet2!$CJ$4,#REF!,14)+HLOOKUP(Sheet2!$CJ$5,#REF!,14)+HLOOKUP(Sheet2!$CJ$6,#REF!,14)+HLOOKUP(Sheet2!$CJ$7,#REF!,14)+HLOOKUP(Sheet2!$CJ$8,#REF!,14)+HLOOKUP(Sheet2!$CJ$9,#REF!,14)+HLOOKUP(Sheet2!$CJ$10,#REF!,14)+HLOOKUP(Sheet2!$CJ$11,#REF!,14)+HLOOKUP(Sheet2!$CJ$12,#REF!,14)+HLOOKUP(Sheet2!$CJ$13,#REF!,14)+HLOOKUP(Sheet2!$CJ$14,#REF!,14)+HLOOKUP(Sheet2!$CJ$15,#REF!,14)+HLOOKUP(Sheet2!$CJ$16,#REF!,14)+HLOOKUP(Sheet2!$CJ$17,#REF!,14))</f>
        <v>#REF!</v>
      </c>
      <c r="CK34" s="8" t="e">
        <f>SUM(HLOOKUP(Sheet2!$CK$3,#REF!,14)+HLOOKUP(Sheet2!$CK$4,#REF!,14)+HLOOKUP(Sheet2!$CK$5,#REF!,14)+HLOOKUP(Sheet2!$CK$6,#REF!,14)+HLOOKUP(Sheet2!$CK$7,#REF!,14)+HLOOKUP(Sheet2!$CK$8,#REF!,14)+HLOOKUP(Sheet2!$CK$9,#REF!,14)+HLOOKUP(Sheet2!$CK$10,#REF!,14)+HLOOKUP(Sheet2!$CK$11,#REF!,14)+HLOOKUP(Sheet2!$CK$12,#REF!,14)+HLOOKUP(Sheet2!$CK$13,#REF!,14)+HLOOKUP(Sheet2!$CK$14,#REF!,14)+HLOOKUP(Sheet2!$CK$15,#REF!,14)+HLOOKUP(Sheet2!$CK$16,#REF!,14)+HLOOKUP(Sheet2!$CK$17,#REF!,14))</f>
        <v>#REF!</v>
      </c>
      <c r="CL34" s="8" t="e">
        <f>SUM(HLOOKUP(Sheet2!$CL$3,#REF!,14)+HLOOKUP(Sheet2!$CL$4,#REF!,14)+HLOOKUP(Sheet2!$CL$5,#REF!,14)+HLOOKUP(Sheet2!$CL$6,#REF!,14)+HLOOKUP(Sheet2!$CL$7,#REF!,14)+HLOOKUP(Sheet2!$CL$8,#REF!,14)+HLOOKUP(Sheet2!$CL$9,#REF!,14)+HLOOKUP(Sheet2!$CL$10,#REF!,14)+HLOOKUP(Sheet2!$CL$11,#REF!,14)+HLOOKUP(Sheet2!$CL$12,#REF!,14)+HLOOKUP(Sheet2!$CL$13,#REF!,14)+HLOOKUP(Sheet2!$CL$14,#REF!,14)+HLOOKUP(Sheet2!$CL$15,#REF!,14)+HLOOKUP(Sheet2!$CL$16,#REF!,14)+HLOOKUP(Sheet2!$CL$17,#REF!,14))</f>
        <v>#REF!</v>
      </c>
      <c r="CM34" s="8" t="e">
        <f>SUM(HLOOKUP(Sheet2!$CM$3,#REF!,14)+HLOOKUP(Sheet2!$CM$4,#REF!,14)+HLOOKUP(Sheet2!$CM$5,#REF!,14)+HLOOKUP(Sheet2!$CM$6,#REF!,14)+HLOOKUP(Sheet2!$CM$7,#REF!,14)+HLOOKUP(Sheet2!$CM$8,#REF!,14)+HLOOKUP(Sheet2!$CM$9,#REF!,14)+HLOOKUP(Sheet2!$CM$10,#REF!,14)+HLOOKUP(Sheet2!$CM$11,#REF!,14)+HLOOKUP(Sheet2!$CM$12,#REF!,14)+HLOOKUP(Sheet2!$CM$13,#REF!,14)+HLOOKUP(Sheet2!$CM$14,#REF!,14)+HLOOKUP(Sheet2!$CM$15,#REF!,14))</f>
        <v>#REF!</v>
      </c>
      <c r="CN34" s="8" t="e">
        <f>SUM(HLOOKUP(Sheet2!$CN$3,#REF!,14)+HLOOKUP(Sheet2!$CN$4,#REF!,14)+HLOOKUP(Sheet2!$CN$5,#REF!,14)+HLOOKUP(Sheet2!$CN$6,#REF!,14)+HLOOKUP(Sheet2!$CN$7,#REF!,14)+HLOOKUP(Sheet2!$CN$8,#REF!,14)+HLOOKUP(Sheet2!$CN$9,#REF!,14)+HLOOKUP(Sheet2!$CN$10,#REF!,14)+HLOOKUP(Sheet2!$CN$11,#REF!,14)+HLOOKUP(Sheet2!$CN$12,#REF!,14)+HLOOKUP(Sheet2!$CN$13,#REF!,14)+HLOOKUP(Sheet2!$CN$14,#REF!,14)+HLOOKUP(Sheet2!$CN$15,#REF!,14)+HLOOKUP(Sheet2!$CN$16,#REF!,14)+HLOOKUP(Sheet2!$CN$17,#REF!,14))</f>
        <v>#REF!</v>
      </c>
      <c r="CO34" s="8" t="e">
        <f>SUM(HLOOKUP(Sheet2!$CO$3,#REF!,14)+HLOOKUP(Sheet2!$CO$4,#REF!,14)+HLOOKUP(Sheet2!$CO$5,#REF!,14)+HLOOKUP(Sheet2!$CO$6,#REF!,14)+HLOOKUP(Sheet2!$CO$7,#REF!,14)+HLOOKUP(Sheet2!$CO$8,#REF!,14)+HLOOKUP(Sheet2!$CO$9,#REF!,14)+HLOOKUP(Sheet2!$CO$10,#REF!,14)+HLOOKUP(Sheet2!$CO$11,#REF!,14)+HLOOKUP(Sheet2!$CO$12,#REF!,14)+HLOOKUP(Sheet2!$CO$13,#REF!,14)+HLOOKUP(Sheet2!$CO$14,#REF!,14)+HLOOKUP(Sheet2!$CO$15,#REF!,14)+HLOOKUP(Sheet2!$CO$16,#REF!,14)+HLOOKUP(Sheet2!$CO$17,#REF!,14))</f>
        <v>#REF!</v>
      </c>
      <c r="CP34" s="8" t="e">
        <f>SUM(HLOOKUP(Sheet2!$CP$3,#REF!,14)+HLOOKUP(Sheet2!$CP$4,#REF!,14)+HLOOKUP(Sheet2!$CP$5,#REF!,14)+HLOOKUP(Sheet2!$CP$6,#REF!,14)+HLOOKUP(Sheet2!$CP$7,#REF!,14)+HLOOKUP(Sheet2!$CP$8,#REF!,14)+HLOOKUP(Sheet2!$CP$9,#REF!,14)+HLOOKUP(Sheet2!$CP$10,#REF!,14)+HLOOKUP(Sheet2!$CP$11,#REF!,14)+HLOOKUP(Sheet2!$CP$12,#REF!,14)+HLOOKUP(Sheet2!$CP$13,#REF!,14)+HLOOKUP(Sheet2!$CP$14,#REF!,14)+HLOOKUP(Sheet2!$CP$15,#REF!,14)+HLOOKUP(Sheet2!$CP$16,#REF!,14)+HLOOKUP(Sheet2!$CP$17,#REF!,14)+HLOOKUP(Sheet2!$CP$18,#REF!,14))</f>
        <v>#REF!</v>
      </c>
      <c r="CQ34" s="8" t="e">
        <f>SUM(HLOOKUP(Sheet2!$CQ$3,#REF!,14)+HLOOKUP(Sheet2!$CQ$4,#REF!,14)+HLOOKUP(Sheet2!$CQ$5,#REF!,14)+HLOOKUP(Sheet2!$CQ$6,#REF!,14)+HLOOKUP(Sheet2!$CQ$7,#REF!,14)+HLOOKUP(Sheet2!$CQ$8,#REF!,14)+HLOOKUP(Sheet2!$CQ$9,#REF!,14)+HLOOKUP(Sheet2!$CQ$10,#REF!,14)+HLOOKUP(Sheet2!$CQ$11,#REF!,14)+HLOOKUP(Sheet2!$CQ$12,#REF!,14)+HLOOKUP(Sheet2!$CQ$13,#REF!,14)+HLOOKUP(Sheet2!$CQ$14,#REF!,14)+HLOOKUP(Sheet2!$CQ$15,#REF!,14)+HLOOKUP(Sheet2!$CQ$16,#REF!,14)+HLOOKUP(Sheet2!$CQ$17,#REF!,14)+HLOOKUP(Sheet2!$CQ$18,#REF!,14))</f>
        <v>#REF!</v>
      </c>
      <c r="CR34" s="8" t="e">
        <f>SUM(HLOOKUP(Sheet2!$CR$3,#REF!,14)+HLOOKUP(Sheet2!$CR$4,#REF!,14)+HLOOKUP(Sheet2!$CR$5,#REF!,14)+HLOOKUP(Sheet2!$CR$6,#REF!,14)+HLOOKUP(Sheet2!$CR$7,#REF!,14)+HLOOKUP(Sheet2!$CR$8,#REF!,14)+HLOOKUP(Sheet2!$CR$9,#REF!,14)+HLOOKUP(Sheet2!$CR$10,#REF!,14)+HLOOKUP(Sheet2!$CR$11,#REF!,14)+HLOOKUP(Sheet2!$CR$12,#REF!,14)+HLOOKUP(Sheet2!$CR$13,#REF!,14)+HLOOKUP(Sheet2!$CR$14,#REF!,14)+HLOOKUP(Sheet2!$CR$15,#REF!,14)+HLOOKUP(Sheet2!$CR$16,#REF!,14)+HLOOKUP(Sheet2!$CR$17,#REF!,14)+HLOOKUP(Sheet2!$CR$18,#REF!,14)+HLOOKUP(Sheet2!$CR$19,#REF!,14)+HLOOKUP(Sheet2!$CR$20,#REF!,14)+HLOOKUP(Sheet2!$CR$21,#REF!,14))</f>
        <v>#REF!</v>
      </c>
      <c r="CS34" s="8" t="e">
        <f>SUM(HLOOKUP(Sheet2!$CS$3,#REF!,14)+HLOOKUP(Sheet2!$CS$4,#REF!,14)+HLOOKUP(Sheet2!$CS$5,#REF!,14)+HLOOKUP(Sheet2!$CS$6,#REF!,14)+HLOOKUP(Sheet2!$CS$7,#REF!,14)+HLOOKUP(Sheet2!$CS$8,#REF!,14)+HLOOKUP(Sheet2!$CS$9,#REF!,14)+HLOOKUP(Sheet2!$CS$10,#REF!,14)+HLOOKUP(Sheet2!$CS$11,#REF!,14)+HLOOKUP(Sheet2!$CS$12,#REF!,14)+HLOOKUP(Sheet2!$CS$13,#REF!,14)+HLOOKUP(Sheet2!$CS$14,#REF!,14)+HLOOKUP(Sheet2!$CS$15,#REF!,14)+HLOOKUP(Sheet2!$CS$16,#REF!,14)+HLOOKUP(Sheet2!$CS$17,#REF!,14)+HLOOKUP(Sheet2!$CS$18,#REF!,14))</f>
        <v>#REF!</v>
      </c>
      <c r="CT34" s="8" t="e">
        <f>SUM(HLOOKUP(Sheet2!$CT$3,#REF!,14)+HLOOKUP(Sheet2!$CT$4,#REF!,14)+HLOOKUP(Sheet2!$CT$5,#REF!,14)+HLOOKUP(Sheet2!$CT$6,#REF!,14)+HLOOKUP(Sheet2!$CT$7,#REF!,14)+HLOOKUP(Sheet2!$CT$8,#REF!,14)+HLOOKUP(Sheet2!$CT$9,#REF!,14)+HLOOKUP(Sheet2!$CT$10,#REF!,14)+HLOOKUP(Sheet2!$CT$11,#REF!,14)+HLOOKUP(Sheet2!$CT$12,#REF!,14)+HLOOKUP(Sheet2!$CT$13,#REF!,14)+HLOOKUP(Sheet2!$CT$14,#REF!,14)+HLOOKUP(Sheet2!$CT$15,#REF!,14)+HLOOKUP(Sheet2!$CT$16,#REF!,14)+HLOOKUP(Sheet2!$CT$17,#REF!,14)+HLOOKUP(Sheet2!$CT$18,#REF!,14)+HLOOKUP(Sheet2!$CT$19,#REF!,14)+HLOOKUP(Sheet2!$CT$20,#REF!,14))</f>
        <v>#REF!</v>
      </c>
      <c r="CU34" s="8" t="e">
        <f>SUM(HLOOKUP(Sheet2!$CU$3,#REF!,14)+HLOOKUP(Sheet2!$CU$4,#REF!,14)+HLOOKUP(Sheet2!$CU$5,#REF!,14)+HLOOKUP(Sheet2!$CU$6,#REF!,14)+HLOOKUP(Sheet2!$CU$7,#REF!,14)+HLOOKUP(Sheet2!$CU$8,#REF!,14)+HLOOKUP(Sheet2!$CU$9,#REF!,14)+HLOOKUP(Sheet2!$CU$10,#REF!,14)+HLOOKUP(Sheet2!$CU$11,#REF!,14)+HLOOKUP(Sheet2!$CU$12,#REF!,14)+HLOOKUP(Sheet2!$CU$13,#REF!,14)+HLOOKUP(Sheet2!$CU$14,#REF!,14)+HLOOKUP(Sheet2!$CU$15,#REF!,14)+HLOOKUP(Sheet2!$CU$16,#REF!,14)+HLOOKUP(Sheet2!$CU$17,#REF!,14))</f>
        <v>#REF!</v>
      </c>
      <c r="CV34" s="8" t="e">
        <f>SUM(HLOOKUP(Sheet2!$CV$3,#REF!,14)+HLOOKUP(Sheet2!$CV$4,#REF!,14)+HLOOKUP(Sheet2!$CV$5,#REF!,14)+HLOOKUP(Sheet2!$CV$6,#REF!,14)+HLOOKUP(Sheet2!$CV$7,#REF!,14)+HLOOKUP(Sheet2!$CV$8,#REF!,14)+HLOOKUP(Sheet2!$CV$9,#REF!,14)+HLOOKUP(Sheet2!$CV$10,#REF!,14)+HLOOKUP(Sheet2!$CV$11,#REF!,14)+HLOOKUP(Sheet2!$CV$12,#REF!,14)+HLOOKUP(Sheet2!$CV$13,#REF!,14)+HLOOKUP(Sheet2!$CV$14,#REF!,14)+HLOOKUP(Sheet2!$CV$15,#REF!,14)+HLOOKUP(Sheet2!$CV$16,#REF!,14)+HLOOKUP(Sheet2!$CV$17,#REF!,14)+HLOOKUP(Sheet2!$CV$18,#REF!,14))</f>
        <v>#REF!</v>
      </c>
      <c r="CW34" s="8" t="e">
        <f>SUM(HLOOKUP(Sheet2!$CW$3,#REF!,14)+HLOOKUP(Sheet2!$CW$4,#REF!,14)+HLOOKUP(Sheet2!$CW$5,#REF!,14)+HLOOKUP(Sheet2!$CW$6,#REF!,14)+HLOOKUP(Sheet2!$CW$7,#REF!,14)+HLOOKUP(Sheet2!$CW$8,#REF!,14)+HLOOKUP(Sheet2!$CW$9,#REF!,14)+HLOOKUP(Sheet2!$CW$10,#REF!,14)+HLOOKUP(Sheet2!$CW$11,#REF!,14)+HLOOKUP(Sheet2!$CW$12,#REF!,14)+HLOOKUP(Sheet2!$CW$13,#REF!,14)+HLOOKUP(Sheet2!$CW$14,#REF!,14)+HLOOKUP(Sheet2!$CW$15,#REF!,14))</f>
        <v>#REF!</v>
      </c>
      <c r="CX34" s="8" t="e">
        <f>SUM(HLOOKUP(Sheet2!$CX$3,#REF!,14)+HLOOKUP(Sheet2!$CX$4,#REF!,14)+HLOOKUP(Sheet2!$CX$5,#REF!,14)+HLOOKUP(Sheet2!$CX$6,#REF!,14)+HLOOKUP(Sheet2!$CX$7,#REF!,14)+HLOOKUP(Sheet2!$CX$8,#REF!,14)+HLOOKUP(Sheet2!$CX$9,#REF!,14)+HLOOKUP(Sheet2!$CX$10,#REF!,14)+HLOOKUP(Sheet2!$CX$11,#REF!,14)+HLOOKUP(Sheet2!$CX$12,#REF!,14)+HLOOKUP(Sheet2!$CX$13,#REF!,14)+HLOOKUP(Sheet2!$CX$14,#REF!,14)+HLOOKUP(Sheet2!$CX$15,#REF!,14)+HLOOKUP(Sheet2!$CX$16,#REF!,14)+HLOOKUP(Sheet2!$CX$17,#REF!,14))</f>
        <v>#REF!</v>
      </c>
      <c r="CY34" s="8" t="e">
        <f>SUM(HLOOKUP(Sheet2!$CY$3,#REF!,14)+HLOOKUP(Sheet2!$CY$4,#REF!,14)+HLOOKUP(Sheet2!$CY$5,#REF!,14)+HLOOKUP(Sheet2!$CY$6,#REF!,14)+HLOOKUP(Sheet2!$CY$7,#REF!,14)+HLOOKUP(Sheet2!$CY$8,#REF!,14)+HLOOKUP(Sheet2!$CY$9,#REF!,14)+HLOOKUP(Sheet2!$CY$10,#REF!,14)+HLOOKUP(Sheet2!$CY$11,#REF!,14)+HLOOKUP(Sheet2!$CY$12,#REF!,14)+HLOOKUP(Sheet2!$CY$13,#REF!,14)+HLOOKUP(Sheet2!$CY$14,#REF!,14)+HLOOKUP(Sheet2!$CY$15,#REF!,14)+HLOOKUP(Sheet2!$CY$16,#REF!,14)+HLOOKUP(Sheet2!$CY$17,#REF!,14))</f>
        <v>#REF!</v>
      </c>
      <c r="CZ34" s="8" t="e">
        <f>SUM(HLOOKUP(Sheet2!$CZ$3,#REF!,14)+HLOOKUP(Sheet2!$CZ$4,#REF!,14)+HLOOKUP(Sheet2!$CZ$5,#REF!,14)+HLOOKUP(Sheet2!$CZ$6,#REF!,14)+HLOOKUP(Sheet2!$CZ$7,#REF!,14)+HLOOKUP(Sheet2!$CZ$8,#REF!,14)+HLOOKUP(Sheet2!$CZ$9,#REF!,14)+HLOOKUP(Sheet2!$CZ$10,#REF!,14)+HLOOKUP(Sheet2!$CZ$11,#REF!,14)+HLOOKUP(Sheet2!$CZ$12,#REF!,14)+HLOOKUP(Sheet2!$CZ$13,#REF!,14)+HLOOKUP(Sheet2!$CZ$14,#REF!,14))</f>
        <v>#REF!</v>
      </c>
      <c r="DA34" s="8" t="e">
        <f>SUM(HLOOKUP(Sheet2!$DA$3,#REF!,14)+HLOOKUP(Sheet2!$DA$4,#REF!,14)+HLOOKUP(Sheet2!$DA$5,#REF!,14)+HLOOKUP(Sheet2!$DA$6,#REF!,14)+HLOOKUP(Sheet2!$DA$7,#REF!,14)+HLOOKUP(Sheet2!$DA$8,#REF!,14)+HLOOKUP(Sheet2!$DA$9,#REF!,14)+HLOOKUP(Sheet2!$DA$10,#REF!,14)+HLOOKUP(Sheet2!$DA$11,#REF!,14)+HLOOKUP(Sheet2!$DA$12,#REF!,14)+HLOOKUP(Sheet2!$DA$13,#REF!,14)+HLOOKUP(Sheet2!$DA$14,#REF!,14)+HLOOKUP(Sheet2!$DA$15,#REF!,14)+HLOOKUP(Sheet2!$DA$16,#REF!,14))</f>
        <v>#REF!</v>
      </c>
      <c r="DB34" s="8" t="e">
        <f>SUM(HLOOKUP(Sheet2!$DB$3,#REF!,14)+HLOOKUP(Sheet2!$DB$4,#REF!,14)+HLOOKUP(Sheet2!$DB$5,#REF!,14)+HLOOKUP(Sheet2!$DB$6,#REF!,14)+HLOOKUP(Sheet2!$DB$7,#REF!,14)+HLOOKUP(Sheet2!$DB$8,#REF!,14)+HLOOKUP(Sheet2!$DB$9,#REF!,14)+HLOOKUP(Sheet2!$DB$10,#REF!,14)+HLOOKUP(Sheet2!$DB$11,#REF!,14)+HLOOKUP(Sheet2!$DB$12,#REF!,14)+HLOOKUP(Sheet2!$DB$13,#REF!,14)+HLOOKUP(Sheet2!$DB$14,#REF!,14)+HLOOKUP(Sheet2!$DB$15,#REF!,14))</f>
        <v>#REF!</v>
      </c>
      <c r="DC34" s="8" t="e">
        <f>SUM(HLOOKUP(Sheet2!$DC$3,#REF!,14)+HLOOKUP(Sheet2!$DC$4,#REF!,14)+HLOOKUP(Sheet2!$DC$5,#REF!,14)+HLOOKUP(Sheet2!$DC$6,#REF!,14)+HLOOKUP(Sheet2!$DC$7,#REF!,14)+HLOOKUP(Sheet2!$DC$8,#REF!,14)+HLOOKUP(Sheet2!$DC$9,#REF!,14)+HLOOKUP(Sheet2!$DC$10,#REF!,14)+HLOOKUP(Sheet2!$DC$11,#REF!,14)+HLOOKUP(Sheet2!$DC$12,#REF!,14)+HLOOKUP(Sheet2!$DC$13,#REF!,14)+HLOOKUP(Sheet2!$DC$14,#REF!,14)+HLOOKUP(Sheet2!$DC$15,#REF!,14)+HLOOKUP(Sheet2!$DC$16,#REF!,14)+HLOOKUP(Sheet2!$DC$17,#REF!,14))</f>
        <v>#REF!</v>
      </c>
      <c r="DD34" s="8" t="e">
        <f>SUM(HLOOKUP(Sheet2!$DD$3,#REF!,14)+HLOOKUP(Sheet2!$DD$4,#REF!,14)+HLOOKUP(Sheet2!$DD$5,#REF!,14)+HLOOKUP(Sheet2!$DD$6,#REF!,14)+HLOOKUP(Sheet2!$DD$7,#REF!,14)+HLOOKUP(Sheet2!$DD$8,#REF!,14)+HLOOKUP(Sheet2!$DD$9,#REF!,14)+HLOOKUP(Sheet2!$DD$10,#REF!,14)+HLOOKUP(Sheet2!$DD$11,#REF!,14)+HLOOKUP(Sheet2!$DD$12,#REF!,14)+HLOOKUP(Sheet2!$DD$13,#REF!,14)+HLOOKUP(Sheet2!$DD$14,#REF!,14)+HLOOKUP(Sheet2!$DD$15,#REF!,14)+HLOOKUP(Sheet2!$DD$16,#REF!,14)+HLOOKUP(Sheet2!$DD$17,#REF!,14)+HLOOKUP(Sheet2!$DD$18,#REF!,14))</f>
        <v>#REF!</v>
      </c>
      <c r="DE34" s="8" t="e">
        <f>SUM(HLOOKUP(Sheet2!$DE$3,#REF!,14)+HLOOKUP(Sheet2!$DE$4,#REF!,14)+HLOOKUP(Sheet2!$DE$5,#REF!,14)+HLOOKUP(Sheet2!$DE$6,#REF!,14)+HLOOKUP(Sheet2!$DE$7,#REF!,14)+HLOOKUP(Sheet2!$DE$8,#REF!,14)+HLOOKUP(Sheet2!$DE$9,#REF!,14)+HLOOKUP(Sheet2!$DE$10,#REF!,14)+HLOOKUP(Sheet2!$DE$11,#REF!,14)+HLOOKUP(Sheet2!$DE$12,#REF!,14)+HLOOKUP(Sheet2!$DE$13,#REF!,14)+HLOOKUP(Sheet2!$DE$14,#REF!,14)+HLOOKUP(Sheet2!$DE$15,#REF!,14)+HLOOKUP(Sheet2!$DE$16,#REF!,14)+HLOOKUP(Sheet2!$DE$17,#REF!,14)+HLOOKUP(Sheet2!$DE$18,#REF!,14))</f>
        <v>#REF!</v>
      </c>
      <c r="DF34" s="8" t="e">
        <f>SUM(HLOOKUP(Sheet2!$DF$3,#REF!,14)+HLOOKUP(Sheet2!$DF$4,#REF!,14)+HLOOKUP(Sheet2!$DF$5,#REF!,14)+HLOOKUP(Sheet2!$DF$6,#REF!,14)+HLOOKUP(Sheet2!$DF$7,#REF!,14)+HLOOKUP(Sheet2!$DF$8,#REF!,14)+HLOOKUP(Sheet2!$DF$9,#REF!,14)+HLOOKUP(Sheet2!$DF$10,#REF!,14)+HLOOKUP(Sheet2!$DF$11,#REF!,14)+HLOOKUP(Sheet2!$DF$12,#REF!,14)+HLOOKUP(Sheet2!$DF$13,#REF!,14)+HLOOKUP(Sheet2!$DF$14,#REF!,14)+HLOOKUP(Sheet2!$DF$15,#REF!,14)+HLOOKUP(Sheet2!$DF$16,#REF!,14)+HLOOKUP(Sheet2!$DF$17,#REF!,14)+HLOOKUP(Sheet2!$DF$18,#REF!,14))</f>
        <v>#REF!</v>
      </c>
      <c r="DG34" s="8" t="e">
        <f>SUM(HLOOKUP(Sheet2!$DG$3,#REF!,14)+HLOOKUP(Sheet2!$DG$4,#REF!,14)+HLOOKUP(Sheet2!$DG$5,#REF!,14)+HLOOKUP(Sheet2!$DG$6,#REF!,14)+HLOOKUP(Sheet2!$DG$7,#REF!,14)+HLOOKUP(Sheet2!$DG$8,#REF!,14)+HLOOKUP(Sheet2!$DG$9,#REF!,14)+HLOOKUP(Sheet2!$DG$10,#REF!,14)+HLOOKUP(Sheet2!$DG$11,#REF!,14)+HLOOKUP(Sheet2!$DG$12,#REF!,14)+HLOOKUP(Sheet2!$DG$13,#REF!,14)+HLOOKUP(Sheet2!$DG$14,#REF!,14)+HLOOKUP(Sheet2!$DG$15,#REF!,14)+HLOOKUP(Sheet2!$DG$16,#REF!,14)+HLOOKUP(Sheet2!$DG$17,#REF!,14))</f>
        <v>#REF!</v>
      </c>
      <c r="DH34" s="8" t="e">
        <f>SUM(HLOOKUP(Sheet2!$DH$3,#REF!,14)+HLOOKUP(Sheet2!$DH$4,#REF!,14)+HLOOKUP(Sheet2!$DH$5,#REF!,14)+HLOOKUP(Sheet2!$DH$6,#REF!,14)+HLOOKUP(Sheet2!$DH$7,#REF!,14)+HLOOKUP(Sheet2!$DH$8,#REF!,14)+HLOOKUP(Sheet2!$DH$9,#REF!,14)+HLOOKUP(Sheet2!$DH$10,#REF!,14)+HLOOKUP(Sheet2!$DH$11,#REF!,14)+HLOOKUP(Sheet2!$DH$12,#REF!,14)+HLOOKUP(Sheet2!$DH$13,#REF!,14)+HLOOKUP(Sheet2!$DH$14,#REF!,14)+HLOOKUP(Sheet2!$DH$15,#REF!,14)+HLOOKUP(Sheet2!$DH$16,#REF!,14)+HLOOKUP(Sheet2!$DH$17,#REF!,14))</f>
        <v>#REF!</v>
      </c>
      <c r="DI34" s="8" t="e">
        <f>SUM(HLOOKUP(Sheet2!$DI$3,#REF!,14)+HLOOKUP(Sheet2!$DI$4,#REF!,14)+HLOOKUP(Sheet2!$DI$5,#REF!,14)+HLOOKUP(Sheet2!$DI$6,#REF!,14)+HLOOKUP(Sheet2!$DI$7,#REF!,14)+HLOOKUP(Sheet2!$DI$8,#REF!,14)+HLOOKUP(Sheet2!$DI$9,#REF!,14)+HLOOKUP(Sheet2!$DI$10,#REF!,14)+HLOOKUP(Sheet2!$DI$11,#REF!,14)+HLOOKUP(Sheet2!$DI$12,#REF!,14)+HLOOKUP(Sheet2!$DI$13,#REF!,14)+HLOOKUP(Sheet2!$DI$14,#REF!,14)+HLOOKUP(Sheet2!$DI$15,#REF!,14)+HLOOKUP(Sheet2!$DI$16,#REF!,14)+HLOOKUP(Sheet2!$DI$17,#REF!,14))</f>
        <v>#REF!</v>
      </c>
      <c r="DJ34" s="8" t="e">
        <f>SUM(HLOOKUP(Sheet2!$DJ$3,#REF!,14)+HLOOKUP(Sheet2!$DJ$4,#REF!,14)+HLOOKUP(Sheet2!$DJ$5,#REF!,14)+HLOOKUP(Sheet2!$DJ$6,#REF!,14)+HLOOKUP(Sheet2!$DJ$7,#REF!,14)+HLOOKUP(Sheet2!$DJ$8,#REF!,14)+HLOOKUP(Sheet2!$DJ$9,#REF!,14)+HLOOKUP(Sheet2!$DJ$10,#REF!,14)+HLOOKUP(Sheet2!$DJ$11,#REF!,14)+HLOOKUP(Sheet2!$DJ$12,#REF!,14)+HLOOKUP(Sheet2!$DJ$13,#REF!,14)+HLOOKUP(Sheet2!$DJ$14,#REF!,14)+HLOOKUP(Sheet2!$DJ$15,#REF!,14))</f>
        <v>#REF!</v>
      </c>
      <c r="DK34" s="8" t="e">
        <f>SUM(HLOOKUP(Sheet2!$DK$3,#REF!,14)+HLOOKUP(Sheet2!$DK$4,#REF!,14)+HLOOKUP(Sheet2!$DK$5,#REF!,14)+HLOOKUP(Sheet2!$DK$6,#REF!,14)+HLOOKUP(Sheet2!$DK$7,#REF!,14)+HLOOKUP(Sheet2!$DK$8,#REF!,14)+HLOOKUP(Sheet2!$DK$9,#REF!,14)+HLOOKUP(Sheet2!$DK$10,#REF!,14)+HLOOKUP(Sheet2!$DK$11,#REF!,14)+HLOOKUP(Sheet2!$DK$12,#REF!,14)+HLOOKUP(Sheet2!$DK$13,#REF!,14)+HLOOKUP(Sheet2!$DK$14,#REF!,14)+HLOOKUP(Sheet2!$DK$15,#REF!,14)+HLOOKUP(Sheet2!$DK$16,#REF!,14)+HLOOKUP(Sheet2!$DK$17,#REF!,14))</f>
        <v>#REF!</v>
      </c>
      <c r="DL34" s="8" t="e">
        <f>SUM(HLOOKUP(Sheet2!$DL$3,#REF!,14)+HLOOKUP(Sheet2!$DL$4,#REF!,14)+HLOOKUP(Sheet2!$DL$5,#REF!,14)+HLOOKUP(Sheet2!$DL$6,#REF!,14)+HLOOKUP(Sheet2!$DL$7,#REF!,14)+HLOOKUP(Sheet2!$DL$8,#REF!,14)+HLOOKUP(Sheet2!$DL$9,#REF!,14)+HLOOKUP(Sheet2!$DL$10,#REF!,14)+HLOOKUP(Sheet2!$DL$11,#REF!,14)+HLOOKUP(Sheet2!$DL$12,#REF!,14)+HLOOKUP(Sheet2!$DL$13,#REF!,14)+HLOOKUP(Sheet2!$DL$14,#REF!,14)+HLOOKUP(Sheet2!$DL$15,#REF!,14)+HLOOKUP(Sheet2!$DL$16,#REF!,14)+HLOOKUP(Sheet2!$DL$17,#REF!,14))</f>
        <v>#REF!</v>
      </c>
      <c r="DM34" s="8" t="e">
        <f>SUM(HLOOKUP(Sheet2!$DM$3,#REF!,14)+HLOOKUP(Sheet2!$DM$4,#REF!,14)+HLOOKUP(Sheet2!$DM$5,#REF!,14)+HLOOKUP(Sheet2!$DM$6,#REF!,14)+HLOOKUP(Sheet2!$DM$7,#REF!,14)+HLOOKUP(Sheet2!$DM$8,#REF!,14)+HLOOKUP(Sheet2!$DM$9,#REF!,14)+HLOOKUP(Sheet2!$DM$10,#REF!,14)+HLOOKUP(Sheet2!$DM$11,#REF!,14)+HLOOKUP(Sheet2!$DM$12,#REF!,14)+HLOOKUP(Sheet2!$DM$13,#REF!,14)+HLOOKUP(Sheet2!$DM$14,#REF!,14)+HLOOKUP(Sheet2!$DM$15,#REF!,14)+HLOOKUP(Sheet2!$DM$16,#REF!,14)+HLOOKUP(Sheet2!$DM$17,#REF!,14)+HLOOKUP(Sheet2!$DM$18,#REF!,14))</f>
        <v>#REF!</v>
      </c>
      <c r="DN34" s="8" t="e">
        <f>SUM(HLOOKUP(Sheet2!$DN$3,#REF!,14)+HLOOKUP(Sheet2!$DN$4,#REF!,14)+HLOOKUP(Sheet2!$DN$5,#REF!,14)+HLOOKUP(Sheet2!$DN$6,#REF!,14)+HLOOKUP(Sheet2!$DN$7,#REF!,14)+HLOOKUP(Sheet2!$DN$8,#REF!,14)+HLOOKUP(Sheet2!$DN$9,#REF!,14)+HLOOKUP(Sheet2!$DN$10,#REF!,14)+HLOOKUP(Sheet2!$DN$11,#REF!,14)+HLOOKUP(Sheet2!$DN$12,#REF!,14)+HLOOKUP(Sheet2!$DN$13,#REF!,14)+HLOOKUP(Sheet2!$DN$14,#REF!,14)+HLOOKUP(Sheet2!$DN$15,#REF!,14)+HLOOKUP(Sheet2!$DN$16,#REF!,14)+HLOOKUP(Sheet2!$DN$17,#REF!,14)+HLOOKUP(Sheet2!$DN$18,#REF!,14))</f>
        <v>#REF!</v>
      </c>
      <c r="DO34" s="8" t="e">
        <f>SUM(HLOOKUP(Sheet2!$DO$3,#REF!,14)+HLOOKUP(Sheet2!$DO$4,#REF!,14)+HLOOKUP(Sheet2!$DO$5,#REF!,14)+HLOOKUP(Sheet2!$DO$6,#REF!,14)+HLOOKUP(Sheet2!$DO$7,#REF!,14)+HLOOKUP(Sheet2!$DO$8,#REF!,14)+HLOOKUP(Sheet2!$DO$9,#REF!,14)+HLOOKUP(Sheet2!$DO$10,#REF!,14)+HLOOKUP(Sheet2!$DO$11,#REF!,14)+HLOOKUP(Sheet2!$DO$12,#REF!,14)+HLOOKUP(Sheet2!$DO$13,#REF!,14)+HLOOKUP(Sheet2!$DO$14,#REF!,14)+HLOOKUP(Sheet2!$DO$15,#REF!,14)+HLOOKUP(Sheet2!$DO$16,#REF!,14)+HLOOKUP(Sheet2!$DO$17,#REF!,14)+HLOOKUP(Sheet2!$DO$18,#REF!,14)+HLOOKUP(Sheet2!$DO$19,#REF!,14)+HLOOKUP(Sheet2!$DO$20,#REF!,14)+HLOOKUP(Sheet2!$DO$21,#REF!,14))</f>
        <v>#REF!</v>
      </c>
      <c r="DP34" s="8" t="e">
        <f>SUM(HLOOKUP(Sheet2!$DP$3,#REF!,14)+HLOOKUP(Sheet2!$DP$4,#REF!,14)+HLOOKUP(Sheet2!$DP$5,#REF!,14)+HLOOKUP(Sheet2!$DP$6,#REF!,14)+HLOOKUP(Sheet2!$DP$7,#REF!,14)+HLOOKUP(Sheet2!$DP$8,#REF!,14)+HLOOKUP(Sheet2!$DP$9,#REF!,14)+HLOOKUP(Sheet2!$DP$10,#REF!,14)+HLOOKUP(Sheet2!$DP$11,#REF!,14)+HLOOKUP(Sheet2!$DP$12,#REF!,14)+HLOOKUP(Sheet2!$DP$13,#REF!,14)+HLOOKUP(Sheet2!$DP$14,#REF!,14)+HLOOKUP(Sheet2!$DP$15,#REF!,14)+HLOOKUP(Sheet2!$DP$16,#REF!,14)+HLOOKUP(Sheet2!$DP$17,#REF!,14)+HLOOKUP(Sheet2!$DP$18,#REF!,14))</f>
        <v>#REF!</v>
      </c>
      <c r="DQ34" s="8" t="e">
        <f>SUM(HLOOKUP(Sheet2!$DQ$3,#REF!,14)+HLOOKUP(Sheet2!$DQ$4,#REF!,14)+HLOOKUP(Sheet2!$DQ$5,#REF!,14)+HLOOKUP(Sheet2!$DQ$6,#REF!,14)+HLOOKUP(Sheet2!$DQ$7,#REF!,14)+HLOOKUP(Sheet2!$DQ$8,#REF!,14)+HLOOKUP(Sheet2!$DQ$9,#REF!,14)+HLOOKUP(Sheet2!$DQ$10,#REF!,14)+HLOOKUP(Sheet2!$DQ$11,#REF!,14)+HLOOKUP(Sheet2!$DQ$12,#REF!,14)+HLOOKUP(Sheet2!$DQ$13,#REF!,14)+HLOOKUP(Sheet2!$DQ$14,#REF!,14)+HLOOKUP(Sheet2!$DQ$15,#REF!,14)+HLOOKUP(Sheet2!$DQ$16,#REF!,14)+HLOOKUP(Sheet2!$DQ$17,#REF!,14)+HLOOKUP(Sheet2!$DQ$18,#REF!,14)+HLOOKUP(Sheet2!$DQ$19,#REF!,14)+HLOOKUP(Sheet2!$DQ$20,#REF!,14))</f>
        <v>#REF!</v>
      </c>
      <c r="DR34" s="8" t="e">
        <f>SUM(HLOOKUP(Sheet2!$DR$3,#REF!,14)+HLOOKUP(Sheet2!$DR$4,#REF!,14)+HLOOKUP(Sheet2!$DR$5,#REF!,14)+HLOOKUP(Sheet2!$DR$6,#REF!,14)+HLOOKUP(Sheet2!$DR$7,#REF!,14)+HLOOKUP(Sheet2!$DR$8,#REF!,14)+HLOOKUP(Sheet2!$DR$9,#REF!,14)+HLOOKUP(Sheet2!$DR$10,#REF!,14)+HLOOKUP(Sheet2!$DR$11,#REF!,14)+HLOOKUP(Sheet2!$DR$12,#REF!,14)+HLOOKUP(Sheet2!$DR$13,#REF!,14)+HLOOKUP(Sheet2!$DR$14,#REF!,14)+HLOOKUP(Sheet2!$DR$15,#REF!,14)+HLOOKUP(Sheet2!$DR$16,#REF!,14))</f>
        <v>#REF!</v>
      </c>
      <c r="DS34" s="8" t="e">
        <f>SUM(HLOOKUP(Sheet2!$DS$3,#REF!,14)+HLOOKUP(Sheet2!$DS$4,#REF!,14)+HLOOKUP(Sheet2!$DS$5,#REF!,14)+HLOOKUP(Sheet2!$DS$6,#REF!,14)+HLOOKUP(Sheet2!$DS$7,#REF!,14)+HLOOKUP(Sheet2!$DS$8,#REF!,14)+HLOOKUP(Sheet2!$DS$9,#REF!,14)+HLOOKUP(Sheet2!$DS$10,#REF!,14)+HLOOKUP(Sheet2!$DS$11,#REF!,14)+HLOOKUP(Sheet2!$DS$12,#REF!,14)+HLOOKUP(Sheet2!$DS$13,#REF!,14)+HLOOKUP(Sheet2!$DS$14,#REF!,14)+HLOOKUP(Sheet2!$DS$15,#REF!,14)+HLOOKUP(Sheet2!$DS$16,#REF!,14)+HLOOKUP(Sheet2!$DS$17,#REF!,14))</f>
        <v>#REF!</v>
      </c>
      <c r="DT34" s="8" t="e">
        <f>SUM(HLOOKUP(Sheet2!$DT$3,#REF!,14)+HLOOKUP(Sheet2!$DT$4,#REF!,14)+HLOOKUP(Sheet2!$DT$5,#REF!,14)+HLOOKUP(Sheet2!$DT$6,#REF!,14)+HLOOKUP(Sheet2!$DT$7,#REF!,14)+HLOOKUP(Sheet2!$DT$8,#REF!,14)+HLOOKUP(Sheet2!$DT$9,#REF!,14)+HLOOKUP(Sheet2!$DT$10,#REF!,14)+HLOOKUP(Sheet2!$DT$11,#REF!,14)+HLOOKUP(Sheet2!$DT$12,#REF!,14)+HLOOKUP(Sheet2!$DT$13,#REF!,14)+HLOOKUP(Sheet2!$DT$14,#REF!,14))</f>
        <v>#REF!</v>
      </c>
      <c r="DU34" s="8" t="e">
        <f>SUM(HLOOKUP(Sheet2!$DU$3,#REF!,14)+HLOOKUP(Sheet2!$DU$4,#REF!,14)+HLOOKUP(Sheet2!$DU$5,#REF!,14)+HLOOKUP(Sheet2!$DU$6,#REF!,14)+HLOOKUP(Sheet2!$DU$7,#REF!,14)+HLOOKUP(Sheet2!$DU$8,#REF!,14)+HLOOKUP(Sheet2!$DU$9,#REF!,14)+HLOOKUP(Sheet2!$DU$10,#REF!,14)+HLOOKUP(Sheet2!$DU$11,#REF!,14)+HLOOKUP(Sheet2!$DU$12,#REF!,14)+HLOOKUP(Sheet2!$DU$13,#REF!,14)+HLOOKUP(Sheet2!$DU$14,#REF!,14)+HLOOKUP(Sheet2!$DU$15,#REF!,14)+HLOOKUP(Sheet2!$DU$16,#REF!,14))</f>
        <v>#REF!</v>
      </c>
      <c r="DV34" s="8" t="e">
        <f>SUM(HLOOKUP(Sheet2!$DV$3,#REF!,14)+HLOOKUP(Sheet2!$DV$4,#REF!,14)+HLOOKUP(Sheet2!$DV$5,#REF!,14)+HLOOKUP(Sheet2!$DV$6,#REF!,14)+HLOOKUP(Sheet2!$DV$7,#REF!,14)+HLOOKUP(Sheet2!$DV$8,#REF!,14)+HLOOKUP(Sheet2!$DV$9,#REF!,14)+HLOOKUP(Sheet2!$DV$10,#REF!,14)+HLOOKUP(Sheet2!$DV$11,#REF!,14)+HLOOKUP(Sheet2!$DV$12,#REF!,14)+HLOOKUP(Sheet2!$DV$13,#REF!,14)+HLOOKUP(Sheet2!$DV$14,#REF!,14)+HLOOKUP(Sheet2!$DV$15,#REF!,14)+HLOOKUP(Sheet2!$DV$16,#REF!,14))</f>
        <v>#REF!</v>
      </c>
      <c r="DW34" s="8" t="e">
        <f>SUM(HLOOKUP(Sheet2!$DW$3,#REF!,14)+HLOOKUP(Sheet2!$DW$4,#REF!,14)+HLOOKUP(Sheet2!$DW$5,#REF!,14)+HLOOKUP(Sheet2!$DW$6,#REF!,14)+HLOOKUP(Sheet2!$DW$7,#REF!,14)+HLOOKUP(Sheet2!$DW$8,#REF!,14)+HLOOKUP(Sheet2!$DW$9,#REF!,14)+HLOOKUP(Sheet2!$DW$10,#REF!,14)+HLOOKUP(Sheet2!$DW$11,#REF!,14)+HLOOKUP(Sheet2!$DW$12,#REF!,14)+HLOOKUP(Sheet2!$DW$13,#REF!,14))</f>
        <v>#REF!</v>
      </c>
      <c r="DX34" s="8" t="e">
        <f>SUM(HLOOKUP(Sheet2!$DX$3,#REF!,14)+HLOOKUP(Sheet2!$DX$4,#REF!,14)+HLOOKUP(Sheet2!$DX$5,#REF!,14)+HLOOKUP(Sheet2!$DX$6,#REF!,14)+HLOOKUP(Sheet2!$DX$7,#REF!,14)+HLOOKUP(Sheet2!$DX$8,#REF!,14)+HLOOKUP(Sheet2!$DX$9,#REF!,14)+HLOOKUP(Sheet2!$DX$10,#REF!,14)+HLOOKUP(Sheet2!$DX$11,#REF!,14)+HLOOKUP(Sheet2!$DX$12,#REF!,14)+HLOOKUP(Sheet2!$DX$13,#REF!,14)+HLOOKUP(Sheet2!$DX$14,#REF!,14)+HLOOKUP(Sheet2!$DX$15,#REF!,14))</f>
        <v>#REF!</v>
      </c>
      <c r="DY34" s="8" t="e">
        <f>SUM(HLOOKUP(Sheet2!$DY$3,#REF!,14)+HLOOKUP(Sheet2!$DY$4,#REF!,14)+HLOOKUP(Sheet2!$DY$5,#REF!,14)+HLOOKUP(Sheet2!$DY$6,#REF!,14)+HLOOKUP(Sheet2!$DY$7,#REF!,14)+HLOOKUP(Sheet2!$DY$8,#REF!,14)+HLOOKUP(Sheet2!$DY$9,#REF!,14)+HLOOKUP(Sheet2!$DY$10,#REF!,14)+HLOOKUP(Sheet2!$DY$11,#REF!,14)+HLOOKUP(Sheet2!$DY$12,#REF!,14)+HLOOKUP(Sheet2!$DY$13,#REF!,14)+HLOOKUP(Sheet2!$DY$14,#REF!,14))</f>
        <v>#REF!</v>
      </c>
      <c r="DZ34" s="8" t="e">
        <f>SUM(HLOOKUP(Sheet2!$DZ$3,#REF!,14)+HLOOKUP(Sheet2!$DZ$4,#REF!,14)+HLOOKUP(Sheet2!$DZ$5,#REF!,14)+HLOOKUP(Sheet2!$DZ$6,#REF!,14)+HLOOKUP(Sheet2!$DZ$7,#REF!,14)+HLOOKUP(Sheet2!$DZ$8,#REF!,14)+HLOOKUP(Sheet2!$DZ$9,#REF!,14)+HLOOKUP(Sheet2!$DZ$10,#REF!,14)+HLOOKUP(Sheet2!$DZ$11,#REF!,14)+HLOOKUP(Sheet2!$DZ$12,#REF!,14)+HLOOKUP(Sheet2!$DZ$13,#REF!,14)+HLOOKUP(Sheet2!$DZ$14,#REF!,14)+HLOOKUP(Sheet2!$DZ$15,#REF!,14)+HLOOKUP(Sheet2!$DZ$16,#REF!,14))</f>
        <v>#REF!</v>
      </c>
      <c r="EA34" s="8" t="e">
        <f>SUM(HLOOKUP(Sheet2!$EA$3,#REF!,14)+HLOOKUP(Sheet2!$EA$4,#REF!,14)+HLOOKUP(Sheet2!$EA$5,#REF!,14)+HLOOKUP(Sheet2!$EA$6,#REF!,14)+HLOOKUP(Sheet2!$EA$7,#REF!,14)+HLOOKUP(Sheet2!$EA$8,#REF!,14)+HLOOKUP(Sheet2!$EA$9,#REF!,14)+HLOOKUP(Sheet2!$EA$10,#REF!,14)+HLOOKUP(Sheet2!$EA$11,#REF!,14)+HLOOKUP(Sheet2!$EA$12,#REF!,14)+HLOOKUP(Sheet2!$EA$13,#REF!,14)+HLOOKUP(Sheet2!$EA$14,#REF!,14)+HLOOKUP(Sheet2!$EA$15,#REF!,14)+HLOOKUP(Sheet2!$EA$16,#REF!,14)+HLOOKUP(Sheet2!$EA$17,#REF!,14))</f>
        <v>#REF!</v>
      </c>
      <c r="EB34" s="8" t="e">
        <f>SUM(HLOOKUP(Sheet2!$EB$3,#REF!,14)+HLOOKUP(Sheet2!$EB$4,#REF!,14)+HLOOKUP(Sheet2!$EB$5,#REF!,14)+HLOOKUP(Sheet2!$EB$6,#REF!,14)+HLOOKUP(Sheet2!$EB$7,#REF!,14)+HLOOKUP(Sheet2!$EB$8,#REF!,14)+HLOOKUP(Sheet2!$EB$9,#REF!,14)+HLOOKUP(Sheet2!$EB$10,#REF!,14)+HLOOKUP(Sheet2!$EB$11,#REF!,14)+HLOOKUP(Sheet2!$EB$12,#REF!,14)+HLOOKUP(Sheet2!$EB$13,#REF!,14)+HLOOKUP(Sheet2!$EB$14,#REF!,14)+HLOOKUP(Sheet2!$EB$15,#REF!,14)+HLOOKUP(Sheet2!$EB$16,#REF!,14)+HLOOKUP(Sheet2!$EB$17,#REF!,14))</f>
        <v>#REF!</v>
      </c>
      <c r="EC34" s="8" t="e">
        <f>SUM(HLOOKUP(Sheet2!$EC$3,#REF!,14)+HLOOKUP(Sheet2!$EC$4,#REF!,14)+HLOOKUP(Sheet2!$EC$5,#REF!,14)+HLOOKUP(Sheet2!$EC$6,#REF!,14)+HLOOKUP(Sheet2!$EC$7,#REF!,14)+HLOOKUP(Sheet2!$EC$8,#REF!,14)+HLOOKUP(Sheet2!$EC$9,#REF!,14)+HLOOKUP(Sheet2!$EC$10,#REF!,14)+HLOOKUP(Sheet2!$EC$11,#REF!,14)+HLOOKUP(Sheet2!$EC$12,#REF!,14)+HLOOKUP(Sheet2!$EC$13,#REF!,14)+HLOOKUP(Sheet2!$EC$14,#REF!,14)+HLOOKUP(Sheet2!$EC$15,#REF!,14)+HLOOKUP(Sheet2!$EC$16,#REF!,14)+HLOOKUP(Sheet2!$EC$17,#REF!,14))</f>
        <v>#REF!</v>
      </c>
      <c r="ED34" s="8" t="e">
        <f>SUM(HLOOKUP(Sheet2!$ED$3,#REF!,14)+HLOOKUP(Sheet2!$ED$4,#REF!,14)+HLOOKUP(Sheet2!$ED$5,#REF!,14)+HLOOKUP(Sheet2!$ED$6,#REF!,14)+HLOOKUP(Sheet2!$ED$7,#REF!,14)+HLOOKUP(Sheet2!$ED$8,#REF!,14)+HLOOKUP(Sheet2!$ED$9,#REF!,14)+HLOOKUP(Sheet2!$ED$10,#REF!,14)+HLOOKUP(Sheet2!$ED$11,#REF!,14)+HLOOKUP(Sheet2!$ED$12,#REF!,14)+HLOOKUP(Sheet2!$ED$13,#REF!,14)+HLOOKUP(Sheet2!$ED$14,#REF!,14)+HLOOKUP(Sheet2!$ED$15,#REF!,14)+HLOOKUP(Sheet2!$ED$16,#REF!,14))</f>
        <v>#REF!</v>
      </c>
      <c r="EE34" s="8" t="e">
        <f>SUM(HLOOKUP(Sheet2!$EE$3,#REF!,14)+HLOOKUP(Sheet2!$EE$4,#REF!,14)+HLOOKUP(Sheet2!$EE$5,#REF!,14)+HLOOKUP(Sheet2!$EE$6,#REF!,14)+HLOOKUP(Sheet2!$EE$7,#REF!,14)+HLOOKUP(Sheet2!$EE$8,#REF!,14)+HLOOKUP(Sheet2!$EE$9,#REF!,14)+HLOOKUP(Sheet2!$EE$10,#REF!,14)+HLOOKUP(Sheet2!$EE$11,#REF!,14)+HLOOKUP(Sheet2!$EE$12,#REF!,14)+HLOOKUP(Sheet2!$EE$13,#REF!,14)+HLOOKUP(Sheet2!$EE$14,#REF!,14)+HLOOKUP(Sheet2!$EE$15,#REF!,14)+HLOOKUP(Sheet2!$EE$16,#REF!,14))</f>
        <v>#REF!</v>
      </c>
      <c r="EF34" s="8" t="e">
        <f>SUM(HLOOKUP(Sheet2!$EF$3,#REF!,14)+HLOOKUP(Sheet2!$EF$4,#REF!,14)+HLOOKUP(Sheet2!$EF$5,#REF!,14)+HLOOKUP(Sheet2!$EF$6,#REF!,14)+HLOOKUP(Sheet2!$EF$7,#REF!,14)+HLOOKUP(Sheet2!$EF$8,#REF!,14)+HLOOKUP(Sheet2!$EF$9,#REF!,14)+HLOOKUP(Sheet2!$EF$10,#REF!,14)+HLOOKUP(Sheet2!$EF$11,#REF!,14)+HLOOKUP(Sheet2!$EF$12,#REF!,14)+HLOOKUP(Sheet2!$EF$13,#REF!,14)+HLOOKUP(Sheet2!$EF$14,#REF!,14)+HLOOKUP(Sheet2!$EF$15,#REF!,14)+HLOOKUP(Sheet2!$EF$16,#REF!,14))</f>
        <v>#REF!</v>
      </c>
      <c r="EG34" s="8" t="e">
        <f>SUM(HLOOKUP(Sheet2!$EG$3,#REF!,14)+HLOOKUP(Sheet2!$EG$4,#REF!,14)+HLOOKUP(Sheet2!$EG$5,#REF!,14)+HLOOKUP(Sheet2!$EG$6,#REF!,14)+HLOOKUP(Sheet2!$EG$7,#REF!,14)+HLOOKUP(Sheet2!$EG$8,#REF!,14)+HLOOKUP(Sheet2!$EG$9,#REF!,14)+HLOOKUP(Sheet2!$EG$10,#REF!,14)+HLOOKUP(Sheet2!$EG$11,#REF!,14)+HLOOKUP(Sheet2!$EG$12,#REF!,14)+HLOOKUP(Sheet2!$EG$13,#REF!,14)+HLOOKUP(Sheet2!$EG$14,#REF!,14))</f>
        <v>#REF!</v>
      </c>
      <c r="EH34" s="8" t="e">
        <f>SUM(HLOOKUP(Sheet2!$EH$3,#REF!,14)+HLOOKUP(Sheet2!$EH$4,#REF!,14)+HLOOKUP(Sheet2!$EH$5,#REF!,14)+HLOOKUP(Sheet2!$EH$6,#REF!,14)+HLOOKUP(Sheet2!$EH$7,#REF!,14)+HLOOKUP(Sheet2!$EH$8,#REF!,14)+HLOOKUP(Sheet2!$EH$9,#REF!,14)+HLOOKUP(Sheet2!$EH$10,#REF!,14)+HLOOKUP(Sheet2!$EH$11,#REF!,14)+HLOOKUP(Sheet2!$EH$12,#REF!,14)+HLOOKUP(Sheet2!$EH$13,#REF!,14)+HLOOKUP(Sheet2!$EH$14,#REF!,14)+HLOOKUP(Sheet2!$EH$15,#REF!,14)+HLOOKUP(Sheet2!$EH$16,#REF!,14))</f>
        <v>#REF!</v>
      </c>
      <c r="EI34" s="8" t="e">
        <f>SUM(HLOOKUP(Sheet2!$EI$3,#REF!,14)+HLOOKUP(Sheet2!$EI$4,#REF!,14)+HLOOKUP(Sheet2!$EI$5,#REF!,14)+HLOOKUP(Sheet2!$EI$6,#REF!,14)+HLOOKUP(Sheet2!$EI$7,#REF!,14)+HLOOKUP(Sheet2!$EI$8,#REF!,14)+HLOOKUP(Sheet2!$EI$9,#REF!,14)+HLOOKUP(Sheet2!$EI$10,#REF!,14)+HLOOKUP(Sheet2!$EI$11,#REF!,14)+HLOOKUP(Sheet2!$EI$12,#REF!,14)+HLOOKUP(Sheet2!$EI$13,#REF!,14)+HLOOKUP(Sheet2!$EI$14,#REF!,14)+HLOOKUP(Sheet2!$EI$15,#REF!,14)+HLOOKUP(Sheet2!$EI$16,#REF!,14))</f>
        <v>#REF!</v>
      </c>
      <c r="EJ34" s="8" t="e">
        <f>SUM(HLOOKUP(Sheet2!$EJ$3,#REF!,14)+HLOOKUP(Sheet2!$EJ$4,#REF!,14)+HLOOKUP(Sheet2!$EJ$5,#REF!,14)+HLOOKUP(Sheet2!$EJ$6,#REF!,14)+HLOOKUP(Sheet2!$EJ$7,#REF!,14)+HLOOKUP(Sheet2!$EJ$8,#REF!,14)+HLOOKUP(Sheet2!$EJ$9,#REF!,14)+HLOOKUP(Sheet2!$EJ$10,#REF!,14)+HLOOKUP(Sheet2!$EJ$11,#REF!,14)+HLOOKUP(Sheet2!$EJ$12,#REF!,14)+HLOOKUP(Sheet2!$EJ$13,#REF!,14)+HLOOKUP(Sheet2!$EJ$14,#REF!,14)+HLOOKUP(Sheet2!$EJ$15,#REF!,14)+HLOOKUP(Sheet2!$EJ$16,#REF!,14)+HLOOKUP(Sheet2!$EJ$17,#REF!,14))</f>
        <v>#REF!</v>
      </c>
      <c r="EK34" s="8" t="e">
        <f>SUM(HLOOKUP(Sheet2!$EK$3,#REF!,14)+HLOOKUP(Sheet2!$EK$4,#REF!,14)+HLOOKUP(Sheet2!$EK$5,#REF!,14)+HLOOKUP(Sheet2!$EK$6,#REF!,14)+HLOOKUP(Sheet2!$EK$7,#REF!,14)+HLOOKUP(Sheet2!$EK$8,#REF!,14)+HLOOKUP(Sheet2!$EK$9,#REF!,14)+HLOOKUP(Sheet2!$EK$10,#REF!,14)+HLOOKUP(Sheet2!$EK$11,#REF!,14)+HLOOKUP(Sheet2!$EK$12,#REF!,14)+HLOOKUP(Sheet2!$EK$13,#REF!,14)+HLOOKUP(Sheet2!$EK$14,#REF!,14)+HLOOKUP(Sheet2!$EK$15,#REF!,14)+HLOOKUP(Sheet2!$EK$16,#REF!,14)+HLOOKUP(Sheet2!$EK$17,#REF!,14))</f>
        <v>#REF!</v>
      </c>
      <c r="EL34" s="8" t="e">
        <f>SUM(HLOOKUP(Sheet2!$EL$3,#REF!,14)+HLOOKUP(Sheet2!$EL$4,#REF!,14)+HLOOKUP(Sheet2!$EL$5,#REF!,14)+HLOOKUP(Sheet2!$EL$6,#REF!,14)+HLOOKUP(Sheet2!$EL$7,#REF!,14)+HLOOKUP(Sheet2!$EL$8,#REF!,14)+HLOOKUP(Sheet2!$EL$9,#REF!,14)+HLOOKUP(Sheet2!$EL$10,#REF!,14)+HLOOKUP(Sheet2!$EL$11,#REF!,14)+HLOOKUP(Sheet2!$EL$12,#REF!,14)+HLOOKUP(Sheet2!$EL$13,#REF!,14)+HLOOKUP(Sheet2!$EL$14,#REF!,14)+HLOOKUP(Sheet2!$EL$15,#REF!,14)+HLOOKUP(Sheet2!$EL$16,#REF!,14)+HLOOKUP(Sheet2!$EL$17,#REF!,14)+HLOOKUP(Sheet2!$EL$18,#REF!,14)+HLOOKUP(Sheet2!$EL$19,#REF!,14)+HLOOKUP(Sheet2!$EL$20,#REF!,14))</f>
        <v>#REF!</v>
      </c>
      <c r="EM34" s="8" t="e">
        <f>SUM(HLOOKUP(Sheet2!$EM$3,#REF!,14)+HLOOKUP(Sheet2!$EM$4,#REF!,14)+HLOOKUP(Sheet2!$EM$5,#REF!,14)+HLOOKUP(Sheet2!$EM$6,#REF!,14)+HLOOKUP(Sheet2!$EM$7,#REF!,14)+HLOOKUP(Sheet2!$EM$8,#REF!,14)+HLOOKUP(Sheet2!$EM$9,#REF!,14)+HLOOKUP(Sheet2!$EM$10,#REF!,14)+HLOOKUP(Sheet2!$EM$11,#REF!,14)+HLOOKUP(Sheet2!$EM$12,#REF!,14)+HLOOKUP(Sheet2!$EM$13,#REF!,14)+HLOOKUP(Sheet2!$EM$14,#REF!,14)+HLOOKUP(Sheet2!$EM$15,#REF!,14)+HLOOKUP(Sheet2!$EM$16,#REF!,14)+HLOOKUP(Sheet2!$EM$17,#REF!,14))</f>
        <v>#REF!</v>
      </c>
      <c r="EN34" s="8" t="e">
        <f>SUM(HLOOKUP(Sheet2!$EN$3,#REF!,14)+HLOOKUP(Sheet2!$EN$4,#REF!,14)+HLOOKUP(Sheet2!$EN$5,#REF!,14)+HLOOKUP(Sheet2!$EN$6,#REF!,14)+HLOOKUP(Sheet2!$EN$7,#REF!,14)+HLOOKUP(Sheet2!$EN$8,#REF!,14)+HLOOKUP(Sheet2!$EN$9,#REF!,14)+HLOOKUP(Sheet2!$EN$10,#REF!,14)+HLOOKUP(Sheet2!$EN$11,#REF!,14)+HLOOKUP(Sheet2!$EN$12,#REF!,14)+HLOOKUP(Sheet2!$EN$13,#REF!,14)+HLOOKUP(Sheet2!$EN$14,#REF!,14)+HLOOKUP(Sheet2!$EN$15,#REF!,14)+HLOOKUP(Sheet2!$EN$16,#REF!,14)+HLOOKUP(Sheet2!$EN$17,#REF!,14)+HLOOKUP(Sheet2!$EN$18,#REF!,14)+HLOOKUP(Sheet2!$EN$19,#REF!,14))</f>
        <v>#REF!</v>
      </c>
      <c r="EO34" s="8" t="e">
        <f>SUM(HLOOKUP(Sheet2!$EO$3,#REF!,14)+HLOOKUP(Sheet2!$EO$4,#REF!,14)+HLOOKUP(Sheet2!$EO$5,#REF!,14)+HLOOKUP(Sheet2!$EO$6,#REF!,14)+HLOOKUP(Sheet2!$EO$7,#REF!,14)+HLOOKUP(Sheet2!$EO$8,#REF!,14)+HLOOKUP(Sheet2!$EO$9,#REF!,14)+HLOOKUP(Sheet2!$EO$10,#REF!,14)+HLOOKUP(Sheet2!$EO$11,#REF!,14)+HLOOKUP(Sheet2!$EO$12,#REF!,14)+HLOOKUP(Sheet2!$EO$13,#REF!,14))</f>
        <v>#REF!</v>
      </c>
      <c r="EP34" s="8" t="e">
        <f>SUM(HLOOKUP(Sheet2!$EP$3,#REF!,14)+HLOOKUP(Sheet2!$EP$4,#REF!,14)+HLOOKUP(Sheet2!$EP$5,#REF!,14)+HLOOKUP(Sheet2!$EP$6,#REF!,14)+HLOOKUP(Sheet2!$EP$7,#REF!,14)+HLOOKUP(Sheet2!$EP$8,#REF!,14)+HLOOKUP(Sheet2!$EP$9,#REF!,14)+HLOOKUP(Sheet2!$EP$10,#REF!,14)+HLOOKUP(Sheet2!$EP$11,#REF!,14)+HLOOKUP(Sheet2!$EP$12,#REF!,14)+HLOOKUP(Sheet2!$EP$13,#REF!,14))</f>
        <v>#REF!</v>
      </c>
      <c r="EQ34" s="8" t="e">
        <f>SUM(HLOOKUP(Sheet2!$EQ$3,#REF!,14)+HLOOKUP(Sheet2!$EQ$4,#REF!,14)+HLOOKUP(Sheet2!$EQ$5,#REF!,14)+HLOOKUP(Sheet2!$EQ$6,#REF!,14)+HLOOKUP(Sheet2!$EQ$7,#REF!,14)+HLOOKUP(Sheet2!$EQ$8,#REF!,14)+HLOOKUP(Sheet2!$EQ$9,#REF!,14)+HLOOKUP(Sheet2!$EQ$10,#REF!,14)+HLOOKUP(Sheet2!$EQ$11,#REF!,14)+HLOOKUP(Sheet2!$EQ$12,#REF!,14)+HLOOKUP(Sheet2!$EQ$13,#REF!,14)+HLOOKUP(Sheet2!$EQ$14,#REF!,14))</f>
        <v>#REF!</v>
      </c>
      <c r="ER34" s="8" t="e">
        <f>SUM(HLOOKUP(Sheet2!$ER$3,#REF!,14)+HLOOKUP(Sheet2!$ER$4,#REF!,14)+HLOOKUP(Sheet2!$ER$5,#REF!,14)+HLOOKUP(Sheet2!$ER$6,#REF!,14)+HLOOKUP(Sheet2!$ER$7,#REF!,14)+HLOOKUP(Sheet2!$ER$8,#REF!,14)+HLOOKUP(Sheet2!$ER$9,#REF!,14)+HLOOKUP(Sheet2!$ER$10,#REF!,14)+HLOOKUP(Sheet2!$ER$11,#REF!,14))</f>
        <v>#REF!</v>
      </c>
      <c r="ES34" s="8" t="e">
        <f>SUM(HLOOKUP(Sheet2!$ES$3,#REF!,14)+HLOOKUP(Sheet2!$ES$4,#REF!,14)+HLOOKUP(Sheet2!$ES$5,#REF!,14)+HLOOKUP(Sheet2!$ES$6,#REF!,14)+HLOOKUP(Sheet2!$ES$7,#REF!,14)+HLOOKUP(Sheet2!$ES$8,#REF!,14)+HLOOKUP(Sheet2!$ES$9,#REF!,14)+HLOOKUP(Sheet2!$ES$10,#REF!,14)+HLOOKUP(Sheet2!$ES$11,#REF!,14)+HLOOKUP(Sheet2!$ES$12,#REF!,14)+HLOOKUP(Sheet2!$ES$13,#REF!,14))</f>
        <v>#REF!</v>
      </c>
      <c r="ET34" s="8" t="e">
        <f>SUM(HLOOKUP(Sheet2!$ET$3,#REF!,14)+HLOOKUP(Sheet2!$ET$4,#REF!,14)+HLOOKUP(Sheet2!$ET$5,#REF!,14)+HLOOKUP(Sheet2!$ET$6,#REF!,14)+HLOOKUP(Sheet2!$ET$7,#REF!,14)+HLOOKUP(Sheet2!$ET$8,#REF!,14)+HLOOKUP(Sheet2!$ET$9,#REF!,14)+HLOOKUP(Sheet2!$ET$10,#REF!,14)+HLOOKUP(Sheet2!$ET$11,#REF!,14))</f>
        <v>#REF!</v>
      </c>
      <c r="EU34" s="8" t="e">
        <f>SUM(HLOOKUP(Sheet2!$EU$3,#REF!,14)+HLOOKUP(Sheet2!$EU$4,#REF!,14)+HLOOKUP(Sheet2!$EU$5,#REF!,14)+HLOOKUP(Sheet2!$EU$6,#REF!,14)+HLOOKUP(Sheet2!$EU$7,#REF!,14)+HLOOKUP(Sheet2!$EU$8,#REF!,14)+HLOOKUP(Sheet2!$EU$9,#REF!,14)+HLOOKUP(Sheet2!$EU$10,#REF!,14)+HLOOKUP(Sheet2!$EU$11,#REF!,14)+HLOOKUP(Sheet2!$EU$12,#REF!,14)+HLOOKUP(Sheet2!$EU$13,#REF!,14))</f>
        <v>#REF!</v>
      </c>
      <c r="EV34" s="8" t="e">
        <f>SUM(HLOOKUP(Sheet2!$EV$3,#REF!,14)+HLOOKUP(Sheet2!$EV$4,#REF!,14)+HLOOKUP(Sheet2!$EV$5,#REF!,14)+HLOOKUP(Sheet2!$EV$6,#REF!,14)+HLOOKUP(Sheet2!$EV$7,#REF!,14)+HLOOKUP(Sheet2!$EV$8,#REF!,14)+HLOOKUP(Sheet2!$EV$9,#REF!,14)+HLOOKUP(Sheet2!$EV$10,#REF!,14)+HLOOKUP(Sheet2!$EV$11,#REF!,14)+HLOOKUP(Sheet2!$EV$12,#REF!,14)+HLOOKUP(Sheet2!$EV$13,#REF!,14)+HLOOKUP(Sheet2!$EV$14,#REF!,14))</f>
        <v>#REF!</v>
      </c>
      <c r="EW34" s="8" t="e">
        <f>SUM(HLOOKUP(Sheet2!$EW$3,#REF!,14)+HLOOKUP(Sheet2!$EW$4,#REF!,14)+HLOOKUP(Sheet2!$EW$5,#REF!,14)+HLOOKUP(Sheet2!$EW$6,#REF!,14)+HLOOKUP(Sheet2!$EW$7,#REF!,14)+HLOOKUP(Sheet2!$EW$8,#REF!,14)+HLOOKUP(Sheet2!$EW$9,#REF!,14)+HLOOKUP(Sheet2!$EW$10,#REF!,14)+HLOOKUP(Sheet2!$EW$11,#REF!,14)+HLOOKUP(Sheet2!$EW$12,#REF!,14)+HLOOKUP(Sheet2!$EW$13,#REF!,14)+HLOOKUP(Sheet2!$EW$14,#REF!,14))</f>
        <v>#REF!</v>
      </c>
      <c r="EX34" s="8" t="e">
        <f>SUM(HLOOKUP(Sheet2!$EX$3,#REF!,14)+HLOOKUP(Sheet2!$EX$4,#REF!,14)+HLOOKUP(Sheet2!$EX$5,#REF!,14)+HLOOKUP(Sheet2!$EX$6,#REF!,14)+HLOOKUP(Sheet2!$EX$7,#REF!,14)+HLOOKUP(Sheet2!$EX$8,#REF!,14)+HLOOKUP(Sheet2!$EX$9,#REF!,14)+HLOOKUP(Sheet2!$EX$10,#REF!,14)+HLOOKUP(Sheet2!$EX$11,#REF!,14)+HLOOKUP(Sheet2!$EX$12,#REF!,14)+HLOOKUP(Sheet2!$EX$13,#REF!,14)+HLOOKUP(Sheet2!$EX$14,#REF!,14)+HLOOKUP(Sheet2!$EX$15,#REF!,14))</f>
        <v>#REF!</v>
      </c>
      <c r="EY34" s="8" t="e">
        <f>SUM(HLOOKUP(Sheet2!$EY$3,#REF!,14)+HLOOKUP(Sheet2!$EY$4,#REF!,14)+HLOOKUP(Sheet2!$EY$5,#REF!,14)+HLOOKUP(Sheet2!$EY$6,#REF!,14)+HLOOKUP(Sheet2!$EY$7,#REF!,14)+HLOOKUP(Sheet2!$EY$8,#REF!,14)+HLOOKUP(Sheet2!$EY$9,#REF!,14)+HLOOKUP(Sheet2!$EY$10,#REF!,14)+HLOOKUP(Sheet2!$EY$11,#REF!,14)+HLOOKUP(Sheet2!$EY$12,#REF!,14))</f>
        <v>#REF!</v>
      </c>
      <c r="EZ34" s="8" t="e">
        <f>SUM(HLOOKUP(Sheet2!$EZ$3,#REF!,14)+HLOOKUP(Sheet2!$EZ$4,#REF!,14)+HLOOKUP(Sheet2!$EZ$5,#REF!,14)+HLOOKUP(Sheet2!$EZ$6,#REF!,14)+HLOOKUP(Sheet2!$EZ$7,#REF!,14)+HLOOKUP(Sheet2!$EZ$8,#REF!,14)+HLOOKUP(Sheet2!$EZ$9,#REF!,14)+HLOOKUP(Sheet2!$EZ$10,#REF!,14)+HLOOKUP(Sheet2!$EZ$11,#REF!,14)+HLOOKUP(Sheet2!$EZ$12,#REF!,14)+HLOOKUP(Sheet2!$EZ$13,#REF!,14)+HLOOKUP(Sheet2!$EZ$14,#REF!,14))</f>
        <v>#REF!</v>
      </c>
      <c r="FA34" s="8" t="e">
        <f>SUM(HLOOKUP(Sheet2!$FA$3,#REF!,14)+HLOOKUP(Sheet2!$FA$4,#REF!,14)+HLOOKUP(Sheet2!$FA$5,#REF!,14)+HLOOKUP(Sheet2!$FA$6,#REF!,14)+HLOOKUP(Sheet2!$FA$7,#REF!,14)+HLOOKUP(Sheet2!$FA$8,#REF!,14)+HLOOKUP(Sheet2!$FA$9,#REF!,14)+HLOOKUP(Sheet2!$FA$10,#REF!,14)+HLOOKUP(Sheet2!$FA$11,#REF!,14)+HLOOKUP(Sheet2!$FA$12,#REF!,14))</f>
        <v>#REF!</v>
      </c>
      <c r="FB34" s="8" t="e">
        <f>SUM(HLOOKUP(Sheet2!$FB$3,#REF!,14)+HLOOKUP(Sheet2!$FB$4,#REF!,14)+HLOOKUP(Sheet2!$FB$5,#REF!,14)+HLOOKUP(Sheet2!$FB$6,#REF!,14)+HLOOKUP(Sheet2!$FB$7,#REF!,14)+HLOOKUP(Sheet2!$FB$8,#REF!,14)+HLOOKUP(Sheet2!$FB$9,#REF!,14)+HLOOKUP(Sheet2!$FB$10,#REF!,14)+HLOOKUP(Sheet2!$FB$11,#REF!,14)+HLOOKUP(Sheet2!$FB$12,#REF!,14)+HLOOKUP(Sheet2!$FB$13,#REF!,14)+HLOOKUP(Sheet2!$FB$14,#REF!,14))</f>
        <v>#REF!</v>
      </c>
    </row>
    <row r="35" spans="1:158" ht="27.6">
      <c r="A35" s="10" t="s">
        <v>11</v>
      </c>
      <c r="B35" s="8" t="e">
        <f>SUM(HLOOKUP(Sheet2!$B$3,#REF!,15)+HLOOKUP(Sheet2!$B$4,#REF!,15)+HLOOKUP(Sheet2!$B$5,#REF!,15)+HLOOKUP(Sheet2!$B$6,#REF!,15)+HLOOKUP(Sheet2!$B$7,#REF!,15)+HLOOKUP(Sheet2!$B$8,#REF!,15)+HLOOKUP(Sheet2!$B$9,#REF!,15)+HLOOKUP(Sheet2!$B$10,#REF!,15)+HLOOKUP(Sheet2!$B$11,#REF!,15))</f>
        <v>#REF!</v>
      </c>
      <c r="C35" s="8" t="e">
        <f>SUM(HLOOKUP(Sheet2!$C$3,#REF!,15)+HLOOKUP(Sheet2!$C$4,#REF!,15)+HLOOKUP(Sheet2!$C$5,#REF!,15)+HLOOKUP(Sheet2!$C$6,#REF!,15)+HLOOKUP(Sheet2!$C$7,#REF!,15)+HLOOKUP(Sheet2!$C$8,#REF!,15)+HLOOKUP(Sheet2!$C$9,#REF!,15)+HLOOKUP(Sheet2!$C$10,#REF!,15)+HLOOKUP(Sheet2!$C$11,#REF!,15)+HLOOKUP(Sheet2!$C$12,#REF!,15))</f>
        <v>#REF!</v>
      </c>
      <c r="D35" s="8" t="e">
        <f>SUM(HLOOKUP(Sheet2!$D$3,#REF!,15)+HLOOKUP(Sheet2!$D$4,#REF!,15)+HLOOKUP(Sheet2!$D$5,#REF!,15)+HLOOKUP(Sheet2!$D$6,#REF!,15)+HLOOKUP(Sheet2!$D$7,#REF!,15)+HLOOKUP(Sheet2!$D$8,#REF!,15)+HLOOKUP(Sheet2!$D$9,#REF!,15)+HLOOKUP(Sheet2!$D$10,#REF!,15)+HLOOKUP(Sheet2!$D$11,#REF!,15)+HLOOKUP(Sheet2!$D$12,#REF!,15))</f>
        <v>#REF!</v>
      </c>
      <c r="E35" s="8" t="e">
        <f>SUM(HLOOKUP($E$3,#REF!,15)+HLOOKUP($E$4,#REF!,15)+HLOOKUP($E$5,#REF!,15)+HLOOKUP($E$6,#REF!,15)+HLOOKUP($E$7,#REF!,15)+HLOOKUP($E$8,#REF!,15)+HLOOKUP($E$9,#REF!,15)+HLOOKUP($E$10,#REF!,15)+HLOOKUP($E$11,#REF!,15)+HLOOKUP($E$12,#REF!,15)+HLOOKUP($E$13,#REF!,15)+HLOOKUP($E$14,#REF!,15)+HLOOKUP($E$15,#REF!,15))</f>
        <v>#REF!</v>
      </c>
      <c r="F35" s="8" t="e">
        <f>SUM(HLOOKUP(Sheet2!$F$3,#REF!,15)+HLOOKUP(Sheet2!$F$4,#REF!,15)+HLOOKUP(Sheet2!$F$5,#REF!,15)+HLOOKUP(Sheet2!$F$6,#REF!,15)+HLOOKUP(Sheet2!$F$7,#REF!,15)+HLOOKUP(Sheet2!$F$8,#REF!,15)+HLOOKUP(Sheet2!$F$9,#REF!,15)+HLOOKUP(Sheet2!$F$10,#REF!,15)+HLOOKUP(Sheet2!$F$11,#REF!,15)+HLOOKUP(Sheet2!$F$12,#REF!,15))</f>
        <v>#REF!</v>
      </c>
      <c r="G35" s="8" t="e">
        <f>SUM(HLOOKUP(Sheet2!$G$3,#REF!,15)+HLOOKUP(Sheet2!$G$4,#REF!,15)+HLOOKUP(Sheet2!$G$5,#REF!,15)+HLOOKUP(Sheet2!$G$6,#REF!,15)+HLOOKUP(Sheet2!$G$7,#REF!,15)+HLOOKUP(Sheet2!$G$8,#REF!,15)+HLOOKUP(Sheet2!$G$9,#REF!,15)+HLOOKUP(Sheet2!$G$10,#REF!,15)+HLOOKUP(Sheet2!$G$11,#REF!,15)+HLOOKUP(Sheet2!$G$12,#REF!,15)+HLOOKUP(Sheet2!$G$13,#REF!,15)+HLOOKUP(Sheet2!$G$14,#REF!,15))</f>
        <v>#REF!</v>
      </c>
      <c r="H35" s="8" t="e">
        <f>SUM(HLOOKUP(Sheet2!$H$3,#REF!,15)+HLOOKUP(Sheet2!$H$4,#REF!,15)+HLOOKUP(Sheet2!$H$5,#REF!,15)+HLOOKUP(Sheet2!$H$6,#REF!,15)+HLOOKUP(Sheet2!$H$7,#REF!,15)+HLOOKUP(Sheet2!$H$8,#REF!,15)+HLOOKUP(Sheet2!$H$9,#REF!,15)+HLOOKUP(Sheet2!$H$10,#REF!,15)+HLOOKUP(Sheet2!$H$11,#REF!,15))</f>
        <v>#REF!</v>
      </c>
      <c r="I35" s="8" t="e">
        <f>SUM(HLOOKUP(Sheet2!$I$3,#REF!,15)+HLOOKUP(Sheet2!$I$4,#REF!,15)+HLOOKUP(Sheet2!$I$5,#REF!,15)+HLOOKUP(Sheet2!$I$6,#REF!,15)+HLOOKUP(Sheet2!$I$7,#REF!,15)+HLOOKUP(Sheet2!$I$8,#REF!,15)+HLOOKUP(Sheet2!$I$9,#REF!,15)+HLOOKUP(Sheet2!$I$10,#REF!,15)+HLOOKUP(Sheet2!$I$11,#REF!,15)+HLOOKUP(Sheet2!$I$12,#REF!,15)+HLOOKUP(Sheet2!$I$13,#REF!,15))</f>
        <v>#REF!</v>
      </c>
      <c r="J35" s="8" t="e">
        <f>SUM(HLOOKUP(Sheet2!$J$3,#REF!,15)+HLOOKUP(Sheet2!$J$4,#REF!,15)+HLOOKUP(Sheet2!$J$5,#REF!,15)+HLOOKUP(Sheet2!$J$6,#REF!,15)+HLOOKUP(Sheet2!$J$7,#REF!,15)+HLOOKUP(Sheet2!$J$8,#REF!,15)+HLOOKUP(Sheet2!$J$9,#REF!,15)+HLOOKUP(Sheet2!$J$10,#REF!,15)+HLOOKUP(Sheet2!$J$11,#REF!,15)+HLOOKUP(Sheet2!$J$12,#REF!,15)+HLOOKUP(Sheet2!$J$13,#REF!,15)+HLOOKUP(Sheet2!$J$14,#REF!,15))</f>
        <v>#REF!</v>
      </c>
      <c r="K35" s="8" t="e">
        <f>SUM(HLOOKUP(Sheet2!$K$3,#REF!,15)+HLOOKUP(Sheet2!$K$4,#REF!,15)+HLOOKUP(Sheet2!$K$5,#REF!,15)+HLOOKUP(Sheet2!$K$6,#REF!,15)+HLOOKUP(Sheet2!$K$7,#REF!,15)+HLOOKUP(Sheet2!$K$8,#REF!,15)+HLOOKUP(Sheet2!$K$9,#REF!,15)+HLOOKUP(Sheet2!$K$10,#REF!,15)+HLOOKUP(Sheet2!$K$11,#REF!,15)+HLOOKUP(Sheet2!$K$12,#REF!,15)+HLOOKUP(Sheet2!$K$13,#REF!,15)+HLOOKUP(Sheet2!$K$14,#REF!,15))</f>
        <v>#REF!</v>
      </c>
      <c r="L35" s="8" t="e">
        <f>SUM(HLOOKUP(Sheet2!$L$3,#REF!,15)+HLOOKUP(Sheet2!$L$4,#REF!,15)+HLOOKUP(Sheet2!$L$5,#REF!,15)+HLOOKUP(Sheet2!$L$6,#REF!,15)+HLOOKUP(Sheet2!$L$7,#REF!,15)+HLOOKUP(Sheet2!$L$8,#REF!,15)+HLOOKUP(Sheet2!$L$9,#REF!,15)+HLOOKUP(Sheet2!$L$10,#REF!,15)+HLOOKUP(Sheet2!$L$11,#REF!,15)+HLOOKUP(Sheet2!$L$12,#REF!,15)+HLOOKUP(Sheet2!$L$13,#REF!,15)+HLOOKUP(Sheet2!$L$14,#REF!,15))</f>
        <v>#REF!</v>
      </c>
      <c r="M35" s="8" t="e">
        <f>SUM(HLOOKUP($M$3,#REF!,15)+HLOOKUP($M$4,#REF!,15)+HLOOKUP($M$5,#REF!,15)+HLOOKUP($M$6,#REF!,15)+HLOOKUP($M$7,#REF!,15)+HLOOKUP($M$8,#REF!,15)+HLOOKUP($M$9,#REF!,15)+HLOOKUP($M$10,#REF!,15)+HLOOKUP($M$11,#REF!,15)+HLOOKUP($M$12,#REF!,15)+HLOOKUP($M$13,#REF!,15)+HLOOKUP($M$14,#REF!,15)+HLOOKUP($M$15,#REF!,15))</f>
        <v>#REF!</v>
      </c>
      <c r="N35" s="8" t="e">
        <f>SUM(HLOOKUP(Sheet2!$N$3,#REF!,15)+HLOOKUP(Sheet2!$N$4,#REF!,15)+HLOOKUP(Sheet2!$N$5,#REF!,15)+HLOOKUP(Sheet2!$N$6,#REF!,15)+HLOOKUP(Sheet2!$N$7,#REF!,15)+HLOOKUP(Sheet2!$N$8,#REF!,15)+HLOOKUP(Sheet2!$N$9,#REF!,15)+HLOOKUP(Sheet2!$N$10,#REF!,15)+HLOOKUP(Sheet2!$N$11,#REF!,15)+HLOOKUP(Sheet2!$N$12,#REF!,15))</f>
        <v>#REF!</v>
      </c>
      <c r="O35" s="8" t="e">
        <f>SUM(HLOOKUP(Sheet2!$O$3,#REF!,15)+HLOOKUP(Sheet2!$O$4,#REF!,15)+HLOOKUP(Sheet2!$O$5,#REF!,15)+HLOOKUP(Sheet2!$O$6,#REF!,15)+HLOOKUP(Sheet2!$O$7,#REF!,15)+HLOOKUP(Sheet2!$O$8,#REF!,15)+HLOOKUP(Sheet2!$O$9,#REF!,15)+HLOOKUP(Sheet2!$O$10,#REF!,15)+HLOOKUP(Sheet2!$O$11,#REF!,15)+HLOOKUP(Sheet2!$O$12,#REF!,15)+HLOOKUP(Sheet2!$O$13,#REF!,15)+HLOOKUP(Sheet2!$O$14,#REF!,15))</f>
        <v>#REF!</v>
      </c>
      <c r="P35" s="8" t="e">
        <f>SUM(HLOOKUP(Sheet2!$P$3,#REF!,15)+HLOOKUP(Sheet2!$P$4,#REF!,15)+HLOOKUP(Sheet2!$P$5,#REF!,15)+HLOOKUP(Sheet2!$P$6,#REF!,15)+HLOOKUP(Sheet2!$P$7,#REF!,15)+HLOOKUP(Sheet2!$P$8,#REF!,15)+HLOOKUP(Sheet2!$P$9,#REF!,15)+HLOOKUP(Sheet2!$P$10,#REF!,15)+HLOOKUP(Sheet2!$P$11,#REF!,15)+HLOOKUP(Sheet2!$P$12,#REF!,15)+HLOOKUP(Sheet2!$P$13,#REF!,15)+HLOOKUP(Sheet2!$P$14,#REF!,15))</f>
        <v>#REF!</v>
      </c>
      <c r="Q35" s="8" t="e">
        <f>SUM(HLOOKUP(Sheet2!$Q$3,#REF!,15)+HLOOKUP(Sheet2!$Q$4,#REF!,15)+HLOOKUP(Sheet2!$Q$5,#REF!,15)+HLOOKUP(Sheet2!$Q$6,#REF!,15)+HLOOKUP(Sheet2!$Q$7,#REF!,15)+HLOOKUP(Sheet2!$Q$8,#REF!,15)+HLOOKUP(Sheet2!$Q$9,#REF!,15)+HLOOKUP(Sheet2!$Q$10,#REF!,15)+HLOOKUP(Sheet2!$Q$11,#REF!,15)+HLOOKUP(Sheet2!$Q$12,#REF!,15)+HLOOKUP(Sheet2!$Q$13,#REF!,15)+HLOOKUP(Sheet2!$Q$14,#REF!,15))</f>
        <v>#REF!</v>
      </c>
      <c r="R35" s="8" t="e">
        <f>SUM(HLOOKUP(Sheet2!$R$3,#REF!,15)+HLOOKUP(Sheet2!$R$4,#REF!,15)+HLOOKUP(Sheet2!$R$5,#REF!,15)+HLOOKUP(Sheet2!$R$6,#REF!,15)+HLOOKUP(Sheet2!$R$7,#REF!,15)+HLOOKUP(Sheet2!$R$8,#REF!,15)+HLOOKUP(Sheet2!$R$9,#REF!,15)+HLOOKUP(Sheet2!$R$10,#REF!,15)+HLOOKUP(Sheet2!$R$11,#REF!,15))</f>
        <v>#REF!</v>
      </c>
      <c r="S35" s="8" t="e">
        <f>SUM(HLOOKUP(Sheet2!$S$3,#REF!,15)+HLOOKUP(Sheet2!$S$4,#REF!,15)+HLOOKUP(Sheet2!$S$5,#REF!,15)+HLOOKUP(Sheet2!$S$6,#REF!,15)+HLOOKUP(Sheet2!$S$7,#REF!,15)+HLOOKUP(Sheet2!$S$8,#REF!,15)+HLOOKUP(Sheet2!$S$9,#REF!,15)+HLOOKUP(Sheet2!$S$10,#REF!,15)+HLOOKUP(Sheet2!$S$11,#REF!,15)+HLOOKUP(Sheet2!$S$12,#REF!,15)+HLOOKUP(Sheet2!$S$13,#REF!,15))</f>
        <v>#REF!</v>
      </c>
      <c r="T35" s="8" t="e">
        <f>SUM(HLOOKUP(Sheet2!$T$3,#REF!,15)+HLOOKUP(Sheet2!$T$4,#REF!,15)+HLOOKUP(Sheet2!$T$5,#REF!,15)+HLOOKUP(Sheet2!$T$6,#REF!,15)+HLOOKUP(Sheet2!$T$7,#REF!,15)+HLOOKUP(Sheet2!$T$8,#REF!,15)+HLOOKUP(Sheet2!$T$9,#REF!,15)+HLOOKUP(Sheet2!$T$10,#REF!,15)+HLOOKUP(Sheet2!$T$11,#REF!,15)+HLOOKUP(Sheet2!$T$12,#REF!,15))</f>
        <v>#REF!</v>
      </c>
      <c r="U35" s="8" t="e">
        <f>SUM(HLOOKUP(Sheet2!$U$3,#REF!,15)+HLOOKUP(Sheet2!$U$4,#REF!,15)+HLOOKUP(Sheet2!$U$5,#REF!,15)+HLOOKUP(Sheet2!$U$6,#REF!,15)+HLOOKUP(Sheet2!$U$7,#REF!,15)+HLOOKUP(Sheet2!$U$8,#REF!,15)+HLOOKUP(Sheet2!$U$9,#REF!,15)+HLOOKUP(Sheet2!$U$10,#REF!,15)+HLOOKUP(Sheet2!$U$11,#REF!,15)+HLOOKUP(Sheet2!$U$12,#REF!,15)+HLOOKUP(Sheet2!$U$13,#REF!,15)+HLOOKUP(Sheet2!$U$14,#REF!,15)+HLOOKUP(Sheet2!$U$15,#REF!,15))</f>
        <v>#REF!</v>
      </c>
      <c r="V35" s="8" t="e">
        <f>SUM(HLOOKUP(Sheet2!$V$3,#REF!,15)+HLOOKUP(Sheet2!$V$4,#REF!,15)+HLOOKUP(Sheet2!$V$5,#REF!,15)+HLOOKUP(Sheet2!$V$6,#REF!,15)+HLOOKUP(Sheet2!$V$7,#REF!,15)+HLOOKUP(Sheet2!$V$8,#REF!,15)+HLOOKUP(Sheet2!$V$9,#REF!,15)+HLOOKUP(Sheet2!$V$10,#REF!,15)+HLOOKUP(Sheet2!$V$11,#REF!,15)+HLOOKUP(Sheet2!$V$12,#REF!,15)+HLOOKUP(Sheet2!$V$13,#REF!,15)+HLOOKUP(Sheet2!$V$14,#REF!,15)+HLOOKUP(Sheet2!$V$15,#REF!,15))</f>
        <v>#REF!</v>
      </c>
      <c r="W35" s="8" t="e">
        <f>SUM(HLOOKUP(Sheet2!$W$3,#REF!,15)+HLOOKUP(Sheet2!$W$4,#REF!,15)+HLOOKUP(Sheet2!$W$5,#REF!,15)+HLOOKUP(Sheet2!$W$6,#REF!,15)+HLOOKUP(Sheet2!$W$7,#REF!,15)+HLOOKUP(Sheet2!$W$8,#REF!,15)+HLOOKUP(Sheet2!$W$9,#REF!,15)+HLOOKUP(Sheet2!$W$10,#REF!,15)+HLOOKUP(Sheet2!$W$11,#REF!,15)+HLOOKUP(Sheet2!$W$12,#REF!,15)+HLOOKUP(Sheet2!$W$13,#REF!,15)+HLOOKUP(Sheet2!$W$14,#REF!,15)+HLOOKUP(Sheet2!$W$15,#REF!,15))</f>
        <v>#REF!</v>
      </c>
      <c r="X35" s="8" t="e">
        <f>SUM(HLOOKUP(Sheet2!$X$3,#REF!,15)+HLOOKUP(Sheet2!$X$4,#REF!,15)+HLOOKUP(Sheet2!$X$5,#REF!,15)+HLOOKUP(Sheet2!$X$6,#REF!,15)+HLOOKUP(Sheet2!$X$7,#REF!,15)+HLOOKUP(Sheet2!$X$8,#REF!,15)+HLOOKUP(Sheet2!$X$9,#REF!,15)+HLOOKUP(Sheet2!$X$10,#REF!,15)+HLOOKUP(Sheet2!$X$11,#REF!,15)+HLOOKUP(Sheet2!$X$12,#REF!,15)+HLOOKUP(Sheet2!$X$13,#REF!,15)+HLOOKUP(Sheet2!$X$14,#REF!,15)+HLOOKUP(Sheet2!$X$15,#REF!,15))</f>
        <v>#REF!</v>
      </c>
      <c r="Y35" s="8" t="e">
        <f>SUM(HLOOKUP(Sheet2!$Y$3,#REF!,15)+HLOOKUP(Sheet2!$Y$4,#REF!,15)+HLOOKUP(Sheet2!$Y$5,#REF!,15)+HLOOKUP(Sheet2!$Y$6,#REF!,15)+HLOOKUP(Sheet2!$Y$7,#REF!,15)+HLOOKUP(Sheet2!$Y$8,#REF!,15)+HLOOKUP(Sheet2!$Y$9,#REF!,15)+HLOOKUP(Sheet2!$Y$10,#REF!,15)+HLOOKUP(Sheet2!$Y$11,#REF!,15)+HLOOKUP(Sheet2!$Y$12,#REF!,15)+HLOOKUP(Sheet2!$Y$13,#REF!,15)+HLOOKUP(Sheet2!$Y$14,#REF!,15))</f>
        <v>#REF!</v>
      </c>
      <c r="Z35" s="8" t="e">
        <f>SUM(HLOOKUP(Sheet2!$Z$3,#REF!,15)+HLOOKUP(Sheet2!$Z$4,#REF!,15)+HLOOKUP(Sheet2!$Z$5,#REF!,15)+HLOOKUP(Sheet2!$Z$6,#REF!,15)+HLOOKUP(Sheet2!$Z$7,#REF!,15)+HLOOKUP(Sheet2!$Z$8,#REF!,15)+HLOOKUP(Sheet2!$Z$9,#REF!,15)+HLOOKUP(Sheet2!$Z$10,#REF!,15)+HLOOKUP(Sheet2!$Z$11,#REF!,15)+HLOOKUP(Sheet2!$Z$12,#REF!,15)+HLOOKUP(Sheet2!$Z$13,#REF!,15)+HLOOKUP(Sheet2!$Z$14,#REF!,15))</f>
        <v>#REF!</v>
      </c>
      <c r="AA35" s="8" t="e">
        <f>SUM(HLOOKUP(Sheet2!$AA$3,#REF!,15)+HLOOKUP(Sheet2!$AA$4,#REF!,15)+HLOOKUP(Sheet2!$AA$5,#REF!,15)+HLOOKUP(Sheet2!$AA$6,#REF!,15)+HLOOKUP(Sheet2!$AA$7,#REF!,15)+HLOOKUP(Sheet2!$AA$8,#REF!,15)+HLOOKUP(Sheet2!$AA$9,#REF!,15)+HLOOKUP(Sheet2!$AA$10,#REF!,15)+HLOOKUP(Sheet2!$AA$11,#REF!,15)+HLOOKUP(Sheet2!$AA$12,#REF!,15)+HLOOKUP(Sheet2!$AA$13,#REF!,15)+HLOOKUP(Sheet2!$AA$14,#REF!,15))</f>
        <v>#REF!</v>
      </c>
      <c r="AB35" s="8" t="e">
        <f>SUM(HLOOKUP(Sheet2!$AB$3,#REF!,15)+HLOOKUP(Sheet2!$AB$4,#REF!,15)+HLOOKUP(Sheet2!$AB$5,#REF!,15)+HLOOKUP(Sheet2!$AB$6,#REF!,15)+HLOOKUP(Sheet2!$AB$7,#REF!,15)+HLOOKUP(Sheet2!$AB$8,#REF!,15)+HLOOKUP(Sheet2!$AB$9,#REF!,15)+HLOOKUP(Sheet2!$AB$10,#REF!,15)+HLOOKUP(Sheet2!$AB$11,#REF!,15)+HLOOKUP(Sheet2!$AB$12,#REF!,15))</f>
        <v>#REF!</v>
      </c>
      <c r="AC35" s="8" t="e">
        <f>SUM(HLOOKUP(Sheet2!$AC$3,#REF!,15)+HLOOKUP(Sheet2!$AC$4,#REF!,15)+HLOOKUP(Sheet2!$AC$5,#REF!,15)+HLOOKUP(Sheet2!$AC$6,#REF!,15)+HLOOKUP(Sheet2!$AC$7,#REF!,15)+HLOOKUP(Sheet2!$AC$8,#REF!,15)+HLOOKUP(Sheet2!$AC$9,#REF!,15)+HLOOKUP(Sheet2!$AC$10,#REF!,15)+HLOOKUP(Sheet2!$AC$11,#REF!,15)+HLOOKUP(Sheet2!$AC$12,#REF!,15)+HLOOKUP(Sheet2!$AC$13,#REF!,15)+HLOOKUP(Sheet2!$AC$14,#REF!,15))</f>
        <v>#REF!</v>
      </c>
      <c r="AD35" s="8" t="e">
        <f>SUM(HLOOKUP(Sheet2!$AD$3,#REF!,15)+HLOOKUP(Sheet2!$AD$4,#REF!,15)+HLOOKUP(Sheet2!$AD$5,#REF!,15)+HLOOKUP(Sheet2!$AD$6,#REF!,15)+HLOOKUP(Sheet2!$AD$7,#REF!,15)+HLOOKUP(Sheet2!$AD$8,#REF!,15)+HLOOKUP(Sheet2!$AD$9,#REF!,15)+HLOOKUP(Sheet2!$AD$10,#REF!,15)+HLOOKUP(Sheet2!$AD$11,#REF!,15)+HLOOKUP(Sheet2!$AD$12,#REF!,15)+HLOOKUP(Sheet2!$AD$13,#REF!,15)+HLOOKUP(Sheet2!$AD$14,#REF!,15)+HLOOKUP(Sheet2!$AD$15,#REF!,15)+HLOOKUP(Sheet2!$AD$16,#REF!,15))</f>
        <v>#REF!</v>
      </c>
      <c r="AE35" s="8" t="e">
        <f>SUM(HLOOKUP(Sheet2!$AE$3,#REF!,15)+HLOOKUP(Sheet2!$AE$4,#REF!,15)+HLOOKUP(Sheet2!$AE$5,#REF!,15)+HLOOKUP(Sheet2!$AE$6,#REF!,15)+HLOOKUP(Sheet2!$AE$7,#REF!,15)+HLOOKUP(Sheet2!$AE$8,#REF!,15)+HLOOKUP(Sheet2!$AE$9,#REF!,15)+HLOOKUP(Sheet2!$AE$10,#REF!,15)+HLOOKUP(Sheet2!$AE$11,#REF!,15)+HLOOKUP(Sheet2!$AE$12,#REF!,15)+HLOOKUP(Sheet2!$AE$13,#REF!,15)+HLOOKUP(Sheet2!$AE$14,#REF!,15)+HLOOKUP(Sheet2!$AE$15,#REF!,15)+HLOOKUP(Sheet2!$AE$16,#REF!,15)+HLOOKUP(Sheet2!$AE$17,#REF!,15))</f>
        <v>#REF!</v>
      </c>
      <c r="AF35" s="8" t="e">
        <f>SUM(HLOOKUP(Sheet2!$AF$3,#REF!,15)+HLOOKUP(Sheet2!$AF$4,#REF!,15)+HLOOKUP(Sheet2!$AF$5,#REF!,15)+HLOOKUP(Sheet2!$AF$6,#REF!,15)+HLOOKUP(Sheet2!$AF$7,#REF!,15)+HLOOKUP(Sheet2!$AF$8,#REF!,15)+HLOOKUP(Sheet2!$AF$9,#REF!,15)+HLOOKUP(Sheet2!$AF$10,#REF!,15)+HLOOKUP(Sheet2!$AF$11,#REF!,15)+HLOOKUP(Sheet2!$AF$12,#REF!,15)+HLOOKUP(Sheet2!$AF$13,#REF!,15)+HLOOKUP(Sheet2!$AF$14,#REF!,15))</f>
        <v>#REF!</v>
      </c>
      <c r="AG35" s="8" t="e">
        <f>SUM(HLOOKUP(Sheet2!$AG$3,#REF!,15)+HLOOKUP(Sheet2!$AG$4,#REF!,15)+HLOOKUP(Sheet2!$AG$5,#REF!,15)+HLOOKUP(Sheet2!$AG$6,#REF!,15)+HLOOKUP(Sheet2!$AG$7,#REF!,15)+HLOOKUP(Sheet2!$AG$8,#REF!,15)+HLOOKUP(Sheet2!$AG$9,#REF!,15)+HLOOKUP(Sheet2!$AG$10,#REF!,15)+HLOOKUP(Sheet2!$AG$11,#REF!,15)+HLOOKUP(Sheet2!$AG$12,#REF!,15)+HLOOKUP(Sheet2!$AG$13,#REF!,15)+HLOOKUP(Sheet2!$AG$14,#REF!,15)+HLOOKUP(Sheet2!$AG$15,#REF!,15)+HLOOKUP(Sheet2!$AG$16,#REF!,15))</f>
        <v>#REF!</v>
      </c>
      <c r="AH35" s="8" t="e">
        <f>SUM(HLOOKUP(Sheet2!$AH$3,#REF!,15)+HLOOKUP(Sheet2!$AH$4,#REF!,15)+HLOOKUP(Sheet2!$AH$5,#REF!,15)+HLOOKUP(Sheet2!$AH$6,#REF!,15)+HLOOKUP(Sheet2!$AH$7,#REF!,15)+HLOOKUP(Sheet2!$AH$8,#REF!,15)+HLOOKUP(Sheet2!$AH$9,#REF!,15)+HLOOKUP(Sheet2!$AH$10,#REF!,15)+HLOOKUP(Sheet2!$AH$11,#REF!,15)+HLOOKUP(Sheet2!$AH$12,#REF!,15)+HLOOKUP(Sheet2!$AH$13,#REF!,15)+HLOOKUP(Sheet2!$AH$14,#REF!,15)+HLOOKUP(Sheet2!$AH$15,#REF!,15)+HLOOKUP(Sheet2!$AH$16,#REF!,15))</f>
        <v>#REF!</v>
      </c>
      <c r="AI35" s="8" t="e">
        <f>SUM(HLOOKUP(Sheet2!$AI$3,#REF!,15)+HLOOKUP(Sheet2!$AI$4,#REF!,15)+HLOOKUP(Sheet2!$AI$5,#REF!,15)+HLOOKUP(Sheet2!$AI$6,#REF!,15)+HLOOKUP(Sheet2!$AI$7,#REF!,15)+HLOOKUP(Sheet2!$AI$8,#REF!,15)+HLOOKUP(Sheet2!$AI$9,#REF!,15)+HLOOKUP(Sheet2!$AI$10,#REF!,15)+HLOOKUP(Sheet2!$AI$11,#REF!,15)+HLOOKUP(Sheet2!$AI$12,#REF!,15)+HLOOKUP(Sheet2!$AI$13,#REF!,15))</f>
        <v>#REF!</v>
      </c>
      <c r="AJ35" s="8" t="e">
        <f>SUM(HLOOKUP(Sheet2!$AJ$3,#REF!,15)+HLOOKUP(Sheet2!$AJ$4,#REF!,15)+HLOOKUP(Sheet2!$AJ$5,#REF!,15)+HLOOKUP(Sheet2!$AJ$6,#REF!,15)+HLOOKUP(Sheet2!$AJ$7,#REF!,15)+HLOOKUP(Sheet2!$AJ$8,#REF!,15)+HLOOKUP(Sheet2!$AJ$9,#REF!,15)+HLOOKUP(Sheet2!$AJ$10,#REF!,15)+HLOOKUP(Sheet2!$AJ$11,#REF!,15)+HLOOKUP(Sheet2!$AJ$12,#REF!,15)+HLOOKUP(Sheet2!$AJ$13,#REF!,15)+HLOOKUP(Sheet2!$AJ$14,#REF!,15)+HLOOKUP(Sheet2!$AJ$15,#REF!,15))</f>
        <v>#REF!</v>
      </c>
      <c r="AK35" s="8" t="e">
        <f>SUM(HLOOKUP(Sheet2!$AK$3,#REF!,15)+HLOOKUP(Sheet2!$AK$4,#REF!,15)+HLOOKUP(Sheet2!$AK$5,#REF!,15)+HLOOKUP(Sheet2!$AK$6,#REF!,15)+HLOOKUP(Sheet2!$AK$7,#REF!,15)+HLOOKUP(Sheet2!$AK$8,#REF!,15)+HLOOKUP(Sheet2!$AK$9,#REF!,15)+HLOOKUP(Sheet2!$AK$10,#REF!,15)+HLOOKUP(Sheet2!$AK$11,#REF!,15)+HLOOKUP(Sheet2!$AK$12,#REF!,15)+HLOOKUP(Sheet2!$AK$13,#REF!,15)+HLOOKUP(Sheet2!$AK$14,#REF!,15))</f>
        <v>#REF!</v>
      </c>
      <c r="AL35" s="8" t="e">
        <f>SUM(HLOOKUP(Sheet2!$AL$3,#REF!,15)+HLOOKUP(Sheet2!$AL$4,#REF!,15)+HLOOKUP(Sheet2!$AL$5,#REF!,15)+HLOOKUP(Sheet2!$AL$6,#REF!,15)+HLOOKUP(Sheet2!$AL$7,#REF!,15)+HLOOKUP(Sheet2!$AL$8,#REF!,15)+HLOOKUP(Sheet2!$AL$9,#REF!,15)+HLOOKUP(Sheet2!$AL$10,#REF!,15)+HLOOKUP(Sheet2!$AL$11,#REF!,15)+HLOOKUP(Sheet2!$AL$12,#REF!,15)+HLOOKUP(Sheet2!$AL$13,#REF!,15)+HLOOKUP(Sheet2!$AL$14,#REF!,15)+HLOOKUP(Sheet2!$AL$15,#REF!,15)+HLOOKUP(Sheet2!$AL$16,#REF!,15))</f>
        <v>#REF!</v>
      </c>
      <c r="AM35" s="8" t="e">
        <f>SUM(HLOOKUP(Sheet2!$AM$3,#REF!,15)+HLOOKUP(Sheet2!$AM$4,#REF!,15)+HLOOKUP(Sheet2!$AM$5,#REF!,15)+HLOOKUP(Sheet2!$AM$6,#REF!,15)+HLOOKUP(Sheet2!$AM$7,#REF!,15)+HLOOKUP(Sheet2!$AM$8,#REF!,15)+HLOOKUP(Sheet2!$AM$9,#REF!,15)+HLOOKUP(Sheet2!$AM$10,#REF!,15)+HLOOKUP(Sheet2!$AM$11,#REF!,15)+HLOOKUP(Sheet2!$AM$12,#REF!,15)+HLOOKUP(Sheet2!$AM$13,#REF!,15)+HLOOKUP(Sheet2!$AM$14,#REF!,15)+HLOOKUP(Sheet2!$AM$15,#REF!,15)+HLOOKUP(Sheet2!$AM$16,#REF!,15)+HLOOKUP(Sheet2!$AM$17,#REF!,15))</f>
        <v>#REF!</v>
      </c>
      <c r="AN35" s="8" t="e">
        <f>SUM(HLOOKUP(Sheet2!$AN$3,#REF!,15)+HLOOKUP(Sheet2!$AN$4,#REF!,15)+HLOOKUP(Sheet2!$AN$5,#REF!,15)+HLOOKUP(Sheet2!$AN$6,#REF!,15)+HLOOKUP(Sheet2!$AN$7,#REF!,15)+HLOOKUP(Sheet2!$AN$8,#REF!,15)+HLOOKUP(Sheet2!$AN$9,#REF!,15)+HLOOKUP(Sheet2!$AN$10,#REF!,15)+HLOOKUP(Sheet2!$AN$11,#REF!,15)+HLOOKUP(Sheet2!$AN$12,#REF!,15)+HLOOKUP(Sheet2!$AN$13,#REF!,15)+HLOOKUP(Sheet2!$AN$14,#REF!,15)+HLOOKUP(Sheet2!$AN$15,#REF!,15)+HLOOKUP(Sheet2!$AN$16,#REF!,15)+HLOOKUP(Sheet2!$AN$17,#REF!,15))</f>
        <v>#REF!</v>
      </c>
      <c r="AO35" s="8" t="e">
        <f>SUM(HLOOKUP(Sheet2!$AO$3,#REF!,15)+HLOOKUP(Sheet2!$AO$4,#REF!,15)+HLOOKUP(Sheet2!$AO$5,#REF!,15)+HLOOKUP(Sheet2!$AO$6,#REF!,15)+HLOOKUP(Sheet2!$AO$7,#REF!,15)+HLOOKUP(Sheet2!$AO$8,#REF!,15)+HLOOKUP(Sheet2!$AO$9,#REF!,15)+HLOOKUP(Sheet2!$AO$10,#REF!,15)+HLOOKUP(Sheet2!$AO$11,#REF!,15)+HLOOKUP(Sheet2!$AO$12,#REF!,15)+HLOOKUP(Sheet2!$AO$13,#REF!,15)+HLOOKUP(Sheet2!$AO$14,#REF!,15)+HLOOKUP(Sheet2!$AO$15,#REF!,15)+HLOOKUP(Sheet2!$AO$16,#REF!,15)+HLOOKUP(Sheet2!$AO$17,#REF!,15))</f>
        <v>#REF!</v>
      </c>
      <c r="AP35" s="8" t="e">
        <f>SUM(HLOOKUP(Sheet2!$AP$3,#REF!,15)+HLOOKUP(Sheet2!$AP$4,#REF!,15)+HLOOKUP(Sheet2!$AP$5,#REF!,15)+HLOOKUP(Sheet2!$AP$6,#REF!,15)+HLOOKUP(Sheet2!$AP$7,#REF!,15)+HLOOKUP(Sheet2!$AP$8,#REF!,15)+HLOOKUP(Sheet2!$AP$9,#REF!,15)+HLOOKUP(Sheet2!$AP$10,#REF!,15)+HLOOKUP(Sheet2!$AP$11,#REF!,15)+HLOOKUP(Sheet2!$AP$12,#REF!,15)+HLOOKUP(Sheet2!$AP$13,#REF!,15)+HLOOKUP(Sheet2!$AP$14,#REF!,15)+HLOOKUP(Sheet2!$AP$15,#REF!,15)+HLOOKUP(Sheet2!$AP$16,#REF!,15))</f>
        <v>#REF!</v>
      </c>
      <c r="AQ35" s="8" t="e">
        <f>SUM(HLOOKUP(Sheet2!$AQ$3,#REF!,15)+HLOOKUP(Sheet2!$AQ$4,#REF!,15)+HLOOKUP(Sheet2!$AQ$5,#REF!,15)+HLOOKUP(Sheet2!$AQ$6,#REF!,15)+HLOOKUP(Sheet2!$AQ$7,#REF!,15)+HLOOKUP(Sheet2!$AQ$8,#REF!,15)+HLOOKUP(Sheet2!$AQ$9,#REF!,15)+HLOOKUP(Sheet2!$AQ$10,#REF!,15)+HLOOKUP(Sheet2!$AQ$11,#REF!,15)+HLOOKUP(Sheet2!$AQ$12,#REF!,15)+HLOOKUP(Sheet2!$AQ$13,#REF!,15)+HLOOKUP(Sheet2!$AQ$14,#REF!,15)+HLOOKUP(Sheet2!$AQ$15,#REF!,15)+HLOOKUP(Sheet2!$AQ$16,#REF!,15))</f>
        <v>#REF!</v>
      </c>
      <c r="AR35" s="8" t="e">
        <f>SUM(HLOOKUP(Sheet2!$AR$3,#REF!,15)+HLOOKUP(Sheet2!$AR$4,#REF!,15)+HLOOKUP(Sheet2!$AR$5,#REF!,15)+HLOOKUP(Sheet2!$AR$6,#REF!,15)+HLOOKUP(Sheet2!$AR$7,#REF!,15)+HLOOKUP(Sheet2!$AR$8,#REF!,15)+HLOOKUP(Sheet2!$AR$9,#REF!,15)+HLOOKUP(Sheet2!$AR$10,#REF!,15)+HLOOKUP(Sheet2!$AR$11,#REF!,15)+HLOOKUP(Sheet2!$AR$12,#REF!,15)+HLOOKUP(Sheet2!$AR$13,#REF!,15)+HLOOKUP(Sheet2!$AR$14,#REF!,15)+HLOOKUP(Sheet2!$AR$15,#REF!,15)+HLOOKUP(Sheet2!$AR$16,#REF!,15))</f>
        <v>#REF!</v>
      </c>
      <c r="AS35" s="8" t="e">
        <f>SUM(HLOOKUP(Sheet2!$AS$3,#REF!,15)+HLOOKUP(Sheet2!$AS$4,#REF!,15)+HLOOKUP(Sheet2!$AS$5,#REF!,15)+HLOOKUP(Sheet2!$AS$6,#REF!,15)+HLOOKUP(Sheet2!$AS$7,#REF!,15)+HLOOKUP(Sheet2!$AS$8,#REF!,15)+HLOOKUP(Sheet2!$AS$9,#REF!,15)+HLOOKUP(Sheet2!$AS$10,#REF!,15)+HLOOKUP(Sheet2!$AS$11,#REF!,15)+HLOOKUP(Sheet2!$AS$12,#REF!,15)+HLOOKUP(Sheet2!$AS$13,#REF!,15)+HLOOKUP(Sheet2!$AS$14,#REF!,15))</f>
        <v>#REF!</v>
      </c>
      <c r="AT35" s="8" t="e">
        <f>SUM(HLOOKUP(Sheet2!$AT$3,#REF!,15)+HLOOKUP(Sheet2!$AT$4,#REF!,15)+HLOOKUP(Sheet2!$AT$5,#REF!,15)+HLOOKUP(Sheet2!$AT$6,#REF!,15)+HLOOKUP(Sheet2!$AT$7,#REF!,15)+HLOOKUP(Sheet2!$AT$8,#REF!,15)+HLOOKUP(Sheet2!$AT$9,#REF!,15)+HLOOKUP(Sheet2!$AT$10,#REF!,15)+HLOOKUP(Sheet2!$AT$11,#REF!,15)+HLOOKUP(Sheet2!$AT$12,#REF!,15)+HLOOKUP(Sheet2!$AT$13,#REF!,15)+HLOOKUP(Sheet2!$AT$14,#REF!,15)+HLOOKUP(Sheet2!$AT$15,#REF!,15)+HLOOKUP(Sheet2!$AT$16,#REF!,15))</f>
        <v>#REF!</v>
      </c>
      <c r="AU35" s="8" t="e">
        <f>SUM(HLOOKUP(Sheet2!$AU$3,#REF!,15)+HLOOKUP(Sheet2!$AU$4,#REF!,15)+HLOOKUP(Sheet2!$AU$5,#REF!,15)+HLOOKUP(Sheet2!$AU$6,#REF!,15)+HLOOKUP(Sheet2!$AU$7,#REF!,15)+HLOOKUP(Sheet2!$AU$8,#REF!,15)+HLOOKUP(Sheet2!$AU$9,#REF!,15)+HLOOKUP(Sheet2!$AU$10,#REF!,15)+HLOOKUP(Sheet2!$AU$11,#REF!,15)+HLOOKUP(Sheet2!$AU$12,#REF!,15)+HLOOKUP(Sheet2!$AU$13,#REF!,15)+HLOOKUP(Sheet2!$AU$14,#REF!,15)+HLOOKUP(Sheet2!$AU$15,#REF!,15)+HLOOKUP(Sheet2!$AU$16,#REF!,15))</f>
        <v>#REF!</v>
      </c>
      <c r="AV35" s="8" t="e">
        <f>SUM(HLOOKUP(Sheet2!$AV$3,#REF!,15)+HLOOKUP(Sheet2!$AV$4,#REF!,15)+HLOOKUP(Sheet2!$AV$5,#REF!,15)+HLOOKUP(Sheet2!$AV$6,#REF!,15)+HLOOKUP(Sheet2!$AV$7,#REF!,15)+HLOOKUP(Sheet2!$AV$8,#REF!,15)+HLOOKUP(Sheet2!$AV$9,#REF!,15)+HLOOKUP(Sheet2!$AV$10,#REF!,15)+HLOOKUP(Sheet2!$AV$11,#REF!,15)+HLOOKUP(Sheet2!$AV$12,#REF!,15)+HLOOKUP(Sheet2!$AV$13,#REF!,15)+HLOOKUP(Sheet2!$AV$14,#REF!,15)+HLOOKUP(Sheet2!$AV$15,#REF!,15)+HLOOKUP(Sheet2!$AV$16,#REF!,15)+HLOOKUP(Sheet2!$AV$17,#REF!,15))</f>
        <v>#REF!</v>
      </c>
      <c r="AW35" s="8" t="e">
        <f>SUM(HLOOKUP(Sheet2!$AW$3,#REF!,15)+HLOOKUP(Sheet2!$AW$4,#REF!,15)+HLOOKUP(Sheet2!$AW$5,#REF!,15)+HLOOKUP(Sheet2!$AW$6,#REF!,15)+HLOOKUP(Sheet2!$AW$7,#REF!,15)+HLOOKUP(Sheet2!$AW$8,#REF!,15)+HLOOKUP(Sheet2!$AW$9,#REF!,15)+HLOOKUP(Sheet2!$AW$10,#REF!,15)+HLOOKUP(Sheet2!$AW$11,#REF!,15)+HLOOKUP(Sheet2!$AW$12,#REF!,15)+HLOOKUP(Sheet2!$AW$13,#REF!,15)+HLOOKUP(Sheet2!$AW$14,#REF!,15)+HLOOKUP(Sheet2!$AW$15,#REF!,15)+HLOOKUP(Sheet2!$AW$16,#REF!,15)+HLOOKUP(Sheet2!$AW$17,#REF!,15))</f>
        <v>#REF!</v>
      </c>
      <c r="AX35" s="8" t="e">
        <f>SUM(HLOOKUP(Sheet2!$AX$3,#REF!,15)+HLOOKUP(Sheet2!$AX$4,#REF!,15)+HLOOKUP(Sheet2!$AX$5,#REF!,15)+HLOOKUP(Sheet2!$AX$6,#REF!,15)+HLOOKUP(Sheet2!$AX$7,#REF!,15)+HLOOKUP(Sheet2!$AX$8,#REF!,15)+HLOOKUP(Sheet2!$AX$9,#REF!,15)+HLOOKUP(Sheet2!$AX$10,#REF!,15)+HLOOKUP(Sheet2!$AX$11,#REF!,15)+HLOOKUP(Sheet2!$AX$12,#REF!,15)+HLOOKUP(Sheet2!$AX$13,#REF!,15)+HLOOKUP(Sheet2!$AX$14,#REF!,15)+HLOOKUP(Sheet2!$AX$15,#REF!,15)+HLOOKUP(Sheet2!$AX$16,#REF!,15)+HLOOKUP(Sheet2!$AX$17,#REF!,15)+HLOOKUP(Sheet2!$AX$18,#REF!,15)+HLOOKUP(Sheet2!$AX$19,#REF!,15)+HLOOKUP(Sheet2!$AX$20,#REF!,15))</f>
        <v>#REF!</v>
      </c>
      <c r="AY35" s="8" t="e">
        <f>SUM(HLOOKUP(Sheet2!$AY$3,#REF!,15)+HLOOKUP(Sheet2!$AY$4,#REF!,15)+HLOOKUP(Sheet2!$AY$5,#REF!,15)+HLOOKUP(Sheet2!$AY$6,#REF!,15)+HLOOKUP(Sheet2!$AY$7,#REF!,15)+HLOOKUP(Sheet2!$AY$8,#REF!,15)+HLOOKUP(Sheet2!$AY$9,#REF!,15)+HLOOKUP(Sheet2!$AY$10,#REF!,15)+HLOOKUP(Sheet2!$AY$11,#REF!,15)+HLOOKUP(Sheet2!$AY$12,#REF!,15)+HLOOKUP(Sheet2!$AY$13,#REF!,15)+HLOOKUP(Sheet2!$AY$14,#REF!,15)+HLOOKUP(Sheet2!$AY$15,#REF!,15)+HLOOKUP(Sheet2!$AY$16,#REF!,15)+HLOOKUP(Sheet2!$AY$17,#REF!,15))</f>
        <v>#REF!</v>
      </c>
      <c r="AZ35" s="8" t="e">
        <f>SUM(HLOOKUP(Sheet2!$AZ$3,#REF!,15)+HLOOKUP(Sheet2!$AZ$4,#REF!,15)+HLOOKUP(Sheet2!$AZ$5,#REF!,15)+HLOOKUP(Sheet2!$AZ$6,#REF!,15)+HLOOKUP(Sheet2!$AZ$7,#REF!,15)+HLOOKUP(Sheet2!$AZ$8,#REF!,15)+HLOOKUP(Sheet2!$AZ$9,#REF!,15)+HLOOKUP(Sheet2!$AZ$10,#REF!,15)+HLOOKUP(Sheet2!$AZ$11,#REF!,15)+HLOOKUP(Sheet2!$AZ$12,#REF!,15)+HLOOKUP(Sheet2!$AZ$13,#REF!,15)+HLOOKUP(Sheet2!$AZ$14,#REF!,15)+HLOOKUP(Sheet2!$AZ$15,#REF!,15)+HLOOKUP(Sheet2!$AZ$16,#REF!,15)+HLOOKUP(Sheet2!$AZ$17,#REF!,15)+HLOOKUP(Sheet2!$AZ$18,#REF!,15)+HLOOKUP(Sheet2!$AZ$19,#REF!,15))</f>
        <v>#REF!</v>
      </c>
      <c r="BA35" s="8" t="e">
        <f>SUM(HLOOKUP(Sheet2!$BA$3,#REF!,15)+HLOOKUP(Sheet2!$BA$4,#REF!,15)+HLOOKUP(Sheet2!$BA$5,#REF!,15)+HLOOKUP(Sheet2!$BA$6,#REF!,15)+HLOOKUP(Sheet2!$BA$7,#REF!,15)+HLOOKUP(Sheet2!$BA$8,#REF!,15)+HLOOKUP(Sheet2!$BA$9,#REF!,15)+HLOOKUP(Sheet2!$BA$10,#REF!,15)+HLOOKUP(Sheet2!$BA$11,#REF!,15)+HLOOKUP(Sheet2!$BA$12,#REF!,15)+HLOOKUP(Sheet2!$BA$13,#REF!,15)+HLOOKUP(Sheet2!$BA$14,#REF!,15)+HLOOKUP(Sheet2!$BA$15,#REF!,15)+HLOOKUP(Sheet2!$BA$16,#REF!,15))</f>
        <v>#REF!</v>
      </c>
      <c r="BB35" s="8" t="e">
        <f>SUM(HLOOKUP(Sheet2!$BB$3,#REF!,15)+HLOOKUP(Sheet2!$BB$4,#REF!,15)+HLOOKUP(Sheet2!$BB$5,#REF!,15)+HLOOKUP(Sheet2!$BB$6,#REF!,15)+HLOOKUP(Sheet2!$BB$7,#REF!,15)+HLOOKUP(Sheet2!$BB$8,#REF!,15)+HLOOKUP(Sheet2!$BB$9,#REF!,15)+HLOOKUP(Sheet2!$BB$10,#REF!,15)+HLOOKUP(Sheet2!$BB$11,#REF!,15)+HLOOKUP(Sheet2!$BB$12,#REF!,15)+HLOOKUP(Sheet2!$BB$13,#REF!,15)+HLOOKUP(Sheet2!$BB$14,#REF!,15)+HLOOKUP(Sheet2!$BB$15,#REF!,15)+HLOOKUP(Sheet2!$BB$16,#REF!,15)+HLOOKUP(Sheet2!$BB$17,#REF!,15))</f>
        <v>#REF!</v>
      </c>
      <c r="BC35" s="8" t="e">
        <f>SUM(HLOOKUP(Sheet2!$BC$3,#REF!,15)+HLOOKUP(Sheet2!$BC$4,#REF!,15)+HLOOKUP(Sheet2!$BC$5,#REF!,15)+HLOOKUP(Sheet2!$BC$6,#REF!,15)+HLOOKUP(Sheet2!$BC$7,#REF!,15)+HLOOKUP(Sheet2!$BC$8,#REF!,15)+HLOOKUP(Sheet2!$BC$9,#REF!,15)+HLOOKUP(Sheet2!$BC$10,#REF!,15)+HLOOKUP(Sheet2!$BC$11,#REF!,15)+HLOOKUP(Sheet2!$BC$12,#REF!,15)+HLOOKUP(Sheet2!$BC$13,#REF!,15)+HLOOKUP(Sheet2!$BC$14,#REF!,15))</f>
        <v>#REF!</v>
      </c>
      <c r="BD35" s="8" t="e">
        <f>SUM(HLOOKUP(Sheet2!$BD$3,#REF!,15)+HLOOKUP(Sheet2!$BD$4,#REF!,15)+HLOOKUP(Sheet2!$BD$5,#REF!,15)+HLOOKUP(Sheet2!$BD$6,#REF!,15)+HLOOKUP(Sheet2!$BD$7,#REF!,15)+HLOOKUP(Sheet2!$BD$8,#REF!,15)+HLOOKUP(Sheet2!$BD$9,#REF!,15)+HLOOKUP(Sheet2!$BD$10,#REF!,15)+HLOOKUP(Sheet2!$BD$11,#REF!,15)+HLOOKUP(Sheet2!$BD$12,#REF!,15)+HLOOKUP(Sheet2!$BD$13,#REF!,15)+HLOOKUP(Sheet2!$BD$14,#REF!,15)+HLOOKUP(Sheet2!$BD$15,#REF!,15)+HLOOKUP(Sheet2!$BD$16,#REF!,15))</f>
        <v>#REF!</v>
      </c>
      <c r="BE35" s="8" t="e">
        <f>SUM(HLOOKUP(Sheet2!$BE$3,#REF!,15)+HLOOKUP(Sheet2!$BE$4,#REF!,15)+HLOOKUP(Sheet2!$BE$5,#REF!,15)+HLOOKUP(Sheet2!$BE$6,#REF!,15)+HLOOKUP(Sheet2!$BE$7,#REF!,15)+HLOOKUP(Sheet2!$BE$8,#REF!,15)+HLOOKUP(Sheet2!$BE$9,#REF!,15)+HLOOKUP(Sheet2!$BE$10,#REF!,15)+HLOOKUP(Sheet2!$BE$11,#REF!,15)+HLOOKUP(Sheet2!$BE$12,#REF!,15)+HLOOKUP(Sheet2!$BE$13,#REF!,15)+HLOOKUP(Sheet2!$BE$14,#REF!,15)+HLOOKUP(Sheet2!$BE$15,#REF!,15)+HLOOKUP(Sheet2!$BE$16,#REF!,15))</f>
        <v>#REF!</v>
      </c>
      <c r="BF35" s="8" t="e">
        <f>SUM(HLOOKUP(Sheet2!$BF$3,#REF!,15)+HLOOKUP(Sheet2!$BF$4,#REF!,15)+HLOOKUP(Sheet2!$BF$5,#REF!,15)+HLOOKUP(Sheet2!$BF$6,#REF!,15)+HLOOKUP(Sheet2!$BF$7,#REF!,15)+HLOOKUP(Sheet2!$BF$8,#REF!,15)+HLOOKUP(Sheet2!$BF$9,#REF!,15)+HLOOKUP(Sheet2!$BF$10,#REF!,15)+HLOOKUP(Sheet2!$BF$11,#REF!,15)+HLOOKUP(Sheet2!$BF$12,#REF!,15)+HLOOKUP(Sheet2!$BF$13,#REF!,15))</f>
        <v>#REF!</v>
      </c>
      <c r="BG35" s="8" t="e">
        <f>SUM(HLOOKUP(Sheet2!$BG$3,#REF!,15)+HLOOKUP(Sheet2!$BG$4,#REF!,15)+HLOOKUP(Sheet2!$BG$5,#REF!,15)+HLOOKUP(Sheet2!$BG$6,#REF!,15)+HLOOKUP(Sheet2!$BG$7,#REF!,15)+HLOOKUP(Sheet2!$BG$8,#REF!,15)+HLOOKUP(Sheet2!$BG$9,#REF!,15)+HLOOKUP(Sheet2!$BG$10,#REF!,15)+HLOOKUP(Sheet2!$BG$11,#REF!,15)+HLOOKUP(Sheet2!$BG$12,#REF!,15)+HLOOKUP(Sheet2!$BG$13,#REF!,15)+HLOOKUP(Sheet2!$BG$14,#REF!,15)+HLOOKUP(Sheet2!$BG$15,#REF!,15))</f>
        <v>#REF!</v>
      </c>
      <c r="BH35" s="8" t="e">
        <f>SUM(HLOOKUP(Sheet2!$BH$3,#REF!,15)+HLOOKUP(Sheet2!$BH$4,#REF!,15)+HLOOKUP(Sheet2!$BH$5,#REF!,15)+HLOOKUP(Sheet2!$BH$6,#REF!,15)+HLOOKUP(Sheet2!$BH$7,#REF!,15)+HLOOKUP(Sheet2!$BH$8,#REF!,15)+HLOOKUP(Sheet2!$BH$9,#REF!,15)+HLOOKUP(Sheet2!$BH$10,#REF!,15)+HLOOKUP(Sheet2!$BH$11,#REF!,15)+HLOOKUP(Sheet2!$BH$12,#REF!,15)+HLOOKUP(Sheet2!$BH$13,#REF!,15)+HLOOKUP(Sheet2!$BH$14,#REF!,15))</f>
        <v>#REF!</v>
      </c>
      <c r="BI35" s="8" t="e">
        <f>SUM(HLOOKUP(Sheet2!$BI$3,#REF!,15)+HLOOKUP(Sheet2!$BI$4,#REF!,15)+HLOOKUP(Sheet2!$BI$5,#REF!,15)+HLOOKUP(Sheet2!$BI$6,#REF!,15)+HLOOKUP(Sheet2!$BI$7,#REF!,15)+HLOOKUP(Sheet2!$BI$8,#REF!,15)+HLOOKUP(Sheet2!$BI$9,#REF!,15)+HLOOKUP(Sheet2!$BI$10,#REF!,15)+HLOOKUP(Sheet2!$BI$11,#REF!,15)+HLOOKUP(Sheet2!$BI$12,#REF!,15)+HLOOKUP(Sheet2!$BI$13,#REF!,15)+HLOOKUP(Sheet2!$BI$14,#REF!,15)+HLOOKUP(Sheet2!$BI$15,#REF!,15)+HLOOKUP(Sheet2!$BI$16,#REF!,15))</f>
        <v>#REF!</v>
      </c>
      <c r="BJ35" s="8" t="e">
        <f>SUM(HLOOKUP(Sheet2!$BJ$3,#REF!,15)+HLOOKUP(Sheet2!$BJ$4,#REF!,15)+HLOOKUP(Sheet2!$BJ$5,#REF!,15)+HLOOKUP(Sheet2!$BJ$6,#REF!,15)+HLOOKUP(Sheet2!$BJ$7,#REF!,15)+HLOOKUP(Sheet2!$BJ$8,#REF!,15)+HLOOKUP(Sheet2!$BJ$9,#REF!,15)+HLOOKUP(Sheet2!$BJ$10,#REF!,15)+HLOOKUP(Sheet2!$BJ$11,#REF!,15)+HLOOKUP(Sheet2!$BJ$12,#REF!,15)+HLOOKUP(Sheet2!$BJ$13,#REF!,15)+HLOOKUP(Sheet2!$BJ$14,#REF!,15)+HLOOKUP(Sheet2!$BJ$15,#REF!,15)+HLOOKUP(Sheet2!$BJ$16,#REF!,15)+HLOOKUP(Sheet2!$BJ$17,#REF!,15))</f>
        <v>#REF!</v>
      </c>
      <c r="BK35" s="8" t="e">
        <f>SUM(HLOOKUP(Sheet2!$BK$3,#REF!,15)+HLOOKUP(Sheet2!$BK$4,#REF!,15)+HLOOKUP(Sheet2!$BK$5,#REF!,15)+HLOOKUP(Sheet2!$BK$6,#REF!,15)+HLOOKUP(Sheet2!$BK$7,#REF!,15)+HLOOKUP(Sheet2!$BK$8,#REF!,15)+HLOOKUP(Sheet2!$BK$9,#REF!,15)+HLOOKUP(Sheet2!$BK$10,#REF!,15)+HLOOKUP(Sheet2!$BK$11,#REF!,15)+HLOOKUP(Sheet2!$BK$12,#REF!,15)+HLOOKUP(Sheet2!$BK$13,#REF!,15)+HLOOKUP(Sheet2!$BK$14,#REF!,15)+HLOOKUP(Sheet2!$BK$15,#REF!,15)+HLOOKUP(Sheet2!$BK$16,#REF!,15)+HLOOKUP(Sheet2!$BK$17,#REF!,15))</f>
        <v>#REF!</v>
      </c>
      <c r="BL35" s="8" t="e">
        <f>SUM(HLOOKUP(Sheet2!$BL$3,#REF!,15)+HLOOKUP(Sheet2!$BL$4,#REF!,15)+HLOOKUP(Sheet2!$BL$5,#REF!,15)+HLOOKUP(Sheet2!$BL$6,#REF!,15)+HLOOKUP(Sheet2!$BL$7,#REF!,15)+HLOOKUP(Sheet2!$BL$8,#REF!,15)+HLOOKUP(Sheet2!$BL$9,#REF!,15)+HLOOKUP(Sheet2!$BL$10,#REF!,15)+HLOOKUP(Sheet2!$BL$11,#REF!,15)+HLOOKUP(Sheet2!$BL$12,#REF!,15)+HLOOKUP(Sheet2!$BL$13,#REF!,15)+HLOOKUP(Sheet2!$BL$14,#REF!,15)+HLOOKUP(Sheet2!$BL$15,#REF!,15)+HLOOKUP(Sheet2!$BL$16,#REF!,15)+HLOOKUP(Sheet2!$BL$17,#REF!,15))</f>
        <v>#REF!</v>
      </c>
      <c r="BM35" s="8" t="e">
        <f>SUM(HLOOKUP(Sheet2!$BM$3,#REF!,15)+HLOOKUP(Sheet2!$BM$4,#REF!,15)+HLOOKUP(Sheet2!$BM$5,#REF!,15)+HLOOKUP(Sheet2!$BM$6,#REF!,15)+HLOOKUP(Sheet2!$BM$7,#REF!,15)+HLOOKUP(Sheet2!$BM$8,#REF!,15)+HLOOKUP(Sheet2!$BM$9,#REF!,15)+HLOOKUP(Sheet2!$BM$10,#REF!,15)+HLOOKUP(Sheet2!$BM$11,#REF!,15)+HLOOKUP(Sheet2!$BM$12,#REF!,15)+HLOOKUP(Sheet2!$BM$13,#REF!,15)+HLOOKUP(Sheet2!$BM$14,#REF!,15)+HLOOKUP(Sheet2!$BM$15,#REF!,15)+HLOOKUP(Sheet2!$BM$16,#REF!,15))</f>
        <v>#REF!</v>
      </c>
      <c r="BN35" s="8" t="e">
        <f>SUM(HLOOKUP(Sheet2!$BN$3,#REF!,15)+HLOOKUP(Sheet2!$BN$4,#REF!,15)+HLOOKUP(Sheet2!$BN$5,#REF!,15)+HLOOKUP(Sheet2!$BN$6,#REF!,15)+HLOOKUP(Sheet2!$BN$7,#REF!,15)+HLOOKUP(Sheet2!$BN$8,#REF!,15)+HLOOKUP(Sheet2!$BN$9,#REF!,15)+HLOOKUP(Sheet2!$BN$10,#REF!,15)+HLOOKUP(Sheet2!$BN$11,#REF!,15)+HLOOKUP(Sheet2!$BN$12,#REF!,15)+HLOOKUP(Sheet2!$BN$13,#REF!,15)+HLOOKUP(Sheet2!$BN$14,#REF!,15)+HLOOKUP(Sheet2!$BN$15,#REF!,15)+HLOOKUP(Sheet2!$BN$16,#REF!,15))</f>
        <v>#REF!</v>
      </c>
      <c r="BO35" s="8" t="e">
        <f>SUM(HLOOKUP(Sheet2!$BO$3,#REF!,15)+HLOOKUP(Sheet2!$BO$4,#REF!,15)+HLOOKUP(Sheet2!$BO$5,#REF!,15)+HLOOKUP(Sheet2!$BO$6,#REF!,15)+HLOOKUP(Sheet2!$BO$7,#REF!,15)+HLOOKUP(Sheet2!$BO$8,#REF!,15)+HLOOKUP(Sheet2!$BO$9,#REF!,15)+HLOOKUP(Sheet2!$BO$10,#REF!,15)+HLOOKUP(Sheet2!$BO$11,#REF!,15)+HLOOKUP(Sheet2!$BO$12,#REF!,15)+HLOOKUP(Sheet2!$BO$13,#REF!,15)+HLOOKUP(Sheet2!$BO$14,#REF!,15)+HLOOKUP(Sheet2!$BO$15,#REF!,15)+HLOOKUP(Sheet2!$BO$16,#REF!,15))</f>
        <v>#REF!</v>
      </c>
      <c r="BP35" s="8" t="e">
        <f>SUM(HLOOKUP(Sheet2!$BP$3,#REF!,15)+HLOOKUP(Sheet2!$BP$4,#REF!,15)+HLOOKUP(Sheet2!$BP$5,#REF!,15)+HLOOKUP(Sheet2!$BP$6,#REF!,15)+HLOOKUP(Sheet2!$BP$7,#REF!,15)+HLOOKUP(Sheet2!$BP$8,#REF!,15)+HLOOKUP(Sheet2!$BP$9,#REF!,15)+HLOOKUP(Sheet2!$BP$10,#REF!,15)+HLOOKUP(Sheet2!$BP$11,#REF!,15)+HLOOKUP(Sheet2!$BP$12,#REF!,15)+HLOOKUP(Sheet2!$BP$13,#REF!,15)+HLOOKUP(Sheet2!$BP$14,#REF!,15))</f>
        <v>#REF!</v>
      </c>
      <c r="BQ35" s="8" t="e">
        <f>SUM(HLOOKUP(Sheet2!$BQ$3,#REF!,15)+HLOOKUP(Sheet2!$BQ$4,#REF!,15)+HLOOKUP(Sheet2!$BQ$5,#REF!,15)+HLOOKUP(Sheet2!$BQ$6,#REF!,15)+HLOOKUP(Sheet2!$BQ$7,#REF!,15)+HLOOKUP(Sheet2!$BQ$8,#REF!,15)+HLOOKUP(Sheet2!$BQ$9,#REF!,15)+HLOOKUP(Sheet2!$BQ$10,#REF!,15)+HLOOKUP(Sheet2!$BQ$11,#REF!,15)+HLOOKUP(Sheet2!$BQ$12,#REF!,15)+HLOOKUP(Sheet2!$BQ$13,#REF!,15)+HLOOKUP(Sheet2!$BQ$14,#REF!,15)+HLOOKUP(Sheet2!$BQ$15,#REF!,15)+HLOOKUP(Sheet2!$BQ$16,#REF!,15))</f>
        <v>#REF!</v>
      </c>
      <c r="BR35" s="8" t="e">
        <f>SUM(HLOOKUP(Sheet2!$BR$3,#REF!,15)+HLOOKUP(Sheet2!$BR$4,#REF!,15)+HLOOKUP(Sheet2!$BR$5,#REF!,15)+HLOOKUP(Sheet2!$BR$6,#REF!,15)+HLOOKUP(Sheet2!$BR$7,#REF!,15)+HLOOKUP(Sheet2!$BR$8,#REF!,15)+HLOOKUP(Sheet2!$BR$9,#REF!,15)+HLOOKUP(Sheet2!$BR$10,#REF!,15)+HLOOKUP(Sheet2!$BR$11,#REF!,15)+HLOOKUP(Sheet2!$BR$12,#REF!,15)+HLOOKUP(Sheet2!$BR$13,#REF!,15)+HLOOKUP(Sheet2!$BR$14,#REF!,15)+HLOOKUP(Sheet2!$BR$15,#REF!,15)+HLOOKUP(Sheet2!$BR$16,#REF!,15))</f>
        <v>#REF!</v>
      </c>
      <c r="BS35" s="8" t="e">
        <f>SUM(HLOOKUP(Sheet2!$BS$3,#REF!,15)+HLOOKUP(Sheet2!$BS$4,#REF!,15)+HLOOKUP(Sheet2!$BS$5,#REF!,15)+HLOOKUP(Sheet2!$BS$6,#REF!,15)+HLOOKUP(Sheet2!$BS$7,#REF!,15)+HLOOKUP(Sheet2!$BS$8,#REF!,15)+HLOOKUP(Sheet2!$BS$9,#REF!,15)+HLOOKUP(Sheet2!$BS$10,#REF!,15)+HLOOKUP(Sheet2!$BS$11,#REF!,15)+HLOOKUP(Sheet2!$BS$12,#REF!,15)+HLOOKUP(Sheet2!$BS$13,#REF!,15)+HLOOKUP(Sheet2!$BS$14,#REF!,15)+HLOOKUP(Sheet2!$BS$15,#REF!,15)+HLOOKUP(Sheet2!$BS$16,#REF!,15)+HLOOKUP(Sheet2!$BS$17,#REF!,15))</f>
        <v>#REF!</v>
      </c>
      <c r="BT35" s="8" t="e">
        <f>SUM(HLOOKUP(Sheet2!$BT$3,#REF!,15)+HLOOKUP(Sheet2!$BT$4,#REF!,15)+HLOOKUP(Sheet2!$BT$5,#REF!,15)+HLOOKUP(Sheet2!$BT$6,#REF!,15)+HLOOKUP(Sheet2!$BT$7,#REF!,15)+HLOOKUP(Sheet2!$BT$8,#REF!,15)+HLOOKUP(Sheet2!$BT$9,#REF!,15)+HLOOKUP(Sheet2!$BT$10,#REF!,15)+HLOOKUP(Sheet2!$BT$11,#REF!,15)+HLOOKUP(Sheet2!$BT$12,#REF!,15)+HLOOKUP(Sheet2!$BT$13,#REF!,15)+HLOOKUP(Sheet2!$BT$14,#REF!,15)+HLOOKUP(Sheet2!$BT$15,#REF!,15)+HLOOKUP(Sheet2!$BT$16,#REF!,15)+HLOOKUP(Sheet2!$BT$17,#REF!,15))</f>
        <v>#REF!</v>
      </c>
      <c r="BU35" s="8" t="e">
        <f>SUM(HLOOKUP(Sheet2!$BU$3,#REF!,15)+HLOOKUP(Sheet2!$BU$4,#REF!,15)+HLOOKUP(Sheet2!$BU$5,#REF!,15)+HLOOKUP(Sheet2!$BU$6,#REF!,15)+HLOOKUP(Sheet2!$BU$7,#REF!,15)+HLOOKUP(Sheet2!$BU$8,#REF!,15)+HLOOKUP(Sheet2!$BU$9,#REF!,15)+HLOOKUP(Sheet2!$BU$10,#REF!,15)+HLOOKUP(Sheet2!$BU$11,#REF!,15)+HLOOKUP(Sheet2!$BU$12,#REF!,15)+HLOOKUP(Sheet2!$BU$13,#REF!,15)+HLOOKUP(Sheet2!$BU$14,#REF!,15)+HLOOKUP(Sheet2!$BU$15,#REF!,15)+HLOOKUP(Sheet2!$BU$16,#REF!,15)+HLOOKUP(Sheet2!$BU$17,#REF!,15)+HLOOKUP(Sheet2!$BU$18,#REF!,15)+HLOOKUP(Sheet2!$BU$19,#REF!,15)+HLOOKUP(Sheet2!$BU$20,#REF!,15))</f>
        <v>#REF!</v>
      </c>
      <c r="BV35" s="8" t="e">
        <f>SUM(HLOOKUP(Sheet2!$BV$3,#REF!,15)+HLOOKUP(Sheet2!$BV$4,#REF!,15)+HLOOKUP(Sheet2!$BV$5,#REF!,15)+HLOOKUP(Sheet2!$BV$6,#REF!,15)+HLOOKUP(Sheet2!$BV$7,#REF!,15)+HLOOKUP(Sheet2!$BV$8,#REF!,15)+HLOOKUP(Sheet2!$BV$9,#REF!,15)+HLOOKUP(Sheet2!$BV$10,#REF!,15)+HLOOKUP(Sheet2!$BV$11,#REF!,15)+HLOOKUP(Sheet2!$BV$12,#REF!,15)+HLOOKUP(Sheet2!$BV$13,#REF!,15)+HLOOKUP(Sheet2!$BV$14,#REF!,15)+HLOOKUP(Sheet2!$BV$15,#REF!,15)+HLOOKUP(Sheet2!$BV$16,#REF!,15)+HLOOKUP(Sheet2!$BV$17,#REF!,15))</f>
        <v>#REF!</v>
      </c>
      <c r="BW35" s="8" t="e">
        <f>SUM(HLOOKUP(Sheet2!$BW$3,#REF!,15)+HLOOKUP(Sheet2!$BW$4,#REF!,15)+HLOOKUP(Sheet2!$BW$5,#REF!,15)+HLOOKUP(Sheet2!$BW$6,#REF!,15)+HLOOKUP(Sheet2!$BW$7,#REF!,15)+HLOOKUP(Sheet2!$BW$8,#REF!,15)+HLOOKUP(Sheet2!$BW$9,#REF!,15)+HLOOKUP(Sheet2!$BW$10,#REF!,15)+HLOOKUP(Sheet2!$BW$11,#REF!,15)+HLOOKUP(Sheet2!$BW$12,#REF!,15)+HLOOKUP(Sheet2!$BW$13,#REF!,15)+HLOOKUP(Sheet2!$BW$14,#REF!,15)+HLOOKUP(Sheet2!$BW$15,#REF!,15)+HLOOKUP(Sheet2!$BW$16,#REF!,15)+HLOOKUP(Sheet2!$BW$17,#REF!,15)+HLOOKUP(Sheet2!$BW$18,#REF!,15)+HLOOKUP(Sheet2!$BW$19,#REF!,15))</f>
        <v>#REF!</v>
      </c>
      <c r="BX35" s="8" t="e">
        <f>SUM(HLOOKUP(Sheet2!$BX$3,#REF!,15)+HLOOKUP(Sheet2!$BX$4,#REF!,15)+HLOOKUP(Sheet2!$BX$5,#REF!,15)+HLOOKUP(Sheet2!$BX$6,#REF!,15)+HLOOKUP(Sheet2!$BX$7,#REF!,15)+HLOOKUP(Sheet2!$BX$8,#REF!,15)+HLOOKUP(Sheet2!$BX$9,#REF!,15)+HLOOKUP(Sheet2!$BX$10,#REF!,15)+HLOOKUP(Sheet2!$BX$11,#REF!,15)+HLOOKUP(Sheet2!$BX$12,#REF!,15)+HLOOKUP(Sheet2!$BX$13,#REF!,15)+HLOOKUP(Sheet2!$BX$14,#REF!,15)+HLOOKUP(Sheet2!$BX$15,#REF!,15)+HLOOKUP(Sheet2!$BX$16,#REF!,15)+HLOOKUP(Sheet2!$BX$17,#REF!,15))</f>
        <v>#REF!</v>
      </c>
      <c r="BY35" s="8" t="e">
        <f>SUM(HLOOKUP(Sheet2!$BY$3,#REF!,15)+HLOOKUP(Sheet2!$BY$4,#REF!,15)+HLOOKUP(Sheet2!$BY$5,#REF!,15)+HLOOKUP(Sheet2!$BY$6,#REF!,15)+HLOOKUP(Sheet2!$BY$7,#REF!,15)+HLOOKUP(Sheet2!$BY$8,#REF!,15)+HLOOKUP(Sheet2!$BY$9,#REF!,15)+HLOOKUP(Sheet2!$BY$10,#REF!,15)+HLOOKUP(Sheet2!$BY$11,#REF!,15)+HLOOKUP(Sheet2!$BY$12,#REF!,15)+HLOOKUP(Sheet2!$BY$13,#REF!,15)+HLOOKUP(Sheet2!$BY$14,#REF!,15)+HLOOKUP(Sheet2!$BY$15,#REF!,15)+HLOOKUP(Sheet2!$BY$16,#REF!,15)+HLOOKUP(Sheet2!$BY$17,#REF!,15)+HLOOKUP(Sheet2!$BY$18,#REF!,15))</f>
        <v>#REF!</v>
      </c>
      <c r="BZ35" s="8" t="e">
        <f>SUM(HLOOKUP(Sheet2!$BZ$3,#REF!,15)+HLOOKUP(Sheet2!$BZ$4,#REF!,15)+HLOOKUP(Sheet2!$BZ$5,#REF!,15)+HLOOKUP(Sheet2!$BZ$6,#REF!,15)+HLOOKUP(Sheet2!$BZ$7,#REF!,15)+HLOOKUP(Sheet2!$BZ$8,#REF!,15)+HLOOKUP(Sheet2!$BZ$9,#REF!,15)+HLOOKUP(Sheet2!$BZ$10,#REF!,15)+HLOOKUP(Sheet2!$BZ$11,#REF!,15)+HLOOKUP(Sheet2!$BZ$12,#REF!,15)+HLOOKUP(Sheet2!$BZ$13,#REF!,15)+HLOOKUP(Sheet2!$BZ$14,#REF!,15)+HLOOKUP(Sheet2!$BZ$15,#REF!,15))</f>
        <v>#REF!</v>
      </c>
      <c r="CA35" s="8" t="e">
        <f>SUM(HLOOKUP(Sheet2!$CA$3,#REF!,15)+HLOOKUP(Sheet2!$CA$4,#REF!,15)+HLOOKUP(Sheet2!$CA$5,#REF!,15)+HLOOKUP(Sheet2!$CA$6,#REF!,15)+HLOOKUP(Sheet2!$CA$7,#REF!,15)+HLOOKUP(Sheet2!$CA$8,#REF!,15)+HLOOKUP(Sheet2!$CA$9,#REF!,15)+HLOOKUP(Sheet2!$CA$10,#REF!,15)+HLOOKUP(Sheet2!$CA$11,#REF!,15)+HLOOKUP(Sheet2!$CA$12,#REF!,15)+HLOOKUP(Sheet2!$CA$13,#REF!,15)+HLOOKUP(Sheet2!$CA$14,#REF!,15)+HLOOKUP(Sheet2!$CA$15,#REF!,15)+HLOOKUP(Sheet2!$CA$16,#REF!,15)+HLOOKUP(Sheet2!$CA$17,#REF!,15))</f>
        <v>#REF!</v>
      </c>
      <c r="CB35" s="8" t="e">
        <f>SUM(HLOOKUP(Sheet2!$CB$3,#REF!,15)+HLOOKUP(Sheet2!$CB$4,#REF!,15)+HLOOKUP(Sheet2!$CB$5,#REF!,15)+HLOOKUP(Sheet2!$CB$6,#REF!,15)+HLOOKUP(Sheet2!$CB$7,#REF!,15)+HLOOKUP(Sheet2!$CB$8,#REF!,15)+HLOOKUP(Sheet2!$CB$9,#REF!,15)+HLOOKUP(Sheet2!$CB$10,#REF!,15)+HLOOKUP(Sheet2!$CB$11,#REF!,15)+HLOOKUP(Sheet2!$CB$12,#REF!,15)+HLOOKUP(Sheet2!$CB$13,#REF!,15)+HLOOKUP(Sheet2!$CB$14,#REF!,15)+HLOOKUP(Sheet2!$CB$15,#REF!,15)+HLOOKUP(Sheet2!$CB$16,#REF!,15)+HLOOKUP(Sheet2!$CB$17,#REF!,15))</f>
        <v>#REF!</v>
      </c>
      <c r="CC35" s="8" t="e">
        <f>SUM(HLOOKUP(Sheet2!$CC$3,#REF!,15)+HLOOKUP(Sheet2!$CC$4,#REF!,15)+HLOOKUP(Sheet2!$CC$5,#REF!,15)+HLOOKUP(Sheet2!$CC$6,#REF!,15)+HLOOKUP(Sheet2!$CC$7,#REF!,15)+HLOOKUP(Sheet2!$CC$8,#REF!,15)+HLOOKUP(Sheet2!$CC$9,#REF!,15)+HLOOKUP(Sheet2!$CC$10,#REF!,15)+HLOOKUP(Sheet2!$CC$11,#REF!,15)+HLOOKUP(Sheet2!$CC$12,#REF!,15)+HLOOKUP(Sheet2!$CC$13,#REF!,15)+HLOOKUP(Sheet2!$CC$14,#REF!,15))</f>
        <v>#REF!</v>
      </c>
      <c r="CD35" s="8" t="e">
        <f>SUM(HLOOKUP(Sheet2!$CD$3,#REF!,15)+HLOOKUP(Sheet2!$CD$4,#REF!,15)+HLOOKUP(Sheet2!$CD$5,#REF!,15)+HLOOKUP(Sheet2!$CD$6,#REF!,15)+HLOOKUP(Sheet2!$CD$7,#REF!,15)+HLOOKUP(Sheet2!$CD$8,#REF!,15)+HLOOKUP(Sheet2!$CD$9,#REF!,15)+HLOOKUP(Sheet2!$CD$10,#REF!,15)+HLOOKUP(Sheet2!$CD$11,#REF!,15)+HLOOKUP(Sheet2!$CD$12,#REF!,15)+HLOOKUP(Sheet2!$CD$13,#REF!,15)+HLOOKUP(Sheet2!$CD$14,#REF!,15)+HLOOKUP(Sheet2!$CD$15,#REF!,15)+HLOOKUP(Sheet2!$CD$16,#REF!,15))</f>
        <v>#REF!</v>
      </c>
      <c r="CE35" s="8" t="e">
        <f>SUM(HLOOKUP(Sheet2!$CE$3,#REF!,15)+HLOOKUP(Sheet2!$CE$4,#REF!,15)+HLOOKUP(Sheet2!$CE$5,#REF!,15)+HLOOKUP(Sheet2!$CE$6,#REF!,15)+HLOOKUP(Sheet2!$CE$7,#REF!,15)+HLOOKUP(Sheet2!$CE$8,#REF!,15)+HLOOKUP(Sheet2!$CE$9,#REF!,15)+HLOOKUP(Sheet2!$CE$10,#REF!,15)+HLOOKUP(Sheet2!$CE$11,#REF!,15)+HLOOKUP(Sheet2!$CE$12,#REF!,15)+HLOOKUP(Sheet2!$CE$13,#REF!,15)+HLOOKUP(Sheet2!$CE$14,#REF!,15)+HLOOKUP(Sheet2!$CE$15,#REF!,15))</f>
        <v>#REF!</v>
      </c>
      <c r="CF35" s="8" t="e">
        <f>SUM(HLOOKUP(Sheet2!$CF$3,#REF!,15)+HLOOKUP(Sheet2!$CF$4,#REF!,15)+HLOOKUP(Sheet2!$CF$5,#REF!,15)+HLOOKUP(Sheet2!$CF$6,#REF!,15)+HLOOKUP(Sheet2!$CF$7,#REF!,15)+HLOOKUP(Sheet2!$CF$8,#REF!,15)+HLOOKUP(Sheet2!$CF$9,#REF!,15)+HLOOKUP(Sheet2!$CF$10,#REF!,15)+HLOOKUP(Sheet2!$CF$11,#REF!,15)+HLOOKUP(Sheet2!$CF$12,#REF!,15)+HLOOKUP(Sheet2!$CF$13,#REF!,15)+HLOOKUP(Sheet2!$CF$14,#REF!,15)+HLOOKUP(Sheet2!$CF$15,#REF!,15)+HLOOKUP(Sheet2!$CF$16,#REF!,15)+HLOOKUP(Sheet2!$CF$17,#REF!,15))</f>
        <v>#REF!</v>
      </c>
      <c r="CG35" s="8" t="e">
        <f>SUM(HLOOKUP(Sheet2!$CG$3,#REF!,15)+HLOOKUP(Sheet2!$CG$4,#REF!,15)+HLOOKUP(Sheet2!$CG$5,#REF!,15)+HLOOKUP(Sheet2!$CG$6,#REF!,15)+HLOOKUP(Sheet2!$CG$7,#REF!,15)+HLOOKUP(Sheet2!$CG$8,#REF!,15)+HLOOKUP(Sheet2!$CG$9,#REF!,15)+HLOOKUP(Sheet2!$CG$10,#REF!,15)+HLOOKUP(Sheet2!$CG$11,#REF!,15)+HLOOKUP(Sheet2!$CG$12,#REF!,15)+HLOOKUP(Sheet2!$CG$13,#REF!,15)+HLOOKUP(Sheet2!$CG$14,#REF!,15)+HLOOKUP(Sheet2!$CG$15,#REF!,15)+HLOOKUP(Sheet2!$CG$16,#REF!,15)+HLOOKUP(Sheet2!$CG$17,#REF!,15)+HLOOKUP(Sheet2!$CG$18,#REF!,15))</f>
        <v>#REF!</v>
      </c>
      <c r="CH35" s="8" t="e">
        <f>SUM(HLOOKUP(Sheet2!$CH$3,#REF!,15)+HLOOKUP(Sheet2!$CH$4,#REF!,15)+HLOOKUP(Sheet2!$CH$5,#REF!,15)+HLOOKUP(Sheet2!$CH$6,#REF!,15)+HLOOKUP(Sheet2!$CH$7,#REF!,15)+HLOOKUP(Sheet2!$CH$8,#REF!,15)+HLOOKUP(Sheet2!$CH$9,#REF!,15)+HLOOKUP(Sheet2!$CH$10,#REF!,15)+HLOOKUP(Sheet2!$CH$11,#REF!,15)+HLOOKUP(Sheet2!$CH$12,#REF!,15)+HLOOKUP(Sheet2!$CH$13,#REF!,15)+HLOOKUP(Sheet2!$CH$14,#REF!,15)+HLOOKUP(Sheet2!$CH$15,#REF!,15)+HLOOKUP(Sheet2!$CH$16,#REF!,15)+HLOOKUP(Sheet2!$CH$17,#REF!,15)+HLOOKUP(Sheet2!$CH$18,#REF!,15))</f>
        <v>#REF!</v>
      </c>
      <c r="CI35" s="8" t="e">
        <f>SUM(HLOOKUP(Sheet2!$CI$3,#REF!,15)+HLOOKUP(Sheet2!$CI$4,#REF!,15)+HLOOKUP(Sheet2!$CI$5,#REF!,15)+HLOOKUP(Sheet2!$CI$6,#REF!,15)+HLOOKUP(Sheet2!$CI$7,#REF!,15)+HLOOKUP(Sheet2!$CI$8,#REF!,15)+HLOOKUP(Sheet2!$CI$9,#REF!,15)+HLOOKUP(Sheet2!$CI$10,#REF!,15)+HLOOKUP(Sheet2!$CI$11,#REF!,15)+HLOOKUP(Sheet2!$CI$12,#REF!,15)+HLOOKUP(Sheet2!$CI$13,#REF!,15)+HLOOKUP(Sheet2!$CI$14,#REF!,15)+HLOOKUP(Sheet2!$CI$15,#REF!,15)+HLOOKUP(Sheet2!$CI$16,#REF!,15)+HLOOKUP(Sheet2!$CI$17,#REF!,15)+HLOOKUP(Sheet2!$CI$18,#REF!,15))</f>
        <v>#REF!</v>
      </c>
      <c r="CJ35" s="8" t="e">
        <f>SUM(HLOOKUP(Sheet2!$CJ$3,#REF!,15)+HLOOKUP(Sheet2!$CJ$4,#REF!,15)+HLOOKUP(Sheet2!$CJ$5,#REF!,15)+HLOOKUP(Sheet2!$CJ$6,#REF!,15)+HLOOKUP(Sheet2!$CJ$7,#REF!,15)+HLOOKUP(Sheet2!$CJ$8,#REF!,15)+HLOOKUP(Sheet2!$CJ$9,#REF!,15)+HLOOKUP(Sheet2!$CJ$10,#REF!,15)+HLOOKUP(Sheet2!$CJ$11,#REF!,15)+HLOOKUP(Sheet2!$CJ$12,#REF!,15)+HLOOKUP(Sheet2!$CJ$13,#REF!,15)+HLOOKUP(Sheet2!$CJ$14,#REF!,15)+HLOOKUP(Sheet2!$CJ$15,#REF!,15)+HLOOKUP(Sheet2!$CJ$16,#REF!,15)+HLOOKUP(Sheet2!$CJ$17,#REF!,15))</f>
        <v>#REF!</v>
      </c>
      <c r="CK35" s="8" t="e">
        <f>SUM(HLOOKUP(Sheet2!$CK$3,#REF!,15)+HLOOKUP(Sheet2!$CK$4,#REF!,15)+HLOOKUP(Sheet2!$CK$5,#REF!,15)+HLOOKUP(Sheet2!$CK$6,#REF!,15)+HLOOKUP(Sheet2!$CK$7,#REF!,15)+HLOOKUP(Sheet2!$CK$8,#REF!,15)+HLOOKUP(Sheet2!$CK$9,#REF!,15)+HLOOKUP(Sheet2!$CK$10,#REF!,15)+HLOOKUP(Sheet2!$CK$11,#REF!,15)+HLOOKUP(Sheet2!$CK$12,#REF!,15)+HLOOKUP(Sheet2!$CK$13,#REF!,15)+HLOOKUP(Sheet2!$CK$14,#REF!,15)+HLOOKUP(Sheet2!$CK$15,#REF!,15)+HLOOKUP(Sheet2!$CK$16,#REF!,15)+HLOOKUP(Sheet2!$CK$17,#REF!,15))</f>
        <v>#REF!</v>
      </c>
      <c r="CL35" s="8" t="e">
        <f>SUM(HLOOKUP(Sheet2!$CL$3,#REF!,15)+HLOOKUP(Sheet2!$CL$4,#REF!,15)+HLOOKUP(Sheet2!$CL$5,#REF!,15)+HLOOKUP(Sheet2!$CL$6,#REF!,15)+HLOOKUP(Sheet2!$CL$7,#REF!,15)+HLOOKUP(Sheet2!$CL$8,#REF!,15)+HLOOKUP(Sheet2!$CL$9,#REF!,15)+HLOOKUP(Sheet2!$CL$10,#REF!,15)+HLOOKUP(Sheet2!$CL$11,#REF!,15)+HLOOKUP(Sheet2!$CL$12,#REF!,15)+HLOOKUP(Sheet2!$CL$13,#REF!,15)+HLOOKUP(Sheet2!$CL$14,#REF!,15)+HLOOKUP(Sheet2!$CL$15,#REF!,15)+HLOOKUP(Sheet2!$CL$16,#REF!,15)+HLOOKUP(Sheet2!$CL$17,#REF!,15))</f>
        <v>#REF!</v>
      </c>
      <c r="CM35" s="8" t="e">
        <f>SUM(HLOOKUP(Sheet2!$CM$3,#REF!,15)+HLOOKUP(Sheet2!$CM$4,#REF!,15)+HLOOKUP(Sheet2!$CM$5,#REF!,15)+HLOOKUP(Sheet2!$CM$6,#REF!,15)+HLOOKUP(Sheet2!$CM$7,#REF!,15)+HLOOKUP(Sheet2!$CM$8,#REF!,15)+HLOOKUP(Sheet2!$CM$9,#REF!,15)+HLOOKUP(Sheet2!$CM$10,#REF!,15)+HLOOKUP(Sheet2!$CM$11,#REF!,15)+HLOOKUP(Sheet2!$CM$12,#REF!,15)+HLOOKUP(Sheet2!$CM$13,#REF!,15)+HLOOKUP(Sheet2!$CM$14,#REF!,15)+HLOOKUP(Sheet2!$CM$15,#REF!,15))</f>
        <v>#REF!</v>
      </c>
      <c r="CN35" s="8" t="e">
        <f>SUM(HLOOKUP(Sheet2!$CN$3,#REF!,15)+HLOOKUP(Sheet2!$CN$4,#REF!,15)+HLOOKUP(Sheet2!$CN$5,#REF!,15)+HLOOKUP(Sheet2!$CN$6,#REF!,15)+HLOOKUP(Sheet2!$CN$7,#REF!,15)+HLOOKUP(Sheet2!$CN$8,#REF!,15)+HLOOKUP(Sheet2!$CN$9,#REF!,15)+HLOOKUP(Sheet2!$CN$10,#REF!,15)+HLOOKUP(Sheet2!$CN$11,#REF!,15)+HLOOKUP(Sheet2!$CN$12,#REF!,15)+HLOOKUP(Sheet2!$CN$13,#REF!,15)+HLOOKUP(Sheet2!$CN$14,#REF!,15)+HLOOKUP(Sheet2!$CN$15,#REF!,15)+HLOOKUP(Sheet2!$CN$16,#REF!,15)+HLOOKUP(Sheet2!$CN$17,#REF!,15))</f>
        <v>#REF!</v>
      </c>
      <c r="CO35" s="8" t="e">
        <f>SUM(HLOOKUP(Sheet2!$CO$3,#REF!,15)+HLOOKUP(Sheet2!$CO$4,#REF!,15)+HLOOKUP(Sheet2!$CO$5,#REF!,15)+HLOOKUP(Sheet2!$CO$6,#REF!,15)+HLOOKUP(Sheet2!$CO$7,#REF!,15)+HLOOKUP(Sheet2!$CO$8,#REF!,15)+HLOOKUP(Sheet2!$CO$9,#REF!,15)+HLOOKUP(Sheet2!$CO$10,#REF!,15)+HLOOKUP(Sheet2!$CO$11,#REF!,15)+HLOOKUP(Sheet2!$CO$12,#REF!,15)+HLOOKUP(Sheet2!$CO$13,#REF!,15)+HLOOKUP(Sheet2!$CO$14,#REF!,15)+HLOOKUP(Sheet2!$CO$15,#REF!,15)+HLOOKUP(Sheet2!$CO$16,#REF!,15)+HLOOKUP(Sheet2!$CO$17,#REF!,15))</f>
        <v>#REF!</v>
      </c>
      <c r="CP35" s="8" t="e">
        <f>SUM(HLOOKUP(Sheet2!$CP$3,#REF!,15)+HLOOKUP(Sheet2!$CP$4,#REF!,15)+HLOOKUP(Sheet2!$CP$5,#REF!,15)+HLOOKUP(Sheet2!$CP$6,#REF!,15)+HLOOKUP(Sheet2!$CP$7,#REF!,15)+HLOOKUP(Sheet2!$CP$8,#REF!,15)+HLOOKUP(Sheet2!$CP$9,#REF!,15)+HLOOKUP(Sheet2!$CP$10,#REF!,15)+HLOOKUP(Sheet2!$CP$11,#REF!,15)+HLOOKUP(Sheet2!$CP$12,#REF!,15)+HLOOKUP(Sheet2!$CP$13,#REF!,15)+HLOOKUP(Sheet2!$CP$14,#REF!,15)+HLOOKUP(Sheet2!$CP$15,#REF!,15)+HLOOKUP(Sheet2!$CP$16,#REF!,15)+HLOOKUP(Sheet2!$CP$17,#REF!,15)+HLOOKUP(Sheet2!$CP$18,#REF!,15))</f>
        <v>#REF!</v>
      </c>
      <c r="CQ35" s="8" t="e">
        <f>SUM(HLOOKUP(Sheet2!$CQ$3,#REF!,15)+HLOOKUP(Sheet2!$CQ$4,#REF!,15)+HLOOKUP(Sheet2!$CQ$5,#REF!,15)+HLOOKUP(Sheet2!$CQ$6,#REF!,15)+HLOOKUP(Sheet2!$CQ$7,#REF!,15)+HLOOKUP(Sheet2!$CQ$8,#REF!,15)+HLOOKUP(Sheet2!$CQ$9,#REF!,15)+HLOOKUP(Sheet2!$CQ$10,#REF!,15)+HLOOKUP(Sheet2!$CQ$11,#REF!,15)+HLOOKUP(Sheet2!$CQ$12,#REF!,15)+HLOOKUP(Sheet2!$CQ$13,#REF!,15)+HLOOKUP(Sheet2!$CQ$14,#REF!,15)+HLOOKUP(Sheet2!$CQ$15,#REF!,15)+HLOOKUP(Sheet2!$CQ$16,#REF!,15)+HLOOKUP(Sheet2!$CQ$17,#REF!,15)+HLOOKUP(Sheet2!$CQ$18,#REF!,15))</f>
        <v>#REF!</v>
      </c>
      <c r="CR35" s="8" t="e">
        <f>SUM(HLOOKUP(Sheet2!$CR$3,#REF!,15)+HLOOKUP(Sheet2!$CR$4,#REF!,15)+HLOOKUP(Sheet2!$CR$5,#REF!,15)+HLOOKUP(Sheet2!$CR$6,#REF!,15)+HLOOKUP(Sheet2!$CR$7,#REF!,15)+HLOOKUP(Sheet2!$CR$8,#REF!,15)+HLOOKUP(Sheet2!$CR$9,#REF!,15)+HLOOKUP(Sheet2!$CR$10,#REF!,15)+HLOOKUP(Sheet2!$CR$11,#REF!,15)+HLOOKUP(Sheet2!$CR$12,#REF!,15)+HLOOKUP(Sheet2!$CR$13,#REF!,15)+HLOOKUP(Sheet2!$CR$14,#REF!,15)+HLOOKUP(Sheet2!$CR$15,#REF!,15)+HLOOKUP(Sheet2!$CR$16,#REF!,15)+HLOOKUP(Sheet2!$CR$17,#REF!,15)+HLOOKUP(Sheet2!$CR$18,#REF!,15)+HLOOKUP(Sheet2!$CR$19,#REF!,15)+HLOOKUP(Sheet2!$CR$20,#REF!,15)+HLOOKUP(Sheet2!$CR$21,#REF!,15))</f>
        <v>#REF!</v>
      </c>
      <c r="CS35" s="8" t="e">
        <f>SUM(HLOOKUP(Sheet2!$CS$3,#REF!,15)+HLOOKUP(Sheet2!$CS$4,#REF!,15)+HLOOKUP(Sheet2!$CS$5,#REF!,15)+HLOOKUP(Sheet2!$CS$6,#REF!,15)+HLOOKUP(Sheet2!$CS$7,#REF!,15)+HLOOKUP(Sheet2!$CS$8,#REF!,15)+HLOOKUP(Sheet2!$CS$9,#REF!,15)+HLOOKUP(Sheet2!$CS$10,#REF!,15)+HLOOKUP(Sheet2!$CS$11,#REF!,15)+HLOOKUP(Sheet2!$CS$12,#REF!,15)+HLOOKUP(Sheet2!$CS$13,#REF!,15)+HLOOKUP(Sheet2!$CS$14,#REF!,15)+HLOOKUP(Sheet2!$CS$15,#REF!,15)+HLOOKUP(Sheet2!$CS$16,#REF!,15)+HLOOKUP(Sheet2!$CS$17,#REF!,15)+HLOOKUP(Sheet2!$CS$18,#REF!,15))</f>
        <v>#REF!</v>
      </c>
      <c r="CT35" s="8" t="e">
        <f>SUM(HLOOKUP(Sheet2!$CT$3,#REF!,15)+HLOOKUP(Sheet2!$CT$4,#REF!,15)+HLOOKUP(Sheet2!$CT$5,#REF!,15)+HLOOKUP(Sheet2!$CT$6,#REF!,15)+HLOOKUP(Sheet2!$CT$7,#REF!,15)+HLOOKUP(Sheet2!$CT$8,#REF!,15)+HLOOKUP(Sheet2!$CT$9,#REF!,15)+HLOOKUP(Sheet2!$CT$10,#REF!,15)+HLOOKUP(Sheet2!$CT$11,#REF!,15)+HLOOKUP(Sheet2!$CT$12,#REF!,15)+HLOOKUP(Sheet2!$CT$13,#REF!,15)+HLOOKUP(Sheet2!$CT$14,#REF!,15)+HLOOKUP(Sheet2!$CT$15,#REF!,15)+HLOOKUP(Sheet2!$CT$16,#REF!,15)+HLOOKUP(Sheet2!$CT$17,#REF!,15)+HLOOKUP(Sheet2!$CT$18,#REF!,15)+HLOOKUP(Sheet2!$CT$19,#REF!,15)+HLOOKUP(Sheet2!$CT$20,#REF!,15))</f>
        <v>#REF!</v>
      </c>
      <c r="CU35" s="8" t="e">
        <f>SUM(HLOOKUP(Sheet2!$CU$3,#REF!,15)+HLOOKUP(Sheet2!$CU$4,#REF!,15)+HLOOKUP(Sheet2!$CU$5,#REF!,15)+HLOOKUP(Sheet2!$CU$6,#REF!,15)+HLOOKUP(Sheet2!$CU$7,#REF!,15)+HLOOKUP(Sheet2!$CU$8,#REF!,15)+HLOOKUP(Sheet2!$CU$9,#REF!,15)+HLOOKUP(Sheet2!$CU$10,#REF!,15)+HLOOKUP(Sheet2!$CU$11,#REF!,15)+HLOOKUP(Sheet2!$CU$12,#REF!,15)+HLOOKUP(Sheet2!$CU$13,#REF!,15)+HLOOKUP(Sheet2!$CU$14,#REF!,15)+HLOOKUP(Sheet2!$CU$15,#REF!,15)+HLOOKUP(Sheet2!$CU$16,#REF!,15)+HLOOKUP(Sheet2!$CU$17,#REF!,15))</f>
        <v>#REF!</v>
      </c>
      <c r="CV35" s="8" t="e">
        <f>SUM(HLOOKUP(Sheet2!$CV$3,#REF!,15)+HLOOKUP(Sheet2!$CV$4,#REF!,15)+HLOOKUP(Sheet2!$CV$5,#REF!,15)+HLOOKUP(Sheet2!$CV$6,#REF!,15)+HLOOKUP(Sheet2!$CV$7,#REF!,15)+HLOOKUP(Sheet2!$CV$8,#REF!,15)+HLOOKUP(Sheet2!$CV$9,#REF!,15)+HLOOKUP(Sheet2!$CV$10,#REF!,15)+HLOOKUP(Sheet2!$CV$11,#REF!,15)+HLOOKUP(Sheet2!$CV$12,#REF!,15)+HLOOKUP(Sheet2!$CV$13,#REF!,15)+HLOOKUP(Sheet2!$CV$14,#REF!,15)+HLOOKUP(Sheet2!$CV$15,#REF!,15)+HLOOKUP(Sheet2!$CV$16,#REF!,15)+HLOOKUP(Sheet2!$CV$17,#REF!,15)+HLOOKUP(Sheet2!$CV$18,#REF!,15))</f>
        <v>#REF!</v>
      </c>
      <c r="CW35" s="8" t="e">
        <f>SUM(HLOOKUP(Sheet2!$CW$3,#REF!,15)+HLOOKUP(Sheet2!$CW$4,#REF!,15)+HLOOKUP(Sheet2!$CW$5,#REF!,15)+HLOOKUP(Sheet2!$CW$6,#REF!,15)+HLOOKUP(Sheet2!$CW$7,#REF!,15)+HLOOKUP(Sheet2!$CW$8,#REF!,15)+HLOOKUP(Sheet2!$CW$9,#REF!,15)+HLOOKUP(Sheet2!$CW$10,#REF!,15)+HLOOKUP(Sheet2!$CW$11,#REF!,15)+HLOOKUP(Sheet2!$CW$12,#REF!,15)+HLOOKUP(Sheet2!$CW$13,#REF!,15)+HLOOKUP(Sheet2!$CW$14,#REF!,15)+HLOOKUP(Sheet2!$CW$15,#REF!,15))</f>
        <v>#REF!</v>
      </c>
      <c r="CX35" s="8" t="e">
        <f>SUM(HLOOKUP(Sheet2!$CX$3,#REF!,15)+HLOOKUP(Sheet2!$CX$4,#REF!,15)+HLOOKUP(Sheet2!$CX$5,#REF!,15)+HLOOKUP(Sheet2!$CX$6,#REF!,15)+HLOOKUP(Sheet2!$CX$7,#REF!,15)+HLOOKUP(Sheet2!$CX$8,#REF!,15)+HLOOKUP(Sheet2!$CX$9,#REF!,15)+HLOOKUP(Sheet2!$CX$10,#REF!,15)+HLOOKUP(Sheet2!$CX$11,#REF!,15)+HLOOKUP(Sheet2!$CX$12,#REF!,15)+HLOOKUP(Sheet2!$CX$13,#REF!,15)+HLOOKUP(Sheet2!$CX$14,#REF!,15)+HLOOKUP(Sheet2!$CX$15,#REF!,15)+HLOOKUP(Sheet2!$CX$16,#REF!,15)+HLOOKUP(Sheet2!$CX$17,#REF!,15))</f>
        <v>#REF!</v>
      </c>
      <c r="CY35" s="8" t="e">
        <f>SUM(HLOOKUP(Sheet2!$CY$3,#REF!,15)+HLOOKUP(Sheet2!$CY$4,#REF!,15)+HLOOKUP(Sheet2!$CY$5,#REF!,15)+HLOOKUP(Sheet2!$CY$6,#REF!,15)+HLOOKUP(Sheet2!$CY$7,#REF!,15)+HLOOKUP(Sheet2!$CY$8,#REF!,15)+HLOOKUP(Sheet2!$CY$9,#REF!,15)+HLOOKUP(Sheet2!$CY$10,#REF!,15)+HLOOKUP(Sheet2!$CY$11,#REF!,15)+HLOOKUP(Sheet2!$CY$12,#REF!,15)+HLOOKUP(Sheet2!$CY$13,#REF!,15)+HLOOKUP(Sheet2!$CY$14,#REF!,15)+HLOOKUP(Sheet2!$CY$15,#REF!,15)+HLOOKUP(Sheet2!$CY$16,#REF!,15)+HLOOKUP(Sheet2!$CY$17,#REF!,15))</f>
        <v>#REF!</v>
      </c>
      <c r="CZ35" s="8" t="e">
        <f>SUM(HLOOKUP(Sheet2!$CZ$3,#REF!,15)+HLOOKUP(Sheet2!$CZ$4,#REF!,15)+HLOOKUP(Sheet2!$CZ$5,#REF!,15)+HLOOKUP(Sheet2!$CZ$6,#REF!,15)+HLOOKUP(Sheet2!$CZ$7,#REF!,15)+HLOOKUP(Sheet2!$CZ$8,#REF!,15)+HLOOKUP(Sheet2!$CZ$9,#REF!,15)+HLOOKUP(Sheet2!$CZ$10,#REF!,15)+HLOOKUP(Sheet2!$CZ$11,#REF!,15)+HLOOKUP(Sheet2!$CZ$12,#REF!,15)+HLOOKUP(Sheet2!$CZ$13,#REF!,15)+HLOOKUP(Sheet2!$CZ$14,#REF!,15))</f>
        <v>#REF!</v>
      </c>
      <c r="DA35" s="8" t="e">
        <f>SUM(HLOOKUP(Sheet2!$DA$3,#REF!,15)+HLOOKUP(Sheet2!$DA$4,#REF!,15)+HLOOKUP(Sheet2!$DA$5,#REF!,15)+HLOOKUP(Sheet2!$DA$6,#REF!,15)+HLOOKUP(Sheet2!$DA$7,#REF!,15)+HLOOKUP(Sheet2!$DA$8,#REF!,15)+HLOOKUP(Sheet2!$DA$9,#REF!,15)+HLOOKUP(Sheet2!$DA$10,#REF!,15)+HLOOKUP(Sheet2!$DA$11,#REF!,15)+HLOOKUP(Sheet2!$DA$12,#REF!,15)+HLOOKUP(Sheet2!$DA$13,#REF!,15)+HLOOKUP(Sheet2!$DA$14,#REF!,15)+HLOOKUP(Sheet2!$DA$15,#REF!,15)+HLOOKUP(Sheet2!$DA$16,#REF!,15))</f>
        <v>#REF!</v>
      </c>
      <c r="DB35" s="8" t="e">
        <f>SUM(HLOOKUP(Sheet2!$DB$3,#REF!,15)+HLOOKUP(Sheet2!$DB$4,#REF!,15)+HLOOKUP(Sheet2!$DB$5,#REF!,15)+HLOOKUP(Sheet2!$DB$6,#REF!,15)+HLOOKUP(Sheet2!$DB$7,#REF!,15)+HLOOKUP(Sheet2!$DB$8,#REF!,15)+HLOOKUP(Sheet2!$DB$9,#REF!,15)+HLOOKUP(Sheet2!$DB$10,#REF!,15)+HLOOKUP(Sheet2!$DB$11,#REF!,15)+HLOOKUP(Sheet2!$DB$12,#REF!,15)+HLOOKUP(Sheet2!$DB$13,#REF!,15)+HLOOKUP(Sheet2!$DB$14,#REF!,15)+HLOOKUP(Sheet2!$DB$15,#REF!,15))</f>
        <v>#REF!</v>
      </c>
      <c r="DC35" s="8" t="e">
        <f>SUM(HLOOKUP(Sheet2!$DC$3,#REF!,15)+HLOOKUP(Sheet2!$DC$4,#REF!,15)+HLOOKUP(Sheet2!$DC$5,#REF!,15)+HLOOKUP(Sheet2!$DC$6,#REF!,15)+HLOOKUP(Sheet2!$DC$7,#REF!,15)+HLOOKUP(Sheet2!$DC$8,#REF!,15)+HLOOKUP(Sheet2!$DC$9,#REF!,15)+HLOOKUP(Sheet2!$DC$10,#REF!,15)+HLOOKUP(Sheet2!$DC$11,#REF!,15)+HLOOKUP(Sheet2!$DC$12,#REF!,15)+HLOOKUP(Sheet2!$DC$13,#REF!,15)+HLOOKUP(Sheet2!$DC$14,#REF!,15)+HLOOKUP(Sheet2!$DC$15,#REF!,15)+HLOOKUP(Sheet2!$DC$16,#REF!,15)+HLOOKUP(Sheet2!$DC$17,#REF!,15))</f>
        <v>#REF!</v>
      </c>
      <c r="DD35" s="8" t="e">
        <f>SUM(HLOOKUP(Sheet2!$DD$3,#REF!,15)+HLOOKUP(Sheet2!$DD$4,#REF!,15)+HLOOKUP(Sheet2!$DD$5,#REF!,15)+HLOOKUP(Sheet2!$DD$6,#REF!,15)+HLOOKUP(Sheet2!$DD$7,#REF!,15)+HLOOKUP(Sheet2!$DD$8,#REF!,15)+HLOOKUP(Sheet2!$DD$9,#REF!,15)+HLOOKUP(Sheet2!$DD$10,#REF!,15)+HLOOKUP(Sheet2!$DD$11,#REF!,15)+HLOOKUP(Sheet2!$DD$12,#REF!,15)+HLOOKUP(Sheet2!$DD$13,#REF!,15)+HLOOKUP(Sheet2!$DD$14,#REF!,15)+HLOOKUP(Sheet2!$DD$15,#REF!,15)+HLOOKUP(Sheet2!$DD$16,#REF!,15)+HLOOKUP(Sheet2!$DD$17,#REF!,15)+HLOOKUP(Sheet2!$DD$18,#REF!,15))</f>
        <v>#REF!</v>
      </c>
      <c r="DE35" s="8" t="e">
        <f>SUM(HLOOKUP(Sheet2!$DE$3,#REF!,15)+HLOOKUP(Sheet2!$DE$4,#REF!,15)+HLOOKUP(Sheet2!$DE$5,#REF!,15)+HLOOKUP(Sheet2!$DE$6,#REF!,15)+HLOOKUP(Sheet2!$DE$7,#REF!,15)+HLOOKUP(Sheet2!$DE$8,#REF!,15)+HLOOKUP(Sheet2!$DE$9,#REF!,15)+HLOOKUP(Sheet2!$DE$10,#REF!,15)+HLOOKUP(Sheet2!$DE$11,#REF!,15)+HLOOKUP(Sheet2!$DE$12,#REF!,15)+HLOOKUP(Sheet2!$DE$13,#REF!,15)+HLOOKUP(Sheet2!$DE$14,#REF!,15)+HLOOKUP(Sheet2!$DE$15,#REF!,15)+HLOOKUP(Sheet2!$DE$16,#REF!,15)+HLOOKUP(Sheet2!$DE$17,#REF!,15)+HLOOKUP(Sheet2!$DE$18,#REF!,15))</f>
        <v>#REF!</v>
      </c>
      <c r="DF35" s="8" t="e">
        <f>SUM(HLOOKUP(Sheet2!$DF$3,#REF!,15)+HLOOKUP(Sheet2!$DF$4,#REF!,15)+HLOOKUP(Sheet2!$DF$5,#REF!,15)+HLOOKUP(Sheet2!$DF$6,#REF!,15)+HLOOKUP(Sheet2!$DF$7,#REF!,15)+HLOOKUP(Sheet2!$DF$8,#REF!,15)+HLOOKUP(Sheet2!$DF$9,#REF!,15)+HLOOKUP(Sheet2!$DF$10,#REF!,15)+HLOOKUP(Sheet2!$DF$11,#REF!,15)+HLOOKUP(Sheet2!$DF$12,#REF!,15)+HLOOKUP(Sheet2!$DF$13,#REF!,15)+HLOOKUP(Sheet2!$DF$14,#REF!,15)+HLOOKUP(Sheet2!$DF$15,#REF!,15)+HLOOKUP(Sheet2!$DF$16,#REF!,15)+HLOOKUP(Sheet2!$DF$17,#REF!,15)+HLOOKUP(Sheet2!$DF$18,#REF!,15))</f>
        <v>#REF!</v>
      </c>
      <c r="DG35" s="8" t="e">
        <f>SUM(HLOOKUP(Sheet2!$DG$3,#REF!,15)+HLOOKUP(Sheet2!$DG$4,#REF!,15)+HLOOKUP(Sheet2!$DG$5,#REF!,15)+HLOOKUP(Sheet2!$DG$6,#REF!,15)+HLOOKUP(Sheet2!$DG$7,#REF!,15)+HLOOKUP(Sheet2!$DG$8,#REF!,15)+HLOOKUP(Sheet2!$DG$9,#REF!,15)+HLOOKUP(Sheet2!$DG$10,#REF!,15)+HLOOKUP(Sheet2!$DG$11,#REF!,15)+HLOOKUP(Sheet2!$DG$12,#REF!,15)+HLOOKUP(Sheet2!$DG$13,#REF!,15)+HLOOKUP(Sheet2!$DG$14,#REF!,15)+HLOOKUP(Sheet2!$DG$15,#REF!,15)+HLOOKUP(Sheet2!$DG$16,#REF!,15)+HLOOKUP(Sheet2!$DG$17,#REF!,15))</f>
        <v>#REF!</v>
      </c>
      <c r="DH35" s="8" t="e">
        <f>SUM(HLOOKUP(Sheet2!$DH$3,#REF!,15)+HLOOKUP(Sheet2!$DH$4,#REF!,15)+HLOOKUP(Sheet2!$DH$5,#REF!,15)+HLOOKUP(Sheet2!$DH$6,#REF!,15)+HLOOKUP(Sheet2!$DH$7,#REF!,15)+HLOOKUP(Sheet2!$DH$8,#REF!,15)+HLOOKUP(Sheet2!$DH$9,#REF!,15)+HLOOKUP(Sheet2!$DH$10,#REF!,15)+HLOOKUP(Sheet2!$DH$11,#REF!,15)+HLOOKUP(Sheet2!$DH$12,#REF!,15)+HLOOKUP(Sheet2!$DH$13,#REF!,15)+HLOOKUP(Sheet2!$DH$14,#REF!,15)+HLOOKUP(Sheet2!$DH$15,#REF!,15)+HLOOKUP(Sheet2!$DH$16,#REF!,15)+HLOOKUP(Sheet2!$DH$17,#REF!,15))</f>
        <v>#REF!</v>
      </c>
      <c r="DI35" s="8" t="e">
        <f>SUM(HLOOKUP(Sheet2!$DI$3,#REF!,15)+HLOOKUP(Sheet2!$DI$4,#REF!,15)+HLOOKUP(Sheet2!$DI$5,#REF!,15)+HLOOKUP(Sheet2!$DI$6,#REF!,15)+HLOOKUP(Sheet2!$DI$7,#REF!,15)+HLOOKUP(Sheet2!$DI$8,#REF!,15)+HLOOKUP(Sheet2!$DI$9,#REF!,15)+HLOOKUP(Sheet2!$DI$10,#REF!,15)+HLOOKUP(Sheet2!$DI$11,#REF!,15)+HLOOKUP(Sheet2!$DI$12,#REF!,15)+HLOOKUP(Sheet2!$DI$13,#REF!,15)+HLOOKUP(Sheet2!$DI$14,#REF!,15)+HLOOKUP(Sheet2!$DI$15,#REF!,15)+HLOOKUP(Sheet2!$DI$16,#REF!,15)+HLOOKUP(Sheet2!$DI$17,#REF!,15))</f>
        <v>#REF!</v>
      </c>
      <c r="DJ35" s="8" t="e">
        <f>SUM(HLOOKUP(Sheet2!$DJ$3,#REF!,15)+HLOOKUP(Sheet2!$DJ$4,#REF!,15)+HLOOKUP(Sheet2!$DJ$5,#REF!,15)+HLOOKUP(Sheet2!$DJ$6,#REF!,15)+HLOOKUP(Sheet2!$DJ$7,#REF!,15)+HLOOKUP(Sheet2!$DJ$8,#REF!,15)+HLOOKUP(Sheet2!$DJ$9,#REF!,15)+HLOOKUP(Sheet2!$DJ$10,#REF!,15)+HLOOKUP(Sheet2!$DJ$11,#REF!,15)+HLOOKUP(Sheet2!$DJ$12,#REF!,15)+HLOOKUP(Sheet2!$DJ$13,#REF!,15)+HLOOKUP(Sheet2!$DJ$14,#REF!,15)+HLOOKUP(Sheet2!$DJ$15,#REF!,15))</f>
        <v>#REF!</v>
      </c>
      <c r="DK35" s="8" t="e">
        <f>SUM(HLOOKUP(Sheet2!$DK$3,#REF!,15)+HLOOKUP(Sheet2!$DK$4,#REF!,15)+HLOOKUP(Sheet2!$DK$5,#REF!,15)+HLOOKUP(Sheet2!$DK$6,#REF!,15)+HLOOKUP(Sheet2!$DK$7,#REF!,15)+HLOOKUP(Sheet2!$DK$8,#REF!,15)+HLOOKUP(Sheet2!$DK$9,#REF!,15)+HLOOKUP(Sheet2!$DK$10,#REF!,15)+HLOOKUP(Sheet2!$DK$11,#REF!,15)+HLOOKUP(Sheet2!$DK$12,#REF!,15)+HLOOKUP(Sheet2!$DK$13,#REF!,15)+HLOOKUP(Sheet2!$DK$14,#REF!,15)+HLOOKUP(Sheet2!$DK$15,#REF!,15)+HLOOKUP(Sheet2!$DK$16,#REF!,15)+HLOOKUP(Sheet2!$DK$17,#REF!,15))</f>
        <v>#REF!</v>
      </c>
      <c r="DL35" s="8" t="e">
        <f>SUM(HLOOKUP(Sheet2!$DL$3,#REF!,15)+HLOOKUP(Sheet2!$DL$4,#REF!,15)+HLOOKUP(Sheet2!$DL$5,#REF!,15)+HLOOKUP(Sheet2!$DL$6,#REF!,15)+HLOOKUP(Sheet2!$DL$7,#REF!,15)+HLOOKUP(Sheet2!$DL$8,#REF!,15)+HLOOKUP(Sheet2!$DL$9,#REF!,15)+HLOOKUP(Sheet2!$DL$10,#REF!,15)+HLOOKUP(Sheet2!$DL$11,#REF!,15)+HLOOKUP(Sheet2!$DL$12,#REF!,15)+HLOOKUP(Sheet2!$DL$13,#REF!,15)+HLOOKUP(Sheet2!$DL$14,#REF!,15)+HLOOKUP(Sheet2!$DL$15,#REF!,15)+HLOOKUP(Sheet2!$DL$16,#REF!,15)+HLOOKUP(Sheet2!$DL$17,#REF!,15))</f>
        <v>#REF!</v>
      </c>
      <c r="DM35" s="8" t="e">
        <f>SUM(HLOOKUP(Sheet2!$DM$3,#REF!,15)+HLOOKUP(Sheet2!$DM$4,#REF!,15)+HLOOKUP(Sheet2!$DM$5,#REF!,15)+HLOOKUP(Sheet2!$DM$6,#REF!,15)+HLOOKUP(Sheet2!$DM$7,#REF!,15)+HLOOKUP(Sheet2!$DM$8,#REF!,15)+HLOOKUP(Sheet2!$DM$9,#REF!,15)+HLOOKUP(Sheet2!$DM$10,#REF!,15)+HLOOKUP(Sheet2!$DM$11,#REF!,15)+HLOOKUP(Sheet2!$DM$12,#REF!,15)+HLOOKUP(Sheet2!$DM$13,#REF!,15)+HLOOKUP(Sheet2!$DM$14,#REF!,15)+HLOOKUP(Sheet2!$DM$15,#REF!,15)+HLOOKUP(Sheet2!$DM$16,#REF!,15)+HLOOKUP(Sheet2!$DM$17,#REF!,15)+HLOOKUP(Sheet2!$DM$18,#REF!,15))</f>
        <v>#REF!</v>
      </c>
      <c r="DN35" s="8" t="e">
        <f>SUM(HLOOKUP(Sheet2!$DN$3,#REF!,15)+HLOOKUP(Sheet2!$DN$4,#REF!,15)+HLOOKUP(Sheet2!$DN$5,#REF!,15)+HLOOKUP(Sheet2!$DN$6,#REF!,15)+HLOOKUP(Sheet2!$DN$7,#REF!,15)+HLOOKUP(Sheet2!$DN$8,#REF!,15)+HLOOKUP(Sheet2!$DN$9,#REF!,15)+HLOOKUP(Sheet2!$DN$10,#REF!,15)+HLOOKUP(Sheet2!$DN$11,#REF!,15)+HLOOKUP(Sheet2!$DN$12,#REF!,15)+HLOOKUP(Sheet2!$DN$13,#REF!,15)+HLOOKUP(Sheet2!$DN$14,#REF!,15)+HLOOKUP(Sheet2!$DN$15,#REF!,15)+HLOOKUP(Sheet2!$DN$16,#REF!,15)+HLOOKUP(Sheet2!$DN$17,#REF!,15)+HLOOKUP(Sheet2!$DN$18,#REF!,15))</f>
        <v>#REF!</v>
      </c>
      <c r="DO35" s="8" t="e">
        <f>SUM(HLOOKUP(Sheet2!$DO$3,#REF!,15)+HLOOKUP(Sheet2!$DO$4,#REF!,15)+HLOOKUP(Sheet2!$DO$5,#REF!,15)+HLOOKUP(Sheet2!$DO$6,#REF!,15)+HLOOKUP(Sheet2!$DO$7,#REF!,15)+HLOOKUP(Sheet2!$DO$8,#REF!,15)+HLOOKUP(Sheet2!$DO$9,#REF!,15)+HLOOKUP(Sheet2!$DO$10,#REF!,15)+HLOOKUP(Sheet2!$DO$11,#REF!,15)+HLOOKUP(Sheet2!$DO$12,#REF!,15)+HLOOKUP(Sheet2!$DO$13,#REF!,15)+HLOOKUP(Sheet2!$DO$14,#REF!,15)+HLOOKUP(Sheet2!$DO$15,#REF!,15)+HLOOKUP(Sheet2!$DO$16,#REF!,15)+HLOOKUP(Sheet2!$DO$17,#REF!,15)+HLOOKUP(Sheet2!$DO$18,#REF!,15)+HLOOKUP(Sheet2!$DO$19,#REF!,15)+HLOOKUP(Sheet2!$DO$20,#REF!,15)+HLOOKUP(Sheet2!$DO$21,#REF!,15))</f>
        <v>#REF!</v>
      </c>
      <c r="DP35" s="8" t="e">
        <f>SUM(HLOOKUP(Sheet2!$DP$3,#REF!,15)+HLOOKUP(Sheet2!$DP$4,#REF!,15)+HLOOKUP(Sheet2!$DP$5,#REF!,15)+HLOOKUP(Sheet2!$DP$6,#REF!,15)+HLOOKUP(Sheet2!$DP$7,#REF!,15)+HLOOKUP(Sheet2!$DP$8,#REF!,15)+HLOOKUP(Sheet2!$DP$9,#REF!,15)+HLOOKUP(Sheet2!$DP$10,#REF!,15)+HLOOKUP(Sheet2!$DP$11,#REF!,15)+HLOOKUP(Sheet2!$DP$12,#REF!,15)+HLOOKUP(Sheet2!$DP$13,#REF!,15)+HLOOKUP(Sheet2!$DP$14,#REF!,15)+HLOOKUP(Sheet2!$DP$15,#REF!,15)+HLOOKUP(Sheet2!$DP$16,#REF!,15)+HLOOKUP(Sheet2!$DP$17,#REF!,15)+HLOOKUP(Sheet2!$DP$18,#REF!,15))</f>
        <v>#REF!</v>
      </c>
      <c r="DQ35" s="8" t="e">
        <f>SUM(HLOOKUP(Sheet2!$DQ$3,#REF!,15)+HLOOKUP(Sheet2!$DQ$4,#REF!,15)+HLOOKUP(Sheet2!$DQ$5,#REF!,15)+HLOOKUP(Sheet2!$DQ$6,#REF!,15)+HLOOKUP(Sheet2!$DQ$7,#REF!,15)+HLOOKUP(Sheet2!$DQ$8,#REF!,15)+HLOOKUP(Sheet2!$DQ$9,#REF!,15)+HLOOKUP(Sheet2!$DQ$10,#REF!,15)+HLOOKUP(Sheet2!$DQ$11,#REF!,15)+HLOOKUP(Sheet2!$DQ$12,#REF!,15)+HLOOKUP(Sheet2!$DQ$13,#REF!,15)+HLOOKUP(Sheet2!$DQ$14,#REF!,15)+HLOOKUP(Sheet2!$DQ$15,#REF!,15)+HLOOKUP(Sheet2!$DQ$16,#REF!,15)+HLOOKUP(Sheet2!$DQ$17,#REF!,15)+HLOOKUP(Sheet2!$DQ$18,#REF!,15)+HLOOKUP(Sheet2!$DQ$19,#REF!,15)+HLOOKUP(Sheet2!$DQ$20,#REF!,15))</f>
        <v>#REF!</v>
      </c>
      <c r="DR35" s="8" t="e">
        <f>SUM(HLOOKUP(Sheet2!$DR$3,#REF!,15)+HLOOKUP(Sheet2!$DR$4,#REF!,15)+HLOOKUP(Sheet2!$DR$5,#REF!,15)+HLOOKUP(Sheet2!$DR$6,#REF!,15)+HLOOKUP(Sheet2!$DR$7,#REF!,15)+HLOOKUP(Sheet2!$DR$8,#REF!,15)+HLOOKUP(Sheet2!$DR$9,#REF!,15)+HLOOKUP(Sheet2!$DR$10,#REF!,15)+HLOOKUP(Sheet2!$DR$11,#REF!,15)+HLOOKUP(Sheet2!$DR$12,#REF!,15)+HLOOKUP(Sheet2!$DR$13,#REF!,15)+HLOOKUP(Sheet2!$DR$14,#REF!,15)+HLOOKUP(Sheet2!$DR$15,#REF!,15)+HLOOKUP(Sheet2!$DR$16,#REF!,15))</f>
        <v>#REF!</v>
      </c>
      <c r="DS35" s="8" t="e">
        <f>SUM(HLOOKUP(Sheet2!$DS$3,#REF!,15)+HLOOKUP(Sheet2!$DS$4,#REF!,15)+HLOOKUP(Sheet2!$DS$5,#REF!,15)+HLOOKUP(Sheet2!$DS$6,#REF!,15)+HLOOKUP(Sheet2!$DS$7,#REF!,15)+HLOOKUP(Sheet2!$DS$8,#REF!,15)+HLOOKUP(Sheet2!$DS$9,#REF!,15)+HLOOKUP(Sheet2!$DS$10,#REF!,15)+HLOOKUP(Sheet2!$DS$11,#REF!,15)+HLOOKUP(Sheet2!$DS$12,#REF!,15)+HLOOKUP(Sheet2!$DS$13,#REF!,15)+HLOOKUP(Sheet2!$DS$14,#REF!,15)+HLOOKUP(Sheet2!$DS$15,#REF!,15)+HLOOKUP(Sheet2!$DS$16,#REF!,15)+HLOOKUP(Sheet2!$DS$17,#REF!,15))</f>
        <v>#REF!</v>
      </c>
      <c r="DT35" s="8" t="e">
        <f>SUM(HLOOKUP(Sheet2!$DT$3,#REF!,15)+HLOOKUP(Sheet2!$DT$4,#REF!,15)+HLOOKUP(Sheet2!$DT$5,#REF!,15)+HLOOKUP(Sheet2!$DT$6,#REF!,15)+HLOOKUP(Sheet2!$DT$7,#REF!,15)+HLOOKUP(Sheet2!$DT$8,#REF!,15)+HLOOKUP(Sheet2!$DT$9,#REF!,15)+HLOOKUP(Sheet2!$DT$10,#REF!,15)+HLOOKUP(Sheet2!$DT$11,#REF!,15)+HLOOKUP(Sheet2!$DT$12,#REF!,15)+HLOOKUP(Sheet2!$DT$13,#REF!,15)+HLOOKUP(Sheet2!$DT$14,#REF!,15))</f>
        <v>#REF!</v>
      </c>
      <c r="DU35" s="8" t="e">
        <f>SUM(HLOOKUP(Sheet2!$DU$3,#REF!,15)+HLOOKUP(Sheet2!$DU$4,#REF!,15)+HLOOKUP(Sheet2!$DU$5,#REF!,15)+HLOOKUP(Sheet2!$DU$6,#REF!,15)+HLOOKUP(Sheet2!$DU$7,#REF!,15)+HLOOKUP(Sheet2!$DU$8,#REF!,15)+HLOOKUP(Sheet2!$DU$9,#REF!,15)+HLOOKUP(Sheet2!$DU$10,#REF!,15)+HLOOKUP(Sheet2!$DU$11,#REF!,15)+HLOOKUP(Sheet2!$DU$12,#REF!,15)+HLOOKUP(Sheet2!$DU$13,#REF!,15)+HLOOKUP(Sheet2!$DU$14,#REF!,15)+HLOOKUP(Sheet2!$DU$15,#REF!,15)+HLOOKUP(Sheet2!$DU$16,#REF!,15))</f>
        <v>#REF!</v>
      </c>
      <c r="DV35" s="8" t="e">
        <f>SUM(HLOOKUP(Sheet2!$DV$3,#REF!,15)+HLOOKUP(Sheet2!$DV$4,#REF!,15)+HLOOKUP(Sheet2!$DV$5,#REF!,15)+HLOOKUP(Sheet2!$DV$6,#REF!,15)+HLOOKUP(Sheet2!$DV$7,#REF!,15)+HLOOKUP(Sheet2!$DV$8,#REF!,15)+HLOOKUP(Sheet2!$DV$9,#REF!,15)+HLOOKUP(Sheet2!$DV$10,#REF!,15)+HLOOKUP(Sheet2!$DV$11,#REF!,15)+HLOOKUP(Sheet2!$DV$12,#REF!,15)+HLOOKUP(Sheet2!$DV$13,#REF!,15)+HLOOKUP(Sheet2!$DV$14,#REF!,15)+HLOOKUP(Sheet2!$DV$15,#REF!,15)+HLOOKUP(Sheet2!$DV$16,#REF!,15))</f>
        <v>#REF!</v>
      </c>
      <c r="DW35" s="8" t="e">
        <f>SUM(HLOOKUP(Sheet2!$DW$3,#REF!,15)+HLOOKUP(Sheet2!$DW$4,#REF!,15)+HLOOKUP(Sheet2!$DW$5,#REF!,15)+HLOOKUP(Sheet2!$DW$6,#REF!,15)+HLOOKUP(Sheet2!$DW$7,#REF!,15)+HLOOKUP(Sheet2!$DW$8,#REF!,15)+HLOOKUP(Sheet2!$DW$9,#REF!,15)+HLOOKUP(Sheet2!$DW$10,#REF!,15)+HLOOKUP(Sheet2!$DW$11,#REF!,15)+HLOOKUP(Sheet2!$DW$12,#REF!,15)+HLOOKUP(Sheet2!$DW$13,#REF!,15))</f>
        <v>#REF!</v>
      </c>
      <c r="DX35" s="8" t="e">
        <f>SUM(HLOOKUP(Sheet2!$DX$3,#REF!,15)+HLOOKUP(Sheet2!$DX$4,#REF!,15)+HLOOKUP(Sheet2!$DX$5,#REF!,15)+HLOOKUP(Sheet2!$DX$6,#REF!,15)+HLOOKUP(Sheet2!$DX$7,#REF!,15)+HLOOKUP(Sheet2!$DX$8,#REF!,15)+HLOOKUP(Sheet2!$DX$9,#REF!,15)+HLOOKUP(Sheet2!$DX$10,#REF!,15)+HLOOKUP(Sheet2!$DX$11,#REF!,15)+HLOOKUP(Sheet2!$DX$12,#REF!,15)+HLOOKUP(Sheet2!$DX$13,#REF!,15)+HLOOKUP(Sheet2!$DX$14,#REF!,15)+HLOOKUP(Sheet2!$DX$15,#REF!,15))</f>
        <v>#REF!</v>
      </c>
      <c r="DY35" s="8" t="e">
        <f>SUM(HLOOKUP(Sheet2!$DY$3,#REF!,15)+HLOOKUP(Sheet2!$DY$4,#REF!,15)+HLOOKUP(Sheet2!$DY$5,#REF!,15)+HLOOKUP(Sheet2!$DY$6,#REF!,15)+HLOOKUP(Sheet2!$DY$7,#REF!,15)+HLOOKUP(Sheet2!$DY$8,#REF!,15)+HLOOKUP(Sheet2!$DY$9,#REF!,15)+HLOOKUP(Sheet2!$DY$10,#REF!,15)+HLOOKUP(Sheet2!$DY$11,#REF!,15)+HLOOKUP(Sheet2!$DY$12,#REF!,15)+HLOOKUP(Sheet2!$DY$13,#REF!,15)+HLOOKUP(Sheet2!$DY$14,#REF!,15))</f>
        <v>#REF!</v>
      </c>
      <c r="DZ35" s="8" t="e">
        <f>SUM(HLOOKUP(Sheet2!$DZ$3,#REF!,15)+HLOOKUP(Sheet2!$DZ$4,#REF!,15)+HLOOKUP(Sheet2!$DZ$5,#REF!,15)+HLOOKUP(Sheet2!$DZ$6,#REF!,15)+HLOOKUP(Sheet2!$DZ$7,#REF!,15)+HLOOKUP(Sheet2!$DZ$8,#REF!,15)+HLOOKUP(Sheet2!$DZ$9,#REF!,15)+HLOOKUP(Sheet2!$DZ$10,#REF!,15)+HLOOKUP(Sheet2!$DZ$11,#REF!,15)+HLOOKUP(Sheet2!$DZ$12,#REF!,15)+HLOOKUP(Sheet2!$DZ$13,#REF!,15)+HLOOKUP(Sheet2!$DZ$14,#REF!,15)+HLOOKUP(Sheet2!$DZ$15,#REF!,15)+HLOOKUP(Sheet2!$DZ$16,#REF!,15))</f>
        <v>#REF!</v>
      </c>
      <c r="EA35" s="8" t="e">
        <f>SUM(HLOOKUP(Sheet2!$EA$3,#REF!,15)+HLOOKUP(Sheet2!$EA$4,#REF!,15)+HLOOKUP(Sheet2!$EA$5,#REF!,15)+HLOOKUP(Sheet2!$EA$6,#REF!,15)+HLOOKUP(Sheet2!$EA$7,#REF!,15)+HLOOKUP(Sheet2!$EA$8,#REF!,15)+HLOOKUP(Sheet2!$EA$9,#REF!,15)+HLOOKUP(Sheet2!$EA$10,#REF!,15)+HLOOKUP(Sheet2!$EA$11,#REF!,15)+HLOOKUP(Sheet2!$EA$12,#REF!,15)+HLOOKUP(Sheet2!$EA$13,#REF!,15)+HLOOKUP(Sheet2!$EA$14,#REF!,15)+HLOOKUP(Sheet2!$EA$15,#REF!,15)+HLOOKUP(Sheet2!$EA$16,#REF!,15)+HLOOKUP(Sheet2!$EA$17,#REF!,15))</f>
        <v>#REF!</v>
      </c>
      <c r="EB35" s="8" t="e">
        <f>SUM(HLOOKUP(Sheet2!$EB$3,#REF!,15)+HLOOKUP(Sheet2!$EB$4,#REF!,15)+HLOOKUP(Sheet2!$EB$5,#REF!,15)+HLOOKUP(Sheet2!$EB$6,#REF!,15)+HLOOKUP(Sheet2!$EB$7,#REF!,15)+HLOOKUP(Sheet2!$EB$8,#REF!,15)+HLOOKUP(Sheet2!$EB$9,#REF!,15)+HLOOKUP(Sheet2!$EB$10,#REF!,15)+HLOOKUP(Sheet2!$EB$11,#REF!,15)+HLOOKUP(Sheet2!$EB$12,#REF!,15)+HLOOKUP(Sheet2!$EB$13,#REF!,15)+HLOOKUP(Sheet2!$EB$14,#REF!,15)+HLOOKUP(Sheet2!$EB$15,#REF!,15)+HLOOKUP(Sheet2!$EB$16,#REF!,15)+HLOOKUP(Sheet2!$EB$17,#REF!,15))</f>
        <v>#REF!</v>
      </c>
      <c r="EC35" s="8" t="e">
        <f>SUM(HLOOKUP(Sheet2!$EC$3,#REF!,15)+HLOOKUP(Sheet2!$EC$4,#REF!,15)+HLOOKUP(Sheet2!$EC$5,#REF!,15)+HLOOKUP(Sheet2!$EC$6,#REF!,15)+HLOOKUP(Sheet2!$EC$7,#REF!,15)+HLOOKUP(Sheet2!$EC$8,#REF!,15)+HLOOKUP(Sheet2!$EC$9,#REF!,15)+HLOOKUP(Sheet2!$EC$10,#REF!,15)+HLOOKUP(Sheet2!$EC$11,#REF!,15)+HLOOKUP(Sheet2!$EC$12,#REF!,15)+HLOOKUP(Sheet2!$EC$13,#REF!,15)+HLOOKUP(Sheet2!$EC$14,#REF!,15)+HLOOKUP(Sheet2!$EC$15,#REF!,15)+HLOOKUP(Sheet2!$EC$16,#REF!,15)+HLOOKUP(Sheet2!$EC$17,#REF!,15))</f>
        <v>#REF!</v>
      </c>
      <c r="ED35" s="8" t="e">
        <f>SUM(HLOOKUP(Sheet2!$ED$3,#REF!,15)+HLOOKUP(Sheet2!$ED$4,#REF!,15)+HLOOKUP(Sheet2!$ED$5,#REF!,15)+HLOOKUP(Sheet2!$ED$6,#REF!,15)+HLOOKUP(Sheet2!$ED$7,#REF!,15)+HLOOKUP(Sheet2!$ED$8,#REF!,15)+HLOOKUP(Sheet2!$ED$9,#REF!,15)+HLOOKUP(Sheet2!$ED$10,#REF!,15)+HLOOKUP(Sheet2!$ED$11,#REF!,15)+HLOOKUP(Sheet2!$ED$12,#REF!,15)+HLOOKUP(Sheet2!$ED$13,#REF!,15)+HLOOKUP(Sheet2!$ED$14,#REF!,15)+HLOOKUP(Sheet2!$ED$15,#REF!,15)+HLOOKUP(Sheet2!$ED$16,#REF!,15))</f>
        <v>#REF!</v>
      </c>
      <c r="EE35" s="8" t="e">
        <f>SUM(HLOOKUP(Sheet2!$EE$3,#REF!,15)+HLOOKUP(Sheet2!$EE$4,#REF!,15)+HLOOKUP(Sheet2!$EE$5,#REF!,15)+HLOOKUP(Sheet2!$EE$6,#REF!,15)+HLOOKUP(Sheet2!$EE$7,#REF!,15)+HLOOKUP(Sheet2!$EE$8,#REF!,15)+HLOOKUP(Sheet2!$EE$9,#REF!,15)+HLOOKUP(Sheet2!$EE$10,#REF!,15)+HLOOKUP(Sheet2!$EE$11,#REF!,15)+HLOOKUP(Sheet2!$EE$12,#REF!,15)+HLOOKUP(Sheet2!$EE$13,#REF!,15)+HLOOKUP(Sheet2!$EE$14,#REF!,15)+HLOOKUP(Sheet2!$EE$15,#REF!,15)+HLOOKUP(Sheet2!$EE$16,#REF!,15))</f>
        <v>#REF!</v>
      </c>
      <c r="EF35" s="8" t="e">
        <f>SUM(HLOOKUP(Sheet2!$EF$3,#REF!,15)+HLOOKUP(Sheet2!$EF$4,#REF!,15)+HLOOKUP(Sheet2!$EF$5,#REF!,15)+HLOOKUP(Sheet2!$EF$6,#REF!,15)+HLOOKUP(Sheet2!$EF$7,#REF!,15)+HLOOKUP(Sheet2!$EF$8,#REF!,15)+HLOOKUP(Sheet2!$EF$9,#REF!,15)+HLOOKUP(Sheet2!$EF$10,#REF!,15)+HLOOKUP(Sheet2!$EF$11,#REF!,15)+HLOOKUP(Sheet2!$EF$12,#REF!,15)+HLOOKUP(Sheet2!$EF$13,#REF!,15)+HLOOKUP(Sheet2!$EF$14,#REF!,15)+HLOOKUP(Sheet2!$EF$15,#REF!,15)+HLOOKUP(Sheet2!$EF$16,#REF!,15))</f>
        <v>#REF!</v>
      </c>
      <c r="EG35" s="8" t="e">
        <f>SUM(HLOOKUP(Sheet2!$EG$3,#REF!,15)+HLOOKUP(Sheet2!$EG$4,#REF!,15)+HLOOKUP(Sheet2!$EG$5,#REF!,15)+HLOOKUP(Sheet2!$EG$6,#REF!,15)+HLOOKUP(Sheet2!$EG$7,#REF!,15)+HLOOKUP(Sheet2!$EG$8,#REF!,15)+HLOOKUP(Sheet2!$EG$9,#REF!,15)+HLOOKUP(Sheet2!$EG$10,#REF!,15)+HLOOKUP(Sheet2!$EG$11,#REF!,15)+HLOOKUP(Sheet2!$EG$12,#REF!,15)+HLOOKUP(Sheet2!$EG$13,#REF!,15)+HLOOKUP(Sheet2!$EG$14,#REF!,15))</f>
        <v>#REF!</v>
      </c>
      <c r="EH35" s="8" t="e">
        <f>SUM(HLOOKUP(Sheet2!$EH$3,#REF!,15)+HLOOKUP(Sheet2!$EH$4,#REF!,15)+HLOOKUP(Sheet2!$EH$5,#REF!,15)+HLOOKUP(Sheet2!$EH$6,#REF!,15)+HLOOKUP(Sheet2!$EH$7,#REF!,15)+HLOOKUP(Sheet2!$EH$8,#REF!,15)+HLOOKUP(Sheet2!$EH$9,#REF!,15)+HLOOKUP(Sheet2!$EH$10,#REF!,15)+HLOOKUP(Sheet2!$EH$11,#REF!,15)+HLOOKUP(Sheet2!$EH$12,#REF!,15)+HLOOKUP(Sheet2!$EH$13,#REF!,15)+HLOOKUP(Sheet2!$EH$14,#REF!,15)+HLOOKUP(Sheet2!$EH$15,#REF!,15)+HLOOKUP(Sheet2!$EH$16,#REF!,15))</f>
        <v>#REF!</v>
      </c>
      <c r="EI35" s="8" t="e">
        <f>SUM(HLOOKUP(Sheet2!$EI$3,#REF!,15)+HLOOKUP(Sheet2!$EI$4,#REF!,15)+HLOOKUP(Sheet2!$EI$5,#REF!,15)+HLOOKUP(Sheet2!$EI$6,#REF!,15)+HLOOKUP(Sheet2!$EI$7,#REF!,15)+HLOOKUP(Sheet2!$EI$8,#REF!,15)+HLOOKUP(Sheet2!$EI$9,#REF!,15)+HLOOKUP(Sheet2!$EI$10,#REF!,15)+HLOOKUP(Sheet2!$EI$11,#REF!,15)+HLOOKUP(Sheet2!$EI$12,#REF!,15)+HLOOKUP(Sheet2!$EI$13,#REF!,15)+HLOOKUP(Sheet2!$EI$14,#REF!,15)+HLOOKUP(Sheet2!$EI$15,#REF!,15)+HLOOKUP(Sheet2!$EI$16,#REF!,15))</f>
        <v>#REF!</v>
      </c>
      <c r="EJ35" s="8" t="e">
        <f>SUM(HLOOKUP(Sheet2!$EJ$3,#REF!,15)+HLOOKUP(Sheet2!$EJ$4,#REF!,15)+HLOOKUP(Sheet2!$EJ$5,#REF!,15)+HLOOKUP(Sheet2!$EJ$6,#REF!,15)+HLOOKUP(Sheet2!$EJ$7,#REF!,15)+HLOOKUP(Sheet2!$EJ$8,#REF!,15)+HLOOKUP(Sheet2!$EJ$9,#REF!,15)+HLOOKUP(Sheet2!$EJ$10,#REF!,15)+HLOOKUP(Sheet2!$EJ$11,#REF!,15)+HLOOKUP(Sheet2!$EJ$12,#REF!,15)+HLOOKUP(Sheet2!$EJ$13,#REF!,15)+HLOOKUP(Sheet2!$EJ$14,#REF!,15)+HLOOKUP(Sheet2!$EJ$15,#REF!,15)+HLOOKUP(Sheet2!$EJ$16,#REF!,15)+HLOOKUP(Sheet2!$EJ$17,#REF!,15))</f>
        <v>#REF!</v>
      </c>
      <c r="EK35" s="8" t="e">
        <f>SUM(HLOOKUP(Sheet2!$EK$3,#REF!,15)+HLOOKUP(Sheet2!$EK$4,#REF!,15)+HLOOKUP(Sheet2!$EK$5,#REF!,15)+HLOOKUP(Sheet2!$EK$6,#REF!,15)+HLOOKUP(Sheet2!$EK$7,#REF!,15)+HLOOKUP(Sheet2!$EK$8,#REF!,15)+HLOOKUP(Sheet2!$EK$9,#REF!,15)+HLOOKUP(Sheet2!$EK$10,#REF!,15)+HLOOKUP(Sheet2!$EK$11,#REF!,15)+HLOOKUP(Sheet2!$EK$12,#REF!,15)+HLOOKUP(Sheet2!$EK$13,#REF!,15)+HLOOKUP(Sheet2!$EK$14,#REF!,15)+HLOOKUP(Sheet2!$EK$15,#REF!,15)+HLOOKUP(Sheet2!$EK$16,#REF!,15)+HLOOKUP(Sheet2!$EK$17,#REF!,15))</f>
        <v>#REF!</v>
      </c>
      <c r="EL35" s="8" t="e">
        <f>SUM(HLOOKUP(Sheet2!$EL$3,#REF!,15)+HLOOKUP(Sheet2!$EL$4,#REF!,15)+HLOOKUP(Sheet2!$EL$5,#REF!,15)+HLOOKUP(Sheet2!$EL$6,#REF!,15)+HLOOKUP(Sheet2!$EL$7,#REF!,15)+HLOOKUP(Sheet2!$EL$8,#REF!,15)+HLOOKUP(Sheet2!$EL$9,#REF!,15)+HLOOKUP(Sheet2!$EL$10,#REF!,15)+HLOOKUP(Sheet2!$EL$11,#REF!,15)+HLOOKUP(Sheet2!$EL$12,#REF!,15)+HLOOKUP(Sheet2!$EL$13,#REF!,15)+HLOOKUP(Sheet2!$EL$14,#REF!,15)+HLOOKUP(Sheet2!$EL$15,#REF!,15)+HLOOKUP(Sheet2!$EL$16,#REF!,15)+HLOOKUP(Sheet2!$EL$17,#REF!,15)+HLOOKUP(Sheet2!$EL$18,#REF!,15)+HLOOKUP(Sheet2!$EL$19,#REF!,15)+HLOOKUP(Sheet2!$EL$20,#REF!,15))</f>
        <v>#REF!</v>
      </c>
      <c r="EM35" s="8" t="e">
        <f>SUM(HLOOKUP(Sheet2!$EM$3,#REF!,15)+HLOOKUP(Sheet2!$EM$4,#REF!,15)+HLOOKUP(Sheet2!$EM$5,#REF!,15)+HLOOKUP(Sheet2!$EM$6,#REF!,15)+HLOOKUP(Sheet2!$EM$7,#REF!,15)+HLOOKUP(Sheet2!$EM$8,#REF!,15)+HLOOKUP(Sheet2!$EM$9,#REF!,15)+HLOOKUP(Sheet2!$EM$10,#REF!,15)+HLOOKUP(Sheet2!$EM$11,#REF!,15)+HLOOKUP(Sheet2!$EM$12,#REF!,15)+HLOOKUP(Sheet2!$EM$13,#REF!,15)+HLOOKUP(Sheet2!$EM$14,#REF!,15)+HLOOKUP(Sheet2!$EM$15,#REF!,15)+HLOOKUP(Sheet2!$EM$16,#REF!,15)+HLOOKUP(Sheet2!$EM$17,#REF!,15))</f>
        <v>#REF!</v>
      </c>
      <c r="EN35" s="8" t="e">
        <f>SUM(HLOOKUP(Sheet2!$EN$3,#REF!,15)+HLOOKUP(Sheet2!$EN$4,#REF!,15)+HLOOKUP(Sheet2!$EN$5,#REF!,15)+HLOOKUP(Sheet2!$EN$6,#REF!,15)+HLOOKUP(Sheet2!$EN$7,#REF!,15)+HLOOKUP(Sheet2!$EN$8,#REF!,15)+HLOOKUP(Sheet2!$EN$9,#REF!,15)+HLOOKUP(Sheet2!$EN$10,#REF!,15)+HLOOKUP(Sheet2!$EN$11,#REF!,15)+HLOOKUP(Sheet2!$EN$12,#REF!,15)+HLOOKUP(Sheet2!$EN$13,#REF!,15)+HLOOKUP(Sheet2!$EN$14,#REF!,15)+HLOOKUP(Sheet2!$EN$15,#REF!,15)+HLOOKUP(Sheet2!$EN$16,#REF!,15)+HLOOKUP(Sheet2!$EN$17,#REF!,15)+HLOOKUP(Sheet2!$EN$18,#REF!,15)+HLOOKUP(Sheet2!$EN$19,#REF!,15))</f>
        <v>#REF!</v>
      </c>
      <c r="EO35" s="8" t="e">
        <f>SUM(HLOOKUP(Sheet2!$EO$3,#REF!,15)+HLOOKUP(Sheet2!$EO$4,#REF!,15)+HLOOKUP(Sheet2!$EO$5,#REF!,15)+HLOOKUP(Sheet2!$EO$6,#REF!,15)+HLOOKUP(Sheet2!$EO$7,#REF!,15)+HLOOKUP(Sheet2!$EO$8,#REF!,15)+HLOOKUP(Sheet2!$EO$9,#REF!,15)+HLOOKUP(Sheet2!$EO$10,#REF!,15)+HLOOKUP(Sheet2!$EO$11,#REF!,15)+HLOOKUP(Sheet2!$EO$12,#REF!,15)+HLOOKUP(Sheet2!$EO$13,#REF!,15))</f>
        <v>#REF!</v>
      </c>
      <c r="EP35" s="8" t="e">
        <f>SUM(HLOOKUP(Sheet2!$EP$3,#REF!,15)+HLOOKUP(Sheet2!$EP$4,#REF!,15)+HLOOKUP(Sheet2!$EP$5,#REF!,15)+HLOOKUP(Sheet2!$EP$6,#REF!,15)+HLOOKUP(Sheet2!$EP$7,#REF!,15)+HLOOKUP(Sheet2!$EP$8,#REF!,15)+HLOOKUP(Sheet2!$EP$9,#REF!,15)+HLOOKUP(Sheet2!$EP$10,#REF!,15)+HLOOKUP(Sheet2!$EP$11,#REF!,15)+HLOOKUP(Sheet2!$EP$12,#REF!,15)+HLOOKUP(Sheet2!$EP$13,#REF!,15))</f>
        <v>#REF!</v>
      </c>
      <c r="EQ35" s="8" t="e">
        <f>SUM(HLOOKUP(Sheet2!$EQ$3,#REF!,15)+HLOOKUP(Sheet2!$EQ$4,#REF!,15)+HLOOKUP(Sheet2!$EQ$5,#REF!,15)+HLOOKUP(Sheet2!$EQ$6,#REF!,15)+HLOOKUP(Sheet2!$EQ$7,#REF!,15)+HLOOKUP(Sheet2!$EQ$8,#REF!,15)+HLOOKUP(Sheet2!$EQ$9,#REF!,15)+HLOOKUP(Sheet2!$EQ$10,#REF!,15)+HLOOKUP(Sheet2!$EQ$11,#REF!,15)+HLOOKUP(Sheet2!$EQ$12,#REF!,15)+HLOOKUP(Sheet2!$EQ$13,#REF!,15)+HLOOKUP(Sheet2!$EQ$14,#REF!,15))</f>
        <v>#REF!</v>
      </c>
      <c r="ER35" s="8" t="e">
        <f>SUM(HLOOKUP(Sheet2!$ER$3,#REF!,15)+HLOOKUP(Sheet2!$ER$4,#REF!,15)+HLOOKUP(Sheet2!$ER$5,#REF!,15)+HLOOKUP(Sheet2!$ER$6,#REF!,15)+HLOOKUP(Sheet2!$ER$7,#REF!,15)+HLOOKUP(Sheet2!$ER$8,#REF!,15)+HLOOKUP(Sheet2!$ER$9,#REF!,15)+HLOOKUP(Sheet2!$ER$10,#REF!,15)+HLOOKUP(Sheet2!$ER$11,#REF!,15))</f>
        <v>#REF!</v>
      </c>
      <c r="ES35" s="8" t="e">
        <f>SUM(HLOOKUP(Sheet2!$ES$3,#REF!,15)+HLOOKUP(Sheet2!$ES$4,#REF!,15)+HLOOKUP(Sheet2!$ES$5,#REF!,15)+HLOOKUP(Sheet2!$ES$6,#REF!,15)+HLOOKUP(Sheet2!$ES$7,#REF!,15)+HLOOKUP(Sheet2!$ES$8,#REF!,15)+HLOOKUP(Sheet2!$ES$9,#REF!,15)+HLOOKUP(Sheet2!$ES$10,#REF!,15)+HLOOKUP(Sheet2!$ES$11,#REF!,15)+HLOOKUP(Sheet2!$ES$12,#REF!,15)+HLOOKUP(Sheet2!$ES$13,#REF!,15))</f>
        <v>#REF!</v>
      </c>
      <c r="ET35" s="8" t="e">
        <f>SUM(HLOOKUP(Sheet2!$ET$3,#REF!,15)+HLOOKUP(Sheet2!$ET$4,#REF!,15)+HLOOKUP(Sheet2!$ET$5,#REF!,15)+HLOOKUP(Sheet2!$ET$6,#REF!,15)+HLOOKUP(Sheet2!$ET$7,#REF!,15)+HLOOKUP(Sheet2!$ET$8,#REF!,15)+HLOOKUP(Sheet2!$ET$9,#REF!,15)+HLOOKUP(Sheet2!$ET$10,#REF!,15)+HLOOKUP(Sheet2!$ET$11,#REF!,15))</f>
        <v>#REF!</v>
      </c>
      <c r="EU35" s="8" t="e">
        <f>SUM(HLOOKUP(Sheet2!$EU$3,#REF!,15)+HLOOKUP(Sheet2!$EU$4,#REF!,15)+HLOOKUP(Sheet2!$EU$5,#REF!,15)+HLOOKUP(Sheet2!$EU$6,#REF!,15)+HLOOKUP(Sheet2!$EU$7,#REF!,15)+HLOOKUP(Sheet2!$EU$8,#REF!,15)+HLOOKUP(Sheet2!$EU$9,#REF!,15)+HLOOKUP(Sheet2!$EU$10,#REF!,15)+HLOOKUP(Sheet2!$EU$11,#REF!,15)+HLOOKUP(Sheet2!$EU$12,#REF!,15)+HLOOKUP(Sheet2!$EU$13,#REF!,15))</f>
        <v>#REF!</v>
      </c>
      <c r="EV35" s="8" t="e">
        <f>SUM(HLOOKUP(Sheet2!$EV$3,#REF!,15)+HLOOKUP(Sheet2!$EV$4,#REF!,15)+HLOOKUP(Sheet2!$EV$5,#REF!,15)+HLOOKUP(Sheet2!$EV$6,#REF!,15)+HLOOKUP(Sheet2!$EV$7,#REF!,15)+HLOOKUP(Sheet2!$EV$8,#REF!,15)+HLOOKUP(Sheet2!$EV$9,#REF!,15)+HLOOKUP(Sheet2!$EV$10,#REF!,15)+HLOOKUP(Sheet2!$EV$11,#REF!,15)+HLOOKUP(Sheet2!$EV$12,#REF!,15)+HLOOKUP(Sheet2!$EV$13,#REF!,15)+HLOOKUP(Sheet2!$EV$14,#REF!,15))</f>
        <v>#REF!</v>
      </c>
      <c r="EW35" s="8" t="e">
        <f>SUM(HLOOKUP(Sheet2!$EW$3,#REF!,15)+HLOOKUP(Sheet2!$EW$4,#REF!,15)+HLOOKUP(Sheet2!$EW$5,#REF!,15)+HLOOKUP(Sheet2!$EW$6,#REF!,15)+HLOOKUP(Sheet2!$EW$7,#REF!,15)+HLOOKUP(Sheet2!$EW$8,#REF!,15)+HLOOKUP(Sheet2!$EW$9,#REF!,15)+HLOOKUP(Sheet2!$EW$10,#REF!,15)+HLOOKUP(Sheet2!$EW$11,#REF!,15)+HLOOKUP(Sheet2!$EW$12,#REF!,15)+HLOOKUP(Sheet2!$EW$13,#REF!,15)+HLOOKUP(Sheet2!$EW$14,#REF!,15))</f>
        <v>#REF!</v>
      </c>
      <c r="EX35" s="8" t="e">
        <f>SUM(HLOOKUP(Sheet2!$EX$3,#REF!,15)+HLOOKUP(Sheet2!$EX$4,#REF!,15)+HLOOKUP(Sheet2!$EX$5,#REF!,15)+HLOOKUP(Sheet2!$EX$6,#REF!,15)+HLOOKUP(Sheet2!$EX$7,#REF!,15)+HLOOKUP(Sheet2!$EX$8,#REF!,15)+HLOOKUP(Sheet2!$EX$9,#REF!,15)+HLOOKUP(Sheet2!$EX$10,#REF!,15)+HLOOKUP(Sheet2!$EX$11,#REF!,15)+HLOOKUP(Sheet2!$EX$12,#REF!,15)+HLOOKUP(Sheet2!$EX$13,#REF!,15)+HLOOKUP(Sheet2!$EX$14,#REF!,15)+HLOOKUP(Sheet2!$EX$15,#REF!,15))</f>
        <v>#REF!</v>
      </c>
      <c r="EY35" s="8" t="e">
        <f>SUM(HLOOKUP(Sheet2!$EY$3,#REF!,15)+HLOOKUP(Sheet2!$EY$4,#REF!,15)+HLOOKUP(Sheet2!$EY$5,#REF!,15)+HLOOKUP(Sheet2!$EY$6,#REF!,15)+HLOOKUP(Sheet2!$EY$7,#REF!,15)+HLOOKUP(Sheet2!$EY$8,#REF!,15)+HLOOKUP(Sheet2!$EY$9,#REF!,15)+HLOOKUP(Sheet2!$EY$10,#REF!,15)+HLOOKUP(Sheet2!$EY$11,#REF!,15)+HLOOKUP(Sheet2!$EY$12,#REF!,15))</f>
        <v>#REF!</v>
      </c>
      <c r="EZ35" s="8" t="e">
        <f>SUM(HLOOKUP(Sheet2!$EZ$3,#REF!,15)+HLOOKUP(Sheet2!$EZ$4,#REF!,15)+HLOOKUP(Sheet2!$EZ$5,#REF!,15)+HLOOKUP(Sheet2!$EZ$6,#REF!,15)+HLOOKUP(Sheet2!$EZ$7,#REF!,15)+HLOOKUP(Sheet2!$EZ$8,#REF!,15)+HLOOKUP(Sheet2!$EZ$9,#REF!,15)+HLOOKUP(Sheet2!$EZ$10,#REF!,15)+HLOOKUP(Sheet2!$EZ$11,#REF!,15)+HLOOKUP(Sheet2!$EZ$12,#REF!,15)+HLOOKUP(Sheet2!$EZ$13,#REF!,15)+HLOOKUP(Sheet2!$EZ$14,#REF!,15))</f>
        <v>#REF!</v>
      </c>
      <c r="FA35" s="8" t="e">
        <f>SUM(HLOOKUP(Sheet2!$FA$3,#REF!,15)+HLOOKUP(Sheet2!$FA$4,#REF!,15)+HLOOKUP(Sheet2!$FA$5,#REF!,15)+HLOOKUP(Sheet2!$FA$6,#REF!,15)+HLOOKUP(Sheet2!$FA$7,#REF!,15)+HLOOKUP(Sheet2!$FA$8,#REF!,15)+HLOOKUP(Sheet2!$FA$9,#REF!,15)+HLOOKUP(Sheet2!$FA$10,#REF!,15)+HLOOKUP(Sheet2!$FA$11,#REF!,15)+HLOOKUP(Sheet2!$FA$12,#REF!,15))</f>
        <v>#REF!</v>
      </c>
      <c r="FB35" s="8" t="e">
        <f>SUM(HLOOKUP(Sheet2!$FB$3,#REF!,15)+HLOOKUP(Sheet2!$FB$4,#REF!,15)+HLOOKUP(Sheet2!$FB$5,#REF!,15)+HLOOKUP(Sheet2!$FB$6,#REF!,15)+HLOOKUP(Sheet2!$FB$7,#REF!,15)+HLOOKUP(Sheet2!$FB$8,#REF!,15)+HLOOKUP(Sheet2!$FB$9,#REF!,15)+HLOOKUP(Sheet2!$FB$10,#REF!,15)+HLOOKUP(Sheet2!$FB$11,#REF!,15)+HLOOKUP(Sheet2!$FB$12,#REF!,15)+HLOOKUP(Sheet2!$FB$13,#REF!,15)+HLOOKUP(Sheet2!$FB$14,#REF!,15))</f>
        <v>#REF!</v>
      </c>
    </row>
    <row r="36" spans="1:158" ht="14.4">
      <c r="A36" s="10" t="s">
        <v>12</v>
      </c>
      <c r="B36" s="8" t="e">
        <f>SUM(HLOOKUP(Sheet2!$B$3,#REF!,16)+HLOOKUP(Sheet2!$B$4,#REF!,16)+HLOOKUP(Sheet2!$B$5,#REF!,16)+HLOOKUP(Sheet2!$B$6,#REF!,16)+HLOOKUP(Sheet2!$B$7,#REF!,16)+HLOOKUP(Sheet2!$B$8,#REF!,16)+HLOOKUP(Sheet2!$B$9,#REF!,16)+HLOOKUP(Sheet2!$B$10,#REF!,16)+HLOOKUP(Sheet2!$B$11,#REF!,16))</f>
        <v>#REF!</v>
      </c>
      <c r="C36" s="8" t="e">
        <f>SUM(HLOOKUP(Sheet2!$C$3,#REF!,16)+HLOOKUP(Sheet2!$C$4,#REF!,16)+HLOOKUP(Sheet2!$C$5,#REF!,16)+HLOOKUP(Sheet2!$C$6,#REF!,16)+HLOOKUP(Sheet2!$C$7,#REF!,16)+HLOOKUP(Sheet2!$C$8,#REF!,16)+HLOOKUP(Sheet2!$C$9,#REF!,16)+HLOOKUP(Sheet2!$C$10,#REF!,16)+HLOOKUP(Sheet2!$C$11,#REF!,16)+HLOOKUP(Sheet2!$C$12,#REF!,16))</f>
        <v>#REF!</v>
      </c>
      <c r="D36" s="8" t="e">
        <f>SUM(HLOOKUP(Sheet2!$D$3,#REF!,16)+HLOOKUP(Sheet2!$D$4,#REF!,16)+HLOOKUP(Sheet2!$D$5,#REF!,16)+HLOOKUP(Sheet2!$D$6,#REF!,16)+HLOOKUP(Sheet2!$D$7,#REF!,16)+HLOOKUP(Sheet2!$D$8,#REF!,16)+HLOOKUP(Sheet2!$D$9,#REF!,16)+HLOOKUP(Sheet2!$D$10,#REF!,16)+HLOOKUP(Sheet2!$D$11,#REF!,16)+HLOOKUP(Sheet2!$D$12,#REF!,16))</f>
        <v>#REF!</v>
      </c>
      <c r="E36" s="8" t="e">
        <f>SUM(HLOOKUP($E$3,#REF!,16)+HLOOKUP($E$4,#REF!,16)+HLOOKUP($E$5,#REF!,16)+HLOOKUP($E$6,#REF!,16)+HLOOKUP($E$7,#REF!,16)+HLOOKUP($E$8,#REF!,16)+HLOOKUP($E$9,#REF!,16)+HLOOKUP($E$10,#REF!,16)+HLOOKUP($E$11,#REF!,16)+HLOOKUP($E$12,#REF!,16)+HLOOKUP($E$13,#REF!,16)+HLOOKUP($E$14,#REF!,16)+HLOOKUP($E$15,#REF!,16))</f>
        <v>#REF!</v>
      </c>
      <c r="F36" s="8" t="e">
        <f>SUM(HLOOKUP(Sheet2!$F$3,#REF!,16)+HLOOKUP(Sheet2!$F$4,#REF!,16)+HLOOKUP(Sheet2!$F$5,#REF!,16)+HLOOKUP(Sheet2!$F$6,#REF!,16)+HLOOKUP(Sheet2!$F$7,#REF!,16)+HLOOKUP(Sheet2!$F$8,#REF!,16)+HLOOKUP(Sheet2!$F$9,#REF!,16)+HLOOKUP(Sheet2!$F$10,#REF!,16)+HLOOKUP(Sheet2!$F$11,#REF!,16)+HLOOKUP(Sheet2!$F$12,#REF!,16))</f>
        <v>#REF!</v>
      </c>
      <c r="G36" s="8" t="e">
        <f>SUM(HLOOKUP(Sheet2!$G$3,#REF!,16)+HLOOKUP(Sheet2!$G$4,#REF!,16)+HLOOKUP(Sheet2!$G$5,#REF!,16)+HLOOKUP(Sheet2!$G$6,#REF!,16)+HLOOKUP(Sheet2!$G$7,#REF!,16)+HLOOKUP(Sheet2!$G$8,#REF!,16)+HLOOKUP(Sheet2!$G$9,#REF!,16)+HLOOKUP(Sheet2!$G$10,#REF!,16)+HLOOKUP(Sheet2!$G$11,#REF!,16)+HLOOKUP(Sheet2!$G$12,#REF!,16)+HLOOKUP(Sheet2!$G$13,#REF!,16)+HLOOKUP(Sheet2!$G$14,#REF!,16))</f>
        <v>#REF!</v>
      </c>
      <c r="H36" s="8" t="e">
        <f>SUM(HLOOKUP(Sheet2!$H$3,#REF!,16)+HLOOKUP(Sheet2!$H$4,#REF!,16)+HLOOKUP(Sheet2!$H$5,#REF!,16)+HLOOKUP(Sheet2!$H$6,#REF!,16)+HLOOKUP(Sheet2!$H$7,#REF!,16)+HLOOKUP(Sheet2!$H$8,#REF!,16)+HLOOKUP(Sheet2!$H$9,#REF!,16)+HLOOKUP(Sheet2!$H$10,#REF!,16)+HLOOKUP(Sheet2!$H$11,#REF!,16))</f>
        <v>#REF!</v>
      </c>
      <c r="I36" s="8" t="e">
        <f>SUM(HLOOKUP(Sheet2!$I$3,#REF!,16)+HLOOKUP(Sheet2!$I$4,#REF!,16)+HLOOKUP(Sheet2!$I$5,#REF!,16)+HLOOKUP(Sheet2!$I$6,#REF!,16)+HLOOKUP(Sheet2!$I$7,#REF!,16)+HLOOKUP(Sheet2!$I$8,#REF!,16)+HLOOKUP(Sheet2!$I$9,#REF!,16)+HLOOKUP(Sheet2!$I$10,#REF!,16)+HLOOKUP(Sheet2!$I$11,#REF!,16)+HLOOKUP(Sheet2!$I$12,#REF!,16)+HLOOKUP(Sheet2!$I$13,#REF!,16))</f>
        <v>#REF!</v>
      </c>
      <c r="J36" s="8" t="e">
        <f>SUM(HLOOKUP(Sheet2!$J$3,#REF!,16)+HLOOKUP(Sheet2!$J$4,#REF!,16)+HLOOKUP(Sheet2!$J$5,#REF!,16)+HLOOKUP(Sheet2!$J$6,#REF!,16)+HLOOKUP(Sheet2!$J$7,#REF!,16)+HLOOKUP(Sheet2!$J$8,#REF!,16)+HLOOKUP(Sheet2!$J$9,#REF!,16)+HLOOKUP(Sheet2!$J$10,#REF!,16)+HLOOKUP(Sheet2!$J$11,#REF!,16)+HLOOKUP(Sheet2!$J$12,#REF!,16)+HLOOKUP(Sheet2!$J$13,#REF!,16)+HLOOKUP(Sheet2!$J$14,#REF!,16))</f>
        <v>#REF!</v>
      </c>
      <c r="K36" s="8" t="e">
        <f>SUM(HLOOKUP(Sheet2!$K$3,#REF!,16)+HLOOKUP(Sheet2!$K$4,#REF!,16)+HLOOKUP(Sheet2!$K$5,#REF!,16)+HLOOKUP(Sheet2!$K$6,#REF!,16)+HLOOKUP(Sheet2!$K$7,#REF!,16)+HLOOKUP(Sheet2!$K$8,#REF!,16)+HLOOKUP(Sheet2!$K$9,#REF!,16)+HLOOKUP(Sheet2!$K$10,#REF!,16)+HLOOKUP(Sheet2!$K$11,#REF!,16)+HLOOKUP(Sheet2!$K$12,#REF!,16)+HLOOKUP(Sheet2!$K$13,#REF!,16)+HLOOKUP(Sheet2!$K$14,#REF!,16))</f>
        <v>#REF!</v>
      </c>
      <c r="L36" s="8" t="e">
        <f>SUM(HLOOKUP(Sheet2!$L$3,#REF!,16)+HLOOKUP(Sheet2!$L$4,#REF!,16)+HLOOKUP(Sheet2!$L$5,#REF!,16)+HLOOKUP(Sheet2!$L$6,#REF!,16)+HLOOKUP(Sheet2!$L$7,#REF!,16)+HLOOKUP(Sheet2!$L$8,#REF!,16)+HLOOKUP(Sheet2!$L$9,#REF!,16)+HLOOKUP(Sheet2!$L$10,#REF!,16)+HLOOKUP(Sheet2!$L$11,#REF!,16)+HLOOKUP(Sheet2!$L$12,#REF!,16)+HLOOKUP(Sheet2!$L$13,#REF!,16)+HLOOKUP(Sheet2!$L$14,#REF!,16))</f>
        <v>#REF!</v>
      </c>
      <c r="M36" s="8" t="e">
        <f>SUM(HLOOKUP($M$3,#REF!,16)+HLOOKUP($M$4,#REF!,16)+HLOOKUP($M$5,#REF!,16)+HLOOKUP($M$6,#REF!,16)+HLOOKUP($M$7,#REF!,16)+HLOOKUP($M$8,#REF!,16)+HLOOKUP($M$9,#REF!,16)+HLOOKUP($M$10,#REF!,16)+HLOOKUP($M$11,#REF!,16)+HLOOKUP($M$12,#REF!,16)+HLOOKUP($M$13,#REF!,16)+HLOOKUP($M$14,#REF!,16)+HLOOKUP($M$15,#REF!,16))</f>
        <v>#REF!</v>
      </c>
      <c r="N36" s="8" t="e">
        <f>SUM(HLOOKUP(Sheet2!$N$3,#REF!,16)+HLOOKUP(Sheet2!$N$4,#REF!,16)+HLOOKUP(Sheet2!$N$5,#REF!,16)+HLOOKUP(Sheet2!$N$6,#REF!,16)+HLOOKUP(Sheet2!$N$7,#REF!,16)+HLOOKUP(Sheet2!$N$8,#REF!,16)+HLOOKUP(Sheet2!$N$9,#REF!,16)+HLOOKUP(Sheet2!$N$10,#REF!,16)+HLOOKUP(Sheet2!$N$11,#REF!,16)+HLOOKUP(Sheet2!$N$12,#REF!,16))</f>
        <v>#REF!</v>
      </c>
      <c r="O36" s="8" t="e">
        <f>SUM(HLOOKUP(Sheet2!$O$3,#REF!,16)+HLOOKUP(Sheet2!$O$4,#REF!,16)+HLOOKUP(Sheet2!$O$5,#REF!,16)+HLOOKUP(Sheet2!$O$6,#REF!,16)+HLOOKUP(Sheet2!$O$7,#REF!,16)+HLOOKUP(Sheet2!$O$8,#REF!,16)+HLOOKUP(Sheet2!$O$9,#REF!,16)+HLOOKUP(Sheet2!$O$10,#REF!,16)+HLOOKUP(Sheet2!$O$11,#REF!,16)+HLOOKUP(Sheet2!$O$12,#REF!,16)+HLOOKUP(Sheet2!$O$13,#REF!,16)+HLOOKUP(Sheet2!$O$14,#REF!,16))</f>
        <v>#REF!</v>
      </c>
      <c r="P36" s="8" t="e">
        <f>SUM(HLOOKUP(Sheet2!$P$3,#REF!,16)+HLOOKUP(Sheet2!$P$4,#REF!,16)+HLOOKUP(Sheet2!$P$5,#REF!,16)+HLOOKUP(Sheet2!$P$6,#REF!,16)+HLOOKUP(Sheet2!$P$7,#REF!,16)+HLOOKUP(Sheet2!$P$8,#REF!,16)+HLOOKUP(Sheet2!$P$9,#REF!,16)+HLOOKUP(Sheet2!$P$10,#REF!,16)+HLOOKUP(Sheet2!$P$11,#REF!,16)+HLOOKUP(Sheet2!$P$12,#REF!,16)+HLOOKUP(Sheet2!$P$13,#REF!,16)+HLOOKUP(Sheet2!$P$14,#REF!,16))</f>
        <v>#REF!</v>
      </c>
      <c r="Q36" s="8" t="e">
        <f>SUM(HLOOKUP(Sheet2!$Q$3,#REF!,16)+HLOOKUP(Sheet2!$Q$4,#REF!,16)+HLOOKUP(Sheet2!$Q$5,#REF!,16)+HLOOKUP(Sheet2!$Q$6,#REF!,16)+HLOOKUP(Sheet2!$Q$7,#REF!,16)+HLOOKUP(Sheet2!$Q$8,#REF!,16)+HLOOKUP(Sheet2!$Q$9,#REF!,16)+HLOOKUP(Sheet2!$Q$10,#REF!,16)+HLOOKUP(Sheet2!$Q$11,#REF!,16)+HLOOKUP(Sheet2!$Q$12,#REF!,16)+HLOOKUP(Sheet2!$Q$13,#REF!,16)+HLOOKUP(Sheet2!$Q$14,#REF!,16))</f>
        <v>#REF!</v>
      </c>
      <c r="R36" s="8" t="e">
        <f>SUM(HLOOKUP(Sheet2!$R$3,#REF!,16)+HLOOKUP(Sheet2!$R$4,#REF!,16)+HLOOKUP(Sheet2!$R$5,#REF!,16)+HLOOKUP(Sheet2!$R$6,#REF!,16)+HLOOKUP(Sheet2!$R$7,#REF!,16)+HLOOKUP(Sheet2!$R$8,#REF!,16)+HLOOKUP(Sheet2!$R$9,#REF!,16)+HLOOKUP(Sheet2!$R$10,#REF!,16)+HLOOKUP(Sheet2!$R$11,#REF!,16))</f>
        <v>#REF!</v>
      </c>
      <c r="S36" s="8" t="e">
        <f>SUM(HLOOKUP(Sheet2!$S$3,#REF!,16)+HLOOKUP(Sheet2!$S$4,#REF!,16)+HLOOKUP(Sheet2!$S$5,#REF!,16)+HLOOKUP(Sheet2!$S$6,#REF!,16)+HLOOKUP(Sheet2!$S$7,#REF!,16)+HLOOKUP(Sheet2!$S$8,#REF!,16)+HLOOKUP(Sheet2!$S$9,#REF!,16)+HLOOKUP(Sheet2!$S$10,#REF!,16)+HLOOKUP(Sheet2!$S$11,#REF!,16)+HLOOKUP(Sheet2!$S$12,#REF!,16)+HLOOKUP(Sheet2!$S$13,#REF!,16))</f>
        <v>#REF!</v>
      </c>
      <c r="T36" s="8" t="e">
        <f>SUM(HLOOKUP(Sheet2!$T$3,#REF!,16)+HLOOKUP(Sheet2!$T$4,#REF!,16)+HLOOKUP(Sheet2!$T$5,#REF!,16)+HLOOKUP(Sheet2!$T$6,#REF!,16)+HLOOKUP(Sheet2!$T$7,#REF!,16)+HLOOKUP(Sheet2!$T$8,#REF!,16)+HLOOKUP(Sheet2!$T$9,#REF!,16)+HLOOKUP(Sheet2!$T$10,#REF!,16)+HLOOKUP(Sheet2!$T$11,#REF!,16)+HLOOKUP(Sheet2!$T$12,#REF!,16))</f>
        <v>#REF!</v>
      </c>
      <c r="U36" s="8" t="e">
        <f>SUM(HLOOKUP(Sheet2!$U$3,#REF!,16)+HLOOKUP(Sheet2!$U$4,#REF!,16)+HLOOKUP(Sheet2!$U$5,#REF!,16)+HLOOKUP(Sheet2!$U$6,#REF!,16)+HLOOKUP(Sheet2!$U$7,#REF!,16)+HLOOKUP(Sheet2!$U$8,#REF!,16)+HLOOKUP(Sheet2!$U$9,#REF!,16)+HLOOKUP(Sheet2!$U$10,#REF!,16)+HLOOKUP(Sheet2!$U$11,#REF!,16)+HLOOKUP(Sheet2!$U$12,#REF!,16)+HLOOKUP(Sheet2!$U$13,#REF!,16)+HLOOKUP(Sheet2!$U$14,#REF!,16)+HLOOKUP(Sheet2!$U$15,#REF!,16))</f>
        <v>#REF!</v>
      </c>
      <c r="V36" s="8" t="e">
        <f>SUM(HLOOKUP(Sheet2!$V$3,#REF!,16)+HLOOKUP(Sheet2!$V$4,#REF!,16)+HLOOKUP(Sheet2!$V$5,#REF!,16)+HLOOKUP(Sheet2!$V$6,#REF!,16)+HLOOKUP(Sheet2!$V$7,#REF!,16)+HLOOKUP(Sheet2!$V$8,#REF!,16)+HLOOKUP(Sheet2!$V$9,#REF!,16)+HLOOKUP(Sheet2!$V$10,#REF!,16)+HLOOKUP(Sheet2!$V$11,#REF!,16)+HLOOKUP(Sheet2!$V$12,#REF!,16)+HLOOKUP(Sheet2!$V$13,#REF!,16)+HLOOKUP(Sheet2!$V$14,#REF!,16)+HLOOKUP(Sheet2!$V$15,#REF!,16))</f>
        <v>#REF!</v>
      </c>
      <c r="W36" s="8" t="e">
        <f>SUM(HLOOKUP(Sheet2!$W$3,#REF!,16)+HLOOKUP(Sheet2!$W$4,#REF!,16)+HLOOKUP(Sheet2!$W$5,#REF!,16)+HLOOKUP(Sheet2!$W$6,#REF!,16)+HLOOKUP(Sheet2!$W$7,#REF!,16)+HLOOKUP(Sheet2!$W$8,#REF!,16)+HLOOKUP(Sheet2!$W$9,#REF!,16)+HLOOKUP(Sheet2!$W$10,#REF!,16)+HLOOKUP(Sheet2!$W$11,#REF!,16)+HLOOKUP(Sheet2!$W$12,#REF!,16)+HLOOKUP(Sheet2!$W$13,#REF!,16)+HLOOKUP(Sheet2!$W$14,#REF!,16)+HLOOKUP(Sheet2!$W$15,#REF!,16))</f>
        <v>#REF!</v>
      </c>
      <c r="X36" s="8" t="e">
        <f>SUM(HLOOKUP(Sheet2!$X$3,#REF!,16)+HLOOKUP(Sheet2!$X$4,#REF!,16)+HLOOKUP(Sheet2!$X$5,#REF!,16)+HLOOKUP(Sheet2!$X$6,#REF!,16)+HLOOKUP(Sheet2!$X$7,#REF!,16)+HLOOKUP(Sheet2!$X$8,#REF!,16)+HLOOKUP(Sheet2!$X$9,#REF!,16)+HLOOKUP(Sheet2!$X$10,#REF!,16)+HLOOKUP(Sheet2!$X$11,#REF!,16)+HLOOKUP(Sheet2!$X$12,#REF!,16)+HLOOKUP(Sheet2!$X$13,#REF!,16)+HLOOKUP(Sheet2!$X$14,#REF!,16)+HLOOKUP(Sheet2!$X$15,#REF!,16))</f>
        <v>#REF!</v>
      </c>
      <c r="Y36" s="8" t="e">
        <f>SUM(HLOOKUP(Sheet2!$Y$3,#REF!,16)+HLOOKUP(Sheet2!$Y$4,#REF!,16)+HLOOKUP(Sheet2!$Y$5,#REF!,16)+HLOOKUP(Sheet2!$Y$6,#REF!,16)+HLOOKUP(Sheet2!$Y$7,#REF!,16)+HLOOKUP(Sheet2!$Y$8,#REF!,16)+HLOOKUP(Sheet2!$Y$9,#REF!,16)+HLOOKUP(Sheet2!$Y$10,#REF!,16)+HLOOKUP(Sheet2!$Y$11,#REF!,16)+HLOOKUP(Sheet2!$Y$12,#REF!,16)+HLOOKUP(Sheet2!$Y$13,#REF!,16)+HLOOKUP(Sheet2!$Y$14,#REF!,16))</f>
        <v>#REF!</v>
      </c>
      <c r="Z36" s="8" t="e">
        <f>SUM(HLOOKUP(Sheet2!$Z$3,#REF!,16)+HLOOKUP(Sheet2!$Z$4,#REF!,16)+HLOOKUP(Sheet2!$Z$5,#REF!,16)+HLOOKUP(Sheet2!$Z$6,#REF!,16)+HLOOKUP(Sheet2!$Z$7,#REF!,16)+HLOOKUP(Sheet2!$Z$8,#REF!,16)+HLOOKUP(Sheet2!$Z$9,#REF!,16)+HLOOKUP(Sheet2!$Z$10,#REF!,16)+HLOOKUP(Sheet2!$Z$11,#REF!,16)+HLOOKUP(Sheet2!$Z$12,#REF!,16)+HLOOKUP(Sheet2!$Z$13,#REF!,16)+HLOOKUP(Sheet2!$Z$14,#REF!,16))</f>
        <v>#REF!</v>
      </c>
      <c r="AA36" s="8" t="e">
        <f>SUM(HLOOKUP(Sheet2!$AA$3,#REF!,16)+HLOOKUP(Sheet2!$AA$4,#REF!,16)+HLOOKUP(Sheet2!$AA$5,#REF!,16)+HLOOKUP(Sheet2!$AA$6,#REF!,16)+HLOOKUP(Sheet2!$AA$7,#REF!,16)+HLOOKUP(Sheet2!$AA$8,#REF!,16)+HLOOKUP(Sheet2!$AA$9,#REF!,16)+HLOOKUP(Sheet2!$AA$10,#REF!,16)+HLOOKUP(Sheet2!$AA$11,#REF!,16)+HLOOKUP(Sheet2!$AA$12,#REF!,16)+HLOOKUP(Sheet2!$AA$13,#REF!,16)+HLOOKUP(Sheet2!$AA$14,#REF!,16))</f>
        <v>#REF!</v>
      </c>
      <c r="AB36" s="8" t="e">
        <f>SUM(HLOOKUP(Sheet2!$AB$3,#REF!,16)+HLOOKUP(Sheet2!$AB$4,#REF!,16)+HLOOKUP(Sheet2!$AB$5,#REF!,16)+HLOOKUP(Sheet2!$AB$6,#REF!,16)+HLOOKUP(Sheet2!$AB$7,#REF!,16)+HLOOKUP(Sheet2!$AB$8,#REF!,16)+HLOOKUP(Sheet2!$AB$9,#REF!,16)+HLOOKUP(Sheet2!$AB$10,#REF!,16)+HLOOKUP(Sheet2!$AB$11,#REF!,16)+HLOOKUP(Sheet2!$AB$12,#REF!,16))</f>
        <v>#REF!</v>
      </c>
      <c r="AC36" s="8" t="e">
        <f>SUM(HLOOKUP(Sheet2!$AC$3,#REF!,16)+HLOOKUP(Sheet2!$AC$4,#REF!,16)+HLOOKUP(Sheet2!$AC$5,#REF!,16)+HLOOKUP(Sheet2!$AC$6,#REF!,16)+HLOOKUP(Sheet2!$AC$7,#REF!,16)+HLOOKUP(Sheet2!$AC$8,#REF!,16)+HLOOKUP(Sheet2!$AC$9,#REF!,16)+HLOOKUP(Sheet2!$AC$10,#REF!,16)+HLOOKUP(Sheet2!$AC$11,#REF!,16)+HLOOKUP(Sheet2!$AC$12,#REF!,16)+HLOOKUP(Sheet2!$AC$13,#REF!,16)+HLOOKUP(Sheet2!$AC$14,#REF!,16))</f>
        <v>#REF!</v>
      </c>
      <c r="AD36" s="8" t="e">
        <f>SUM(HLOOKUP(Sheet2!$AD$3,#REF!,16)+HLOOKUP(Sheet2!$AD$4,#REF!,16)+HLOOKUP(Sheet2!$AD$5,#REF!,16)+HLOOKUP(Sheet2!$AD$6,#REF!,16)+HLOOKUP(Sheet2!$AD$7,#REF!,16)+HLOOKUP(Sheet2!$AD$8,#REF!,16)+HLOOKUP(Sheet2!$AD$9,#REF!,16)+HLOOKUP(Sheet2!$AD$10,#REF!,16)+HLOOKUP(Sheet2!$AD$11,#REF!,16)+HLOOKUP(Sheet2!$AD$12,#REF!,16)+HLOOKUP(Sheet2!$AD$13,#REF!,16)+HLOOKUP(Sheet2!$AD$14,#REF!,16)+HLOOKUP(Sheet2!$AD$15,#REF!,16)+HLOOKUP(Sheet2!$AD$16,#REF!,16))</f>
        <v>#REF!</v>
      </c>
      <c r="AE36" s="8" t="e">
        <f>SUM(HLOOKUP(Sheet2!$AE$3,#REF!,16)+HLOOKUP(Sheet2!$AE$4,#REF!,16)+HLOOKUP(Sheet2!$AE$5,#REF!,16)+HLOOKUP(Sheet2!$AE$6,#REF!,16)+HLOOKUP(Sheet2!$AE$7,#REF!,16)+HLOOKUP(Sheet2!$AE$8,#REF!,16)+HLOOKUP(Sheet2!$AE$9,#REF!,16)+HLOOKUP(Sheet2!$AE$10,#REF!,16)+HLOOKUP(Sheet2!$AE$11,#REF!,16)+HLOOKUP(Sheet2!$AE$12,#REF!,16)+HLOOKUP(Sheet2!$AE$13,#REF!,16)+HLOOKUP(Sheet2!$AE$14,#REF!,16)+HLOOKUP(Sheet2!$AE$15,#REF!,16)+HLOOKUP(Sheet2!$AE$16,#REF!,16)+HLOOKUP(Sheet2!$AE$17,#REF!,16))</f>
        <v>#REF!</v>
      </c>
      <c r="AF36" s="8" t="e">
        <f>SUM(HLOOKUP(Sheet2!$AF$3,#REF!,16)+HLOOKUP(Sheet2!$AF$4,#REF!,16)+HLOOKUP(Sheet2!$AF$5,#REF!,16)+HLOOKUP(Sheet2!$AF$6,#REF!,16)+HLOOKUP(Sheet2!$AF$7,#REF!,16)+HLOOKUP(Sheet2!$AF$8,#REF!,16)+HLOOKUP(Sheet2!$AF$9,#REF!,16)+HLOOKUP(Sheet2!$AF$10,#REF!,16)+HLOOKUP(Sheet2!$AF$11,#REF!,16)+HLOOKUP(Sheet2!$AF$12,#REF!,16)+HLOOKUP(Sheet2!$AF$13,#REF!,16)+HLOOKUP(Sheet2!$AF$14,#REF!,16))</f>
        <v>#REF!</v>
      </c>
      <c r="AG36" s="8" t="e">
        <f>SUM(HLOOKUP(Sheet2!$AG$3,#REF!,16)+HLOOKUP(Sheet2!$AG$4,#REF!,16)+HLOOKUP(Sheet2!$AG$5,#REF!,16)+HLOOKUP(Sheet2!$AG$6,#REF!,16)+HLOOKUP(Sheet2!$AG$7,#REF!,16)+HLOOKUP(Sheet2!$AG$8,#REF!,16)+HLOOKUP(Sheet2!$AG$9,#REF!,16)+HLOOKUP(Sheet2!$AG$10,#REF!,16)+HLOOKUP(Sheet2!$AG$11,#REF!,16)+HLOOKUP(Sheet2!$AG$12,#REF!,16)+HLOOKUP(Sheet2!$AG$13,#REF!,16)+HLOOKUP(Sheet2!$AG$14,#REF!,16)+HLOOKUP(Sheet2!$AG$15,#REF!,16)+HLOOKUP(Sheet2!$AG$16,#REF!,16))</f>
        <v>#REF!</v>
      </c>
      <c r="AH36" s="8" t="e">
        <f>SUM(HLOOKUP(Sheet2!$AH$3,#REF!,16)+HLOOKUP(Sheet2!$AH$4,#REF!,16)+HLOOKUP(Sheet2!$AH$5,#REF!,16)+HLOOKUP(Sheet2!$AH$6,#REF!,16)+HLOOKUP(Sheet2!$AH$7,#REF!,16)+HLOOKUP(Sheet2!$AH$8,#REF!,16)+HLOOKUP(Sheet2!$AH$9,#REF!,16)+HLOOKUP(Sheet2!$AH$10,#REF!,16)+HLOOKUP(Sheet2!$AH$11,#REF!,16)+HLOOKUP(Sheet2!$AH$12,#REF!,16)+HLOOKUP(Sheet2!$AH$13,#REF!,16)+HLOOKUP(Sheet2!$AH$14,#REF!,16)+HLOOKUP(Sheet2!$AH$15,#REF!,16)+HLOOKUP(Sheet2!$AH$16,#REF!,16))</f>
        <v>#REF!</v>
      </c>
      <c r="AI36" s="8" t="e">
        <f>SUM(HLOOKUP(Sheet2!$AI$3,#REF!,16)+HLOOKUP(Sheet2!$AI$4,#REF!,16)+HLOOKUP(Sheet2!$AI$5,#REF!,16)+HLOOKUP(Sheet2!$AI$6,#REF!,16)+HLOOKUP(Sheet2!$AI$7,#REF!,16)+HLOOKUP(Sheet2!$AI$8,#REF!,16)+HLOOKUP(Sheet2!$AI$9,#REF!,16)+HLOOKUP(Sheet2!$AI$10,#REF!,16)+HLOOKUP(Sheet2!$AI$11,#REF!,16)+HLOOKUP(Sheet2!$AI$12,#REF!,16)+HLOOKUP(Sheet2!$AI$13,#REF!,16))</f>
        <v>#REF!</v>
      </c>
      <c r="AJ36" s="8" t="e">
        <f>SUM(HLOOKUP(Sheet2!$AJ$3,#REF!,16)+HLOOKUP(Sheet2!$AJ$4,#REF!,16)+HLOOKUP(Sheet2!$AJ$5,#REF!,16)+HLOOKUP(Sheet2!$AJ$6,#REF!,16)+HLOOKUP(Sheet2!$AJ$7,#REF!,16)+HLOOKUP(Sheet2!$AJ$8,#REF!,16)+HLOOKUP(Sheet2!$AJ$9,#REF!,16)+HLOOKUP(Sheet2!$AJ$10,#REF!,16)+HLOOKUP(Sheet2!$AJ$11,#REF!,16)+HLOOKUP(Sheet2!$AJ$12,#REF!,16)+HLOOKUP(Sheet2!$AJ$13,#REF!,16)+HLOOKUP(Sheet2!$AJ$14,#REF!,16)+HLOOKUP(Sheet2!$AJ$15,#REF!,16))</f>
        <v>#REF!</v>
      </c>
      <c r="AK36" s="8" t="e">
        <f>SUM(HLOOKUP(Sheet2!$AK$3,#REF!,16)+HLOOKUP(Sheet2!$AK$4,#REF!,16)+HLOOKUP(Sheet2!$AK$5,#REF!,16)+HLOOKUP(Sheet2!$AK$6,#REF!,16)+HLOOKUP(Sheet2!$AK$7,#REF!,16)+HLOOKUP(Sheet2!$AK$8,#REF!,16)+HLOOKUP(Sheet2!$AK$9,#REF!,16)+HLOOKUP(Sheet2!$AK$10,#REF!,16)+HLOOKUP(Sheet2!$AK$11,#REF!,16)+HLOOKUP(Sheet2!$AK$12,#REF!,16)+HLOOKUP(Sheet2!$AK$13,#REF!,16)+HLOOKUP(Sheet2!$AK$14,#REF!,16))</f>
        <v>#REF!</v>
      </c>
      <c r="AL36" s="8" t="e">
        <f>SUM(HLOOKUP(Sheet2!$AL$3,#REF!,16)+HLOOKUP(Sheet2!$AL$4,#REF!,16)+HLOOKUP(Sheet2!$AL$5,#REF!,16)+HLOOKUP(Sheet2!$AL$6,#REF!,16)+HLOOKUP(Sheet2!$AL$7,#REF!,16)+HLOOKUP(Sheet2!$AL$8,#REF!,16)+HLOOKUP(Sheet2!$AL$9,#REF!,16)+HLOOKUP(Sheet2!$AL$10,#REF!,16)+HLOOKUP(Sheet2!$AL$11,#REF!,16)+HLOOKUP(Sheet2!$AL$12,#REF!,16)+HLOOKUP(Sheet2!$AL$13,#REF!,16)+HLOOKUP(Sheet2!$AL$14,#REF!,16)+HLOOKUP(Sheet2!$AL$15,#REF!,16)+HLOOKUP(Sheet2!$AL$16,#REF!,16))</f>
        <v>#REF!</v>
      </c>
      <c r="AM36" s="8" t="e">
        <f>SUM(HLOOKUP(Sheet2!$AM$3,#REF!,16)+HLOOKUP(Sheet2!$AM$4,#REF!,16)+HLOOKUP(Sheet2!$AM$5,#REF!,16)+HLOOKUP(Sheet2!$AM$6,#REF!,16)+HLOOKUP(Sheet2!$AM$7,#REF!,16)+HLOOKUP(Sheet2!$AM$8,#REF!,16)+HLOOKUP(Sheet2!$AM$9,#REF!,16)+HLOOKUP(Sheet2!$AM$10,#REF!,16)+HLOOKUP(Sheet2!$AM$11,#REF!,16)+HLOOKUP(Sheet2!$AM$12,#REF!,16)+HLOOKUP(Sheet2!$AM$13,#REF!,16)+HLOOKUP(Sheet2!$AM$14,#REF!,16)+HLOOKUP(Sheet2!$AM$15,#REF!,16)+HLOOKUP(Sheet2!$AM$16,#REF!,16)+HLOOKUP(Sheet2!$AM$17,#REF!,16))</f>
        <v>#REF!</v>
      </c>
      <c r="AN36" s="8" t="e">
        <f>SUM(HLOOKUP(Sheet2!$AN$3,#REF!,16)+HLOOKUP(Sheet2!$AN$4,#REF!,16)+HLOOKUP(Sheet2!$AN$5,#REF!,16)+HLOOKUP(Sheet2!$AN$6,#REF!,16)+HLOOKUP(Sheet2!$AN$7,#REF!,16)+HLOOKUP(Sheet2!$AN$8,#REF!,16)+HLOOKUP(Sheet2!$AN$9,#REF!,16)+HLOOKUP(Sheet2!$AN$10,#REF!,16)+HLOOKUP(Sheet2!$AN$11,#REF!,16)+HLOOKUP(Sheet2!$AN$12,#REF!,16)+HLOOKUP(Sheet2!$AN$13,#REF!,16)+HLOOKUP(Sheet2!$AN$14,#REF!,16)+HLOOKUP(Sheet2!$AN$15,#REF!,16)+HLOOKUP(Sheet2!$AN$16,#REF!,16)+HLOOKUP(Sheet2!$AN$17,#REF!,16))</f>
        <v>#REF!</v>
      </c>
      <c r="AO36" s="8" t="e">
        <f>SUM(HLOOKUP(Sheet2!$AO$3,#REF!,16)+HLOOKUP(Sheet2!$AO$4,#REF!,16)+HLOOKUP(Sheet2!$AO$5,#REF!,16)+HLOOKUP(Sheet2!$AO$6,#REF!,16)+HLOOKUP(Sheet2!$AO$7,#REF!,16)+HLOOKUP(Sheet2!$AO$8,#REF!,16)+HLOOKUP(Sheet2!$AO$9,#REF!,16)+HLOOKUP(Sheet2!$AO$10,#REF!,16)+HLOOKUP(Sheet2!$AO$11,#REF!,16)+HLOOKUP(Sheet2!$AO$12,#REF!,16)+HLOOKUP(Sheet2!$AO$13,#REF!,16)+HLOOKUP(Sheet2!$AO$14,#REF!,16)+HLOOKUP(Sheet2!$AO$15,#REF!,16)+HLOOKUP(Sheet2!$AO$16,#REF!,16)+HLOOKUP(Sheet2!$AO$17,#REF!,16))</f>
        <v>#REF!</v>
      </c>
      <c r="AP36" s="8" t="e">
        <f>SUM(HLOOKUP(Sheet2!$AP$3,#REF!,16)+HLOOKUP(Sheet2!$AP$4,#REF!,16)+HLOOKUP(Sheet2!$AP$5,#REF!,16)+HLOOKUP(Sheet2!$AP$6,#REF!,16)+HLOOKUP(Sheet2!$AP$7,#REF!,16)+HLOOKUP(Sheet2!$AP$8,#REF!,16)+HLOOKUP(Sheet2!$AP$9,#REF!,16)+HLOOKUP(Sheet2!$AP$10,#REF!,16)+HLOOKUP(Sheet2!$AP$11,#REF!,16)+HLOOKUP(Sheet2!$AP$12,#REF!,16)+HLOOKUP(Sheet2!$AP$13,#REF!,16)+HLOOKUP(Sheet2!$AP$14,#REF!,16)+HLOOKUP(Sheet2!$AP$15,#REF!,16)+HLOOKUP(Sheet2!$AP$16,#REF!,16))</f>
        <v>#REF!</v>
      </c>
      <c r="AQ36" s="8" t="e">
        <f>SUM(HLOOKUP(Sheet2!$AQ$3,#REF!,16)+HLOOKUP(Sheet2!$AQ$4,#REF!,16)+HLOOKUP(Sheet2!$AQ$5,#REF!,16)+HLOOKUP(Sheet2!$AQ$6,#REF!,16)+HLOOKUP(Sheet2!$AQ$7,#REF!,16)+HLOOKUP(Sheet2!$AQ$8,#REF!,16)+HLOOKUP(Sheet2!$AQ$9,#REF!,16)+HLOOKUP(Sheet2!$AQ$10,#REF!,16)+HLOOKUP(Sheet2!$AQ$11,#REF!,16)+HLOOKUP(Sheet2!$AQ$12,#REF!,16)+HLOOKUP(Sheet2!$AQ$13,#REF!,16)+HLOOKUP(Sheet2!$AQ$14,#REF!,16)+HLOOKUP(Sheet2!$AQ$15,#REF!,16)+HLOOKUP(Sheet2!$AQ$16,#REF!,16))</f>
        <v>#REF!</v>
      </c>
      <c r="AR36" s="8" t="e">
        <f>SUM(HLOOKUP(Sheet2!$AR$3,#REF!,16)+HLOOKUP(Sheet2!$AR$4,#REF!,16)+HLOOKUP(Sheet2!$AR$5,#REF!,16)+HLOOKUP(Sheet2!$AR$6,#REF!,16)+HLOOKUP(Sheet2!$AR$7,#REF!,16)+HLOOKUP(Sheet2!$AR$8,#REF!,16)+HLOOKUP(Sheet2!$AR$9,#REF!,16)+HLOOKUP(Sheet2!$AR$10,#REF!,16)+HLOOKUP(Sheet2!$AR$11,#REF!,16)+HLOOKUP(Sheet2!$AR$12,#REF!,16)+HLOOKUP(Sheet2!$AR$13,#REF!,16)+HLOOKUP(Sheet2!$AR$14,#REF!,16)+HLOOKUP(Sheet2!$AR$15,#REF!,16)+HLOOKUP(Sheet2!$AR$16,#REF!,16))</f>
        <v>#REF!</v>
      </c>
      <c r="AS36" s="8" t="e">
        <f>SUM(HLOOKUP(Sheet2!$AS$3,#REF!,16)+HLOOKUP(Sheet2!$AS$4,#REF!,16)+HLOOKUP(Sheet2!$AS$5,#REF!,16)+HLOOKUP(Sheet2!$AS$6,#REF!,16)+HLOOKUP(Sheet2!$AS$7,#REF!,16)+HLOOKUP(Sheet2!$AS$8,#REF!,16)+HLOOKUP(Sheet2!$AS$9,#REF!,16)+HLOOKUP(Sheet2!$AS$10,#REF!,16)+HLOOKUP(Sheet2!$AS$11,#REF!,16)+HLOOKUP(Sheet2!$AS$12,#REF!,16)+HLOOKUP(Sheet2!$AS$13,#REF!,16)+HLOOKUP(Sheet2!$AS$14,#REF!,16))</f>
        <v>#REF!</v>
      </c>
      <c r="AT36" s="8" t="e">
        <f>SUM(HLOOKUP(Sheet2!$AT$3,#REF!,16)+HLOOKUP(Sheet2!$AT$4,#REF!,16)+HLOOKUP(Sheet2!$AT$5,#REF!,16)+HLOOKUP(Sheet2!$AT$6,#REF!,16)+HLOOKUP(Sheet2!$AT$7,#REF!,16)+HLOOKUP(Sheet2!$AT$8,#REF!,16)+HLOOKUP(Sheet2!$AT$9,#REF!,16)+HLOOKUP(Sheet2!$AT$10,#REF!,16)+HLOOKUP(Sheet2!$AT$11,#REF!,16)+HLOOKUP(Sheet2!$AT$12,#REF!,16)+HLOOKUP(Sheet2!$AT$13,#REF!,16)+HLOOKUP(Sheet2!$AT$14,#REF!,16)+HLOOKUP(Sheet2!$AT$15,#REF!,16)+HLOOKUP(Sheet2!$AT$16,#REF!,16))</f>
        <v>#REF!</v>
      </c>
      <c r="AU36" s="8" t="e">
        <f>SUM(HLOOKUP(Sheet2!$AU$3,#REF!,16)+HLOOKUP(Sheet2!$AU$4,#REF!,16)+HLOOKUP(Sheet2!$AU$5,#REF!,16)+HLOOKUP(Sheet2!$AU$6,#REF!,16)+HLOOKUP(Sheet2!$AU$7,#REF!,16)+HLOOKUP(Sheet2!$AU$8,#REF!,16)+HLOOKUP(Sheet2!$AU$9,#REF!,16)+HLOOKUP(Sheet2!$AU$10,#REF!,16)+HLOOKUP(Sheet2!$AU$11,#REF!,16)+HLOOKUP(Sheet2!$AU$12,#REF!,16)+HLOOKUP(Sheet2!$AU$13,#REF!,16)+HLOOKUP(Sheet2!$AU$14,#REF!,16)+HLOOKUP(Sheet2!$AU$15,#REF!,16)+HLOOKUP(Sheet2!$AU$16,#REF!,16))</f>
        <v>#REF!</v>
      </c>
      <c r="AV36" s="8" t="e">
        <f>SUM(HLOOKUP(Sheet2!$AV$3,#REF!,16)+HLOOKUP(Sheet2!$AV$4,#REF!,16)+HLOOKUP(Sheet2!$AV$5,#REF!,16)+HLOOKUP(Sheet2!$AV$6,#REF!,16)+HLOOKUP(Sheet2!$AV$7,#REF!,16)+HLOOKUP(Sheet2!$AV$8,#REF!,16)+HLOOKUP(Sheet2!$AV$9,#REF!,16)+HLOOKUP(Sheet2!$AV$10,#REF!,16)+HLOOKUP(Sheet2!$AV$11,#REF!,16)+HLOOKUP(Sheet2!$AV$12,#REF!,16)+HLOOKUP(Sheet2!$AV$13,#REF!,16)+HLOOKUP(Sheet2!$AV$14,#REF!,16)+HLOOKUP(Sheet2!$AV$15,#REF!,16)+HLOOKUP(Sheet2!$AV$16,#REF!,16)+HLOOKUP(Sheet2!$AV$17,#REF!,16))</f>
        <v>#REF!</v>
      </c>
      <c r="AW36" s="8" t="e">
        <f>SUM(HLOOKUP(Sheet2!$AW$3,#REF!,16)+HLOOKUP(Sheet2!$AW$4,#REF!,16)+HLOOKUP(Sheet2!$AW$5,#REF!,16)+HLOOKUP(Sheet2!$AW$6,#REF!,16)+HLOOKUP(Sheet2!$AW$7,#REF!,16)+HLOOKUP(Sheet2!$AW$8,#REF!,16)+HLOOKUP(Sheet2!$AW$9,#REF!,16)+HLOOKUP(Sheet2!$AW$10,#REF!,16)+HLOOKUP(Sheet2!$AW$11,#REF!,16)+HLOOKUP(Sheet2!$AW$12,#REF!,16)+HLOOKUP(Sheet2!$AW$13,#REF!,16)+HLOOKUP(Sheet2!$AW$14,#REF!,16)+HLOOKUP(Sheet2!$AW$15,#REF!,16)+HLOOKUP(Sheet2!$AW$16,#REF!,16)+HLOOKUP(Sheet2!$AW$17,#REF!,16))</f>
        <v>#REF!</v>
      </c>
      <c r="AX36" s="8" t="e">
        <f>SUM(HLOOKUP(Sheet2!$AX$3,#REF!,16)+HLOOKUP(Sheet2!$AX$4,#REF!,16)+HLOOKUP(Sheet2!$AX$5,#REF!,16)+HLOOKUP(Sheet2!$AX$6,#REF!,16)+HLOOKUP(Sheet2!$AX$7,#REF!,16)+HLOOKUP(Sheet2!$AX$8,#REF!,16)+HLOOKUP(Sheet2!$AX$9,#REF!,16)+HLOOKUP(Sheet2!$AX$10,#REF!,16)+HLOOKUP(Sheet2!$AX$11,#REF!,16)+HLOOKUP(Sheet2!$AX$12,#REF!,16)+HLOOKUP(Sheet2!$AX$13,#REF!,16)+HLOOKUP(Sheet2!$AX$14,#REF!,16)+HLOOKUP(Sheet2!$AX$15,#REF!,16)+HLOOKUP(Sheet2!$AX$16,#REF!,16)+HLOOKUP(Sheet2!$AX$17,#REF!,16)+HLOOKUP(Sheet2!$AX$18,#REF!,16)+HLOOKUP(Sheet2!$AX$19,#REF!,16)+HLOOKUP(Sheet2!$AX$20,#REF!,16))</f>
        <v>#REF!</v>
      </c>
      <c r="AY36" s="8" t="e">
        <f>SUM(HLOOKUP(Sheet2!$AY$3,#REF!,16)+HLOOKUP(Sheet2!$AY$4,#REF!,16)+HLOOKUP(Sheet2!$AY$5,#REF!,16)+HLOOKUP(Sheet2!$AY$6,#REF!,16)+HLOOKUP(Sheet2!$AY$7,#REF!,16)+HLOOKUP(Sheet2!$AY$8,#REF!,16)+HLOOKUP(Sheet2!$AY$9,#REF!,16)+HLOOKUP(Sheet2!$AY$10,#REF!,16)+HLOOKUP(Sheet2!$AY$11,#REF!,16)+HLOOKUP(Sheet2!$AY$12,#REF!,16)+HLOOKUP(Sheet2!$AY$13,#REF!,16)+HLOOKUP(Sheet2!$AY$14,#REF!,16)+HLOOKUP(Sheet2!$AY$15,#REF!,16)+HLOOKUP(Sheet2!$AY$16,#REF!,16)+HLOOKUP(Sheet2!$AY$17,#REF!,16))</f>
        <v>#REF!</v>
      </c>
      <c r="AZ36" s="8" t="e">
        <f>SUM(HLOOKUP(Sheet2!$AZ$3,#REF!,16)+HLOOKUP(Sheet2!$AZ$4,#REF!,16)+HLOOKUP(Sheet2!$AZ$5,#REF!,16)+HLOOKUP(Sheet2!$AZ$6,#REF!,16)+HLOOKUP(Sheet2!$AZ$7,#REF!,16)+HLOOKUP(Sheet2!$AZ$8,#REF!,16)+HLOOKUP(Sheet2!$AZ$9,#REF!,16)+HLOOKUP(Sheet2!$AZ$10,#REF!,16)+HLOOKUP(Sheet2!$AZ$11,#REF!,16)+HLOOKUP(Sheet2!$AZ$12,#REF!,16)+HLOOKUP(Sheet2!$AZ$13,#REF!,16)+HLOOKUP(Sheet2!$AZ$14,#REF!,16)+HLOOKUP(Sheet2!$AZ$15,#REF!,16)+HLOOKUP(Sheet2!$AZ$16,#REF!,16)+HLOOKUP(Sheet2!$AZ$17,#REF!,16)+HLOOKUP(Sheet2!$AZ$18,#REF!,16)+HLOOKUP(Sheet2!$AZ$19,#REF!,16))</f>
        <v>#REF!</v>
      </c>
      <c r="BA36" s="8" t="e">
        <f>SUM(HLOOKUP(Sheet2!$BA$3,#REF!,16)+HLOOKUP(Sheet2!$BA$4,#REF!,16)+HLOOKUP(Sheet2!$BA$5,#REF!,16)+HLOOKUP(Sheet2!$BA$6,#REF!,16)+HLOOKUP(Sheet2!$BA$7,#REF!,16)+HLOOKUP(Sheet2!$BA$8,#REF!,16)+HLOOKUP(Sheet2!$BA$9,#REF!,16)+HLOOKUP(Sheet2!$BA$10,#REF!,16)+HLOOKUP(Sheet2!$BA$11,#REF!,16)+HLOOKUP(Sheet2!$BA$12,#REF!,16)+HLOOKUP(Sheet2!$BA$13,#REF!,16)+HLOOKUP(Sheet2!$BA$14,#REF!,16)+HLOOKUP(Sheet2!$BA$15,#REF!,16)+HLOOKUP(Sheet2!$BA$16,#REF!,16))</f>
        <v>#REF!</v>
      </c>
      <c r="BB36" s="8" t="e">
        <f>SUM(HLOOKUP(Sheet2!$BB$3,#REF!,16)+HLOOKUP(Sheet2!$BB$4,#REF!,16)+HLOOKUP(Sheet2!$BB$5,#REF!,16)+HLOOKUP(Sheet2!$BB$6,#REF!,16)+HLOOKUP(Sheet2!$BB$7,#REF!,16)+HLOOKUP(Sheet2!$BB$8,#REF!,16)+HLOOKUP(Sheet2!$BB$9,#REF!,16)+HLOOKUP(Sheet2!$BB$10,#REF!,16)+HLOOKUP(Sheet2!$BB$11,#REF!,16)+HLOOKUP(Sheet2!$BB$12,#REF!,16)+HLOOKUP(Sheet2!$BB$13,#REF!,16)+HLOOKUP(Sheet2!$BB$14,#REF!,16)+HLOOKUP(Sheet2!$BB$15,#REF!,16)+HLOOKUP(Sheet2!$BB$16,#REF!,16)+HLOOKUP(Sheet2!$BB$17,#REF!,16))</f>
        <v>#REF!</v>
      </c>
      <c r="BC36" s="8" t="e">
        <f>SUM(HLOOKUP(Sheet2!$BC$3,#REF!,16)+HLOOKUP(Sheet2!$BC$4,#REF!,16)+HLOOKUP(Sheet2!$BC$5,#REF!,16)+HLOOKUP(Sheet2!$BC$6,#REF!,16)+HLOOKUP(Sheet2!$BC$7,#REF!,16)+HLOOKUP(Sheet2!$BC$8,#REF!,16)+HLOOKUP(Sheet2!$BC$9,#REF!,16)+HLOOKUP(Sheet2!$BC$10,#REF!,16)+HLOOKUP(Sheet2!$BC$11,#REF!,16)+HLOOKUP(Sheet2!$BC$12,#REF!,16)+HLOOKUP(Sheet2!$BC$13,#REF!,16)+HLOOKUP(Sheet2!$BC$14,#REF!,16))</f>
        <v>#REF!</v>
      </c>
      <c r="BD36" s="8" t="e">
        <f>SUM(HLOOKUP(Sheet2!$BD$3,#REF!,16)+HLOOKUP(Sheet2!$BD$4,#REF!,16)+HLOOKUP(Sheet2!$BD$5,#REF!,16)+HLOOKUP(Sheet2!$BD$6,#REF!,16)+HLOOKUP(Sheet2!$BD$7,#REF!,16)+HLOOKUP(Sheet2!$BD$8,#REF!,16)+HLOOKUP(Sheet2!$BD$9,#REF!,16)+HLOOKUP(Sheet2!$BD$10,#REF!,16)+HLOOKUP(Sheet2!$BD$11,#REF!,16)+HLOOKUP(Sheet2!$BD$12,#REF!,16)+HLOOKUP(Sheet2!$BD$13,#REF!,16)+HLOOKUP(Sheet2!$BD$14,#REF!,16)+HLOOKUP(Sheet2!$BD$15,#REF!,16)+HLOOKUP(Sheet2!$BD$16,#REF!,16))</f>
        <v>#REF!</v>
      </c>
      <c r="BE36" s="8" t="e">
        <f>SUM(HLOOKUP(Sheet2!$BE$3,#REF!,16)+HLOOKUP(Sheet2!$BE$4,#REF!,16)+HLOOKUP(Sheet2!$BE$5,#REF!,16)+HLOOKUP(Sheet2!$BE$6,#REF!,16)+HLOOKUP(Sheet2!$BE$7,#REF!,16)+HLOOKUP(Sheet2!$BE$8,#REF!,16)+HLOOKUP(Sheet2!$BE$9,#REF!,16)+HLOOKUP(Sheet2!$BE$10,#REF!,16)+HLOOKUP(Sheet2!$BE$11,#REF!,16)+HLOOKUP(Sheet2!$BE$12,#REF!,16)+HLOOKUP(Sheet2!$BE$13,#REF!,16)+HLOOKUP(Sheet2!$BE$14,#REF!,16)+HLOOKUP(Sheet2!$BE$15,#REF!,16)+HLOOKUP(Sheet2!$BE$16,#REF!,16))</f>
        <v>#REF!</v>
      </c>
      <c r="BF36" s="8" t="e">
        <f>SUM(HLOOKUP(Sheet2!$BF$3,#REF!,16)+HLOOKUP(Sheet2!$BF$4,#REF!,16)+HLOOKUP(Sheet2!$BF$5,#REF!,16)+HLOOKUP(Sheet2!$BF$6,#REF!,16)+HLOOKUP(Sheet2!$BF$7,#REF!,16)+HLOOKUP(Sheet2!$BF$8,#REF!,16)+HLOOKUP(Sheet2!$BF$9,#REF!,16)+HLOOKUP(Sheet2!$BF$10,#REF!,16)+HLOOKUP(Sheet2!$BF$11,#REF!,16)+HLOOKUP(Sheet2!$BF$12,#REF!,16)+HLOOKUP(Sheet2!$BF$13,#REF!,16))</f>
        <v>#REF!</v>
      </c>
      <c r="BG36" s="8" t="e">
        <f>SUM(HLOOKUP(Sheet2!$BG$3,#REF!,16)+HLOOKUP(Sheet2!$BG$4,#REF!,16)+HLOOKUP(Sheet2!$BG$5,#REF!,16)+HLOOKUP(Sheet2!$BG$6,#REF!,16)+HLOOKUP(Sheet2!$BG$7,#REF!,16)+HLOOKUP(Sheet2!$BG$8,#REF!,16)+HLOOKUP(Sheet2!$BG$9,#REF!,16)+HLOOKUP(Sheet2!$BG$10,#REF!,16)+HLOOKUP(Sheet2!$BG$11,#REF!,16)+HLOOKUP(Sheet2!$BG$12,#REF!,16)+HLOOKUP(Sheet2!$BG$13,#REF!,16)+HLOOKUP(Sheet2!$BG$14,#REF!,16)+HLOOKUP(Sheet2!$BG$15,#REF!,16))</f>
        <v>#REF!</v>
      </c>
      <c r="BH36" s="8" t="e">
        <f>SUM(HLOOKUP(Sheet2!$BH$3,#REF!,16)+HLOOKUP(Sheet2!$BH$4,#REF!,16)+HLOOKUP(Sheet2!$BH$5,#REF!,16)+HLOOKUP(Sheet2!$BH$6,#REF!,16)+HLOOKUP(Sheet2!$BH$7,#REF!,16)+HLOOKUP(Sheet2!$BH$8,#REF!,16)+HLOOKUP(Sheet2!$BH$9,#REF!,16)+HLOOKUP(Sheet2!$BH$10,#REF!,16)+HLOOKUP(Sheet2!$BH$11,#REF!,16)+HLOOKUP(Sheet2!$BH$12,#REF!,16)+HLOOKUP(Sheet2!$BH$13,#REF!,16)+HLOOKUP(Sheet2!$BH$14,#REF!,16))</f>
        <v>#REF!</v>
      </c>
      <c r="BI36" s="8" t="e">
        <f>SUM(HLOOKUP(Sheet2!$BI$3,#REF!,16)+HLOOKUP(Sheet2!$BI$4,#REF!,16)+HLOOKUP(Sheet2!$BI$5,#REF!,16)+HLOOKUP(Sheet2!$BI$6,#REF!,16)+HLOOKUP(Sheet2!$BI$7,#REF!,16)+HLOOKUP(Sheet2!$BI$8,#REF!,16)+HLOOKUP(Sheet2!$BI$9,#REF!,16)+HLOOKUP(Sheet2!$BI$10,#REF!,16)+HLOOKUP(Sheet2!$BI$11,#REF!,16)+HLOOKUP(Sheet2!$BI$12,#REF!,16)+HLOOKUP(Sheet2!$BI$13,#REF!,16)+HLOOKUP(Sheet2!$BI$14,#REF!,16)+HLOOKUP(Sheet2!$BI$15,#REF!,16)+HLOOKUP(Sheet2!$BI$16,#REF!,16))</f>
        <v>#REF!</v>
      </c>
      <c r="BJ36" s="8" t="e">
        <f>SUM(HLOOKUP(Sheet2!$BJ$3,#REF!,16)+HLOOKUP(Sheet2!$BJ$4,#REF!,16)+HLOOKUP(Sheet2!$BJ$5,#REF!,16)+HLOOKUP(Sheet2!$BJ$6,#REF!,16)+HLOOKUP(Sheet2!$BJ$7,#REF!,16)+HLOOKUP(Sheet2!$BJ$8,#REF!,16)+HLOOKUP(Sheet2!$BJ$9,#REF!,16)+HLOOKUP(Sheet2!$BJ$10,#REF!,16)+HLOOKUP(Sheet2!$BJ$11,#REF!,16)+HLOOKUP(Sheet2!$BJ$12,#REF!,16)+HLOOKUP(Sheet2!$BJ$13,#REF!,16)+HLOOKUP(Sheet2!$BJ$14,#REF!,16)+HLOOKUP(Sheet2!$BJ$15,#REF!,16)+HLOOKUP(Sheet2!$BJ$16,#REF!,16)+HLOOKUP(Sheet2!$BJ$17,#REF!,16))</f>
        <v>#REF!</v>
      </c>
      <c r="BK36" s="8" t="e">
        <f>SUM(HLOOKUP(Sheet2!$BK$3,#REF!,16)+HLOOKUP(Sheet2!$BK$4,#REF!,16)+HLOOKUP(Sheet2!$BK$5,#REF!,16)+HLOOKUP(Sheet2!$BK$6,#REF!,16)+HLOOKUP(Sheet2!$BK$7,#REF!,16)+HLOOKUP(Sheet2!$BK$8,#REF!,16)+HLOOKUP(Sheet2!$BK$9,#REF!,16)+HLOOKUP(Sheet2!$BK$10,#REF!,16)+HLOOKUP(Sheet2!$BK$11,#REF!,16)+HLOOKUP(Sheet2!$BK$12,#REF!,16)+HLOOKUP(Sheet2!$BK$13,#REF!,16)+HLOOKUP(Sheet2!$BK$14,#REF!,16)+HLOOKUP(Sheet2!$BK$15,#REF!,16)+HLOOKUP(Sheet2!$BK$16,#REF!,16)+HLOOKUP(Sheet2!$BK$17,#REF!,16))</f>
        <v>#REF!</v>
      </c>
      <c r="BL36" s="8" t="e">
        <f>SUM(HLOOKUP(Sheet2!$BL$3,#REF!,16)+HLOOKUP(Sheet2!$BL$4,#REF!,16)+HLOOKUP(Sheet2!$BL$5,#REF!,16)+HLOOKUP(Sheet2!$BL$6,#REF!,16)+HLOOKUP(Sheet2!$BL$7,#REF!,16)+HLOOKUP(Sheet2!$BL$8,#REF!,16)+HLOOKUP(Sheet2!$BL$9,#REF!,16)+HLOOKUP(Sheet2!$BL$10,#REF!,16)+HLOOKUP(Sheet2!$BL$11,#REF!,16)+HLOOKUP(Sheet2!$BL$12,#REF!,16)+HLOOKUP(Sheet2!$BL$13,#REF!,16)+HLOOKUP(Sheet2!$BL$14,#REF!,16)+HLOOKUP(Sheet2!$BL$15,#REF!,16)+HLOOKUP(Sheet2!$BL$16,#REF!,16)+HLOOKUP(Sheet2!$BL$17,#REF!,16))</f>
        <v>#REF!</v>
      </c>
      <c r="BM36" s="8" t="e">
        <f>SUM(HLOOKUP(Sheet2!$BM$3,#REF!,16)+HLOOKUP(Sheet2!$BM$4,#REF!,16)+HLOOKUP(Sheet2!$BM$5,#REF!,16)+HLOOKUP(Sheet2!$BM$6,#REF!,16)+HLOOKUP(Sheet2!$BM$7,#REF!,16)+HLOOKUP(Sheet2!$BM$8,#REF!,16)+HLOOKUP(Sheet2!$BM$9,#REF!,16)+HLOOKUP(Sheet2!$BM$10,#REF!,16)+HLOOKUP(Sheet2!$BM$11,#REF!,16)+HLOOKUP(Sheet2!$BM$12,#REF!,16)+HLOOKUP(Sheet2!$BM$13,#REF!,16)+HLOOKUP(Sheet2!$BM$14,#REF!,16)+HLOOKUP(Sheet2!$BM$15,#REF!,16)+HLOOKUP(Sheet2!$BM$16,#REF!,16))</f>
        <v>#REF!</v>
      </c>
      <c r="BN36" s="8" t="e">
        <f>SUM(HLOOKUP(Sheet2!$BN$3,#REF!,16)+HLOOKUP(Sheet2!$BN$4,#REF!,16)+HLOOKUP(Sheet2!$BN$5,#REF!,16)+HLOOKUP(Sheet2!$BN$6,#REF!,16)+HLOOKUP(Sheet2!$BN$7,#REF!,16)+HLOOKUP(Sheet2!$BN$8,#REF!,16)+HLOOKUP(Sheet2!$BN$9,#REF!,16)+HLOOKUP(Sheet2!$BN$10,#REF!,16)+HLOOKUP(Sheet2!$BN$11,#REF!,16)+HLOOKUP(Sheet2!$BN$12,#REF!,16)+HLOOKUP(Sheet2!$BN$13,#REF!,16)+HLOOKUP(Sheet2!$BN$14,#REF!,16)+HLOOKUP(Sheet2!$BN$15,#REF!,16)+HLOOKUP(Sheet2!$BN$16,#REF!,16))</f>
        <v>#REF!</v>
      </c>
      <c r="BO36" s="8" t="e">
        <f>SUM(HLOOKUP(Sheet2!$BO$3,#REF!,16)+HLOOKUP(Sheet2!$BO$4,#REF!,16)+HLOOKUP(Sheet2!$BO$5,#REF!,16)+HLOOKUP(Sheet2!$BO$6,#REF!,16)+HLOOKUP(Sheet2!$BO$7,#REF!,16)+HLOOKUP(Sheet2!$BO$8,#REF!,16)+HLOOKUP(Sheet2!$BO$9,#REF!,16)+HLOOKUP(Sheet2!$BO$10,#REF!,16)+HLOOKUP(Sheet2!$BO$11,#REF!,16)+HLOOKUP(Sheet2!$BO$12,#REF!,16)+HLOOKUP(Sheet2!$BO$13,#REF!,16)+HLOOKUP(Sheet2!$BO$14,#REF!,16)+HLOOKUP(Sheet2!$BO$15,#REF!,16)+HLOOKUP(Sheet2!$BO$16,#REF!,16))</f>
        <v>#REF!</v>
      </c>
      <c r="BP36" s="8" t="e">
        <f>SUM(HLOOKUP(Sheet2!$BP$3,#REF!,16)+HLOOKUP(Sheet2!$BP$4,#REF!,16)+HLOOKUP(Sheet2!$BP$5,#REF!,16)+HLOOKUP(Sheet2!$BP$6,#REF!,16)+HLOOKUP(Sheet2!$BP$7,#REF!,16)+HLOOKUP(Sheet2!$BP$8,#REF!,16)+HLOOKUP(Sheet2!$BP$9,#REF!,16)+HLOOKUP(Sheet2!$BP$10,#REF!,16)+HLOOKUP(Sheet2!$BP$11,#REF!,16)+HLOOKUP(Sheet2!$BP$12,#REF!,16)+HLOOKUP(Sheet2!$BP$13,#REF!,16)+HLOOKUP(Sheet2!$BP$14,#REF!,16))</f>
        <v>#REF!</v>
      </c>
      <c r="BQ36" s="8" t="e">
        <f>SUM(HLOOKUP(Sheet2!$BQ$3,#REF!,16)+HLOOKUP(Sheet2!$BQ$4,#REF!,16)+HLOOKUP(Sheet2!$BQ$5,#REF!,16)+HLOOKUP(Sheet2!$BQ$6,#REF!,16)+HLOOKUP(Sheet2!$BQ$7,#REF!,16)+HLOOKUP(Sheet2!$BQ$8,#REF!,16)+HLOOKUP(Sheet2!$BQ$9,#REF!,16)+HLOOKUP(Sheet2!$BQ$10,#REF!,16)+HLOOKUP(Sheet2!$BQ$11,#REF!,16)+HLOOKUP(Sheet2!$BQ$12,#REF!,16)+HLOOKUP(Sheet2!$BQ$13,#REF!,16)+HLOOKUP(Sheet2!$BQ$14,#REF!,16)+HLOOKUP(Sheet2!$BQ$15,#REF!,16)+HLOOKUP(Sheet2!$BQ$16,#REF!,16))</f>
        <v>#REF!</v>
      </c>
      <c r="BR36" s="8" t="e">
        <f>SUM(HLOOKUP(Sheet2!$BR$3,#REF!,16)+HLOOKUP(Sheet2!$BR$4,#REF!,16)+HLOOKUP(Sheet2!$BR$5,#REF!,16)+HLOOKUP(Sheet2!$BR$6,#REF!,16)+HLOOKUP(Sheet2!$BR$7,#REF!,16)+HLOOKUP(Sheet2!$BR$8,#REF!,16)+HLOOKUP(Sheet2!$BR$9,#REF!,16)+HLOOKUP(Sheet2!$BR$10,#REF!,16)+HLOOKUP(Sheet2!$BR$11,#REF!,16)+HLOOKUP(Sheet2!$BR$12,#REF!,16)+HLOOKUP(Sheet2!$BR$13,#REF!,16)+HLOOKUP(Sheet2!$BR$14,#REF!,16)+HLOOKUP(Sheet2!$BR$15,#REF!,16)+HLOOKUP(Sheet2!$BR$16,#REF!,16))</f>
        <v>#REF!</v>
      </c>
      <c r="BS36" s="8" t="e">
        <f>SUM(HLOOKUP(Sheet2!$BS$3,#REF!,16)+HLOOKUP(Sheet2!$BS$4,#REF!,16)+HLOOKUP(Sheet2!$BS$5,#REF!,16)+HLOOKUP(Sheet2!$BS$6,#REF!,16)+HLOOKUP(Sheet2!$BS$7,#REF!,16)+HLOOKUP(Sheet2!$BS$8,#REF!,16)+HLOOKUP(Sheet2!$BS$9,#REF!,16)+HLOOKUP(Sheet2!$BS$10,#REF!,16)+HLOOKUP(Sheet2!$BS$11,#REF!,16)+HLOOKUP(Sheet2!$BS$12,#REF!,16)+HLOOKUP(Sheet2!$BS$13,#REF!,16)+HLOOKUP(Sheet2!$BS$14,#REF!,16)+HLOOKUP(Sheet2!$BS$15,#REF!,16)+HLOOKUP(Sheet2!$BS$16,#REF!,16)+HLOOKUP(Sheet2!$BS$17,#REF!,16))</f>
        <v>#REF!</v>
      </c>
      <c r="BT36" s="8" t="e">
        <f>SUM(HLOOKUP(Sheet2!$BT$3,#REF!,16)+HLOOKUP(Sheet2!$BT$4,#REF!,16)+HLOOKUP(Sheet2!$BT$5,#REF!,16)+HLOOKUP(Sheet2!$BT$6,#REF!,16)+HLOOKUP(Sheet2!$BT$7,#REF!,16)+HLOOKUP(Sheet2!$BT$8,#REF!,16)+HLOOKUP(Sheet2!$BT$9,#REF!,16)+HLOOKUP(Sheet2!$BT$10,#REF!,16)+HLOOKUP(Sheet2!$BT$11,#REF!,16)+HLOOKUP(Sheet2!$BT$12,#REF!,16)+HLOOKUP(Sheet2!$BT$13,#REF!,16)+HLOOKUP(Sheet2!$BT$14,#REF!,16)+HLOOKUP(Sheet2!$BT$15,#REF!,16)+HLOOKUP(Sheet2!$BT$16,#REF!,16)+HLOOKUP(Sheet2!$BT$17,#REF!,16))</f>
        <v>#REF!</v>
      </c>
      <c r="BU36" s="8" t="e">
        <f>SUM(HLOOKUP(Sheet2!$BU$3,#REF!,16)+HLOOKUP(Sheet2!$BU$4,#REF!,16)+HLOOKUP(Sheet2!$BU$5,#REF!,16)+HLOOKUP(Sheet2!$BU$6,#REF!,16)+HLOOKUP(Sheet2!$BU$7,#REF!,16)+HLOOKUP(Sheet2!$BU$8,#REF!,16)+HLOOKUP(Sheet2!$BU$9,#REF!,16)+HLOOKUP(Sheet2!$BU$10,#REF!,16)+HLOOKUP(Sheet2!$BU$11,#REF!,16)+HLOOKUP(Sheet2!$BU$12,#REF!,16)+HLOOKUP(Sheet2!$BU$13,#REF!,16)+HLOOKUP(Sheet2!$BU$14,#REF!,16)+HLOOKUP(Sheet2!$BU$15,#REF!,16)+HLOOKUP(Sheet2!$BU$16,#REF!,16)+HLOOKUP(Sheet2!$BU$17,#REF!,16)+HLOOKUP(Sheet2!$BU$18,#REF!,16)+HLOOKUP(Sheet2!$BU$19,#REF!,16)+HLOOKUP(Sheet2!$BU$20,#REF!,16))</f>
        <v>#REF!</v>
      </c>
      <c r="BV36" s="8" t="e">
        <f>SUM(HLOOKUP(Sheet2!$BV$3,#REF!,16)+HLOOKUP(Sheet2!$BV$4,#REF!,16)+HLOOKUP(Sheet2!$BV$5,#REF!,16)+HLOOKUP(Sheet2!$BV$6,#REF!,16)+HLOOKUP(Sheet2!$BV$7,#REF!,16)+HLOOKUP(Sheet2!$BV$8,#REF!,16)+HLOOKUP(Sheet2!$BV$9,#REF!,16)+HLOOKUP(Sheet2!$BV$10,#REF!,16)+HLOOKUP(Sheet2!$BV$11,#REF!,16)+HLOOKUP(Sheet2!$BV$12,#REF!,16)+HLOOKUP(Sheet2!$BV$13,#REF!,16)+HLOOKUP(Sheet2!$BV$14,#REF!,16)+HLOOKUP(Sheet2!$BV$15,#REF!,16)+HLOOKUP(Sheet2!$BV$16,#REF!,16)+HLOOKUP(Sheet2!$BV$17,#REF!,16))</f>
        <v>#REF!</v>
      </c>
      <c r="BW36" s="8" t="e">
        <f>SUM(HLOOKUP(Sheet2!$BW$3,#REF!,16)+HLOOKUP(Sheet2!$BW$4,#REF!,16)+HLOOKUP(Sheet2!$BW$5,#REF!,16)+HLOOKUP(Sheet2!$BW$6,#REF!,16)+HLOOKUP(Sheet2!$BW$7,#REF!,16)+HLOOKUP(Sheet2!$BW$8,#REF!,16)+HLOOKUP(Sheet2!$BW$9,#REF!,16)+HLOOKUP(Sheet2!$BW$10,#REF!,16)+HLOOKUP(Sheet2!$BW$11,#REF!,16)+HLOOKUP(Sheet2!$BW$12,#REF!,16)+HLOOKUP(Sheet2!$BW$13,#REF!,16)+HLOOKUP(Sheet2!$BW$14,#REF!,16)+HLOOKUP(Sheet2!$BW$15,#REF!,16)+HLOOKUP(Sheet2!$BW$16,#REF!,16)+HLOOKUP(Sheet2!$BW$17,#REF!,16)+HLOOKUP(Sheet2!$BW$18,#REF!,16)+HLOOKUP(Sheet2!$BW$19,#REF!,16))</f>
        <v>#REF!</v>
      </c>
      <c r="BX36" s="8" t="e">
        <f>SUM(HLOOKUP(Sheet2!$BX$3,#REF!,16)+HLOOKUP(Sheet2!$BX$4,#REF!,16)+HLOOKUP(Sheet2!$BX$5,#REF!,16)+HLOOKUP(Sheet2!$BX$6,#REF!,16)+HLOOKUP(Sheet2!$BX$7,#REF!,16)+HLOOKUP(Sheet2!$BX$8,#REF!,16)+HLOOKUP(Sheet2!$BX$9,#REF!,16)+HLOOKUP(Sheet2!$BX$10,#REF!,16)+HLOOKUP(Sheet2!$BX$11,#REF!,16)+HLOOKUP(Sheet2!$BX$12,#REF!,16)+HLOOKUP(Sheet2!$BX$13,#REF!,16)+HLOOKUP(Sheet2!$BX$14,#REF!,16)+HLOOKUP(Sheet2!$BX$15,#REF!,16)+HLOOKUP(Sheet2!$BX$16,#REF!,16)+HLOOKUP(Sheet2!$BX$17,#REF!,16))</f>
        <v>#REF!</v>
      </c>
      <c r="BY36" s="8" t="e">
        <f>SUM(HLOOKUP(Sheet2!$BY$3,#REF!,16)+HLOOKUP(Sheet2!$BY$4,#REF!,16)+HLOOKUP(Sheet2!$BY$5,#REF!,16)+HLOOKUP(Sheet2!$BY$6,#REF!,16)+HLOOKUP(Sheet2!$BY$7,#REF!,16)+HLOOKUP(Sheet2!$BY$8,#REF!,16)+HLOOKUP(Sheet2!$BY$9,#REF!,16)+HLOOKUP(Sheet2!$BY$10,#REF!,16)+HLOOKUP(Sheet2!$BY$11,#REF!,16)+HLOOKUP(Sheet2!$BY$12,#REF!,16)+HLOOKUP(Sheet2!$BY$13,#REF!,16)+HLOOKUP(Sheet2!$BY$14,#REF!,16)+HLOOKUP(Sheet2!$BY$15,#REF!,16)+HLOOKUP(Sheet2!$BY$16,#REF!,16)+HLOOKUP(Sheet2!$BY$17,#REF!,16)+HLOOKUP(Sheet2!$BY$18,#REF!,16))</f>
        <v>#REF!</v>
      </c>
      <c r="BZ36" s="8" t="e">
        <f>SUM(HLOOKUP(Sheet2!$BZ$3,#REF!,16)+HLOOKUP(Sheet2!$BZ$4,#REF!,16)+HLOOKUP(Sheet2!$BZ$5,#REF!,16)+HLOOKUP(Sheet2!$BZ$6,#REF!,16)+HLOOKUP(Sheet2!$BZ$7,#REF!,16)+HLOOKUP(Sheet2!$BZ$8,#REF!,16)+HLOOKUP(Sheet2!$BZ$9,#REF!,16)+HLOOKUP(Sheet2!$BZ$10,#REF!,16)+HLOOKUP(Sheet2!$BZ$11,#REF!,16)+HLOOKUP(Sheet2!$BZ$12,#REF!,16)+HLOOKUP(Sheet2!$BZ$13,#REF!,16)+HLOOKUP(Sheet2!$BZ$14,#REF!,16)+HLOOKUP(Sheet2!$BZ$15,#REF!,16))</f>
        <v>#REF!</v>
      </c>
      <c r="CA36" s="8" t="e">
        <f>SUM(HLOOKUP(Sheet2!$CA$3,#REF!,16)+HLOOKUP(Sheet2!$CA$4,#REF!,16)+HLOOKUP(Sheet2!$CA$5,#REF!,16)+HLOOKUP(Sheet2!$CA$6,#REF!,16)+HLOOKUP(Sheet2!$CA$7,#REF!,16)+HLOOKUP(Sheet2!$CA$8,#REF!,16)+HLOOKUP(Sheet2!$CA$9,#REF!,16)+HLOOKUP(Sheet2!$CA$10,#REF!,16)+HLOOKUP(Sheet2!$CA$11,#REF!,16)+HLOOKUP(Sheet2!$CA$12,#REF!,16)+HLOOKUP(Sheet2!$CA$13,#REF!,16)+HLOOKUP(Sheet2!$CA$14,#REF!,16)+HLOOKUP(Sheet2!$CA$15,#REF!,16)+HLOOKUP(Sheet2!$CA$16,#REF!,16)+HLOOKUP(Sheet2!$CA$17,#REF!,16))</f>
        <v>#REF!</v>
      </c>
      <c r="CB36" s="8" t="e">
        <f>SUM(HLOOKUP(Sheet2!$CB$3,#REF!,16)+HLOOKUP(Sheet2!$CB$4,#REF!,16)+HLOOKUP(Sheet2!$CB$5,#REF!,16)+HLOOKUP(Sheet2!$CB$6,#REF!,16)+HLOOKUP(Sheet2!$CB$7,#REF!,16)+HLOOKUP(Sheet2!$CB$8,#REF!,16)+HLOOKUP(Sheet2!$CB$9,#REF!,16)+HLOOKUP(Sheet2!$CB$10,#REF!,16)+HLOOKUP(Sheet2!$CB$11,#REF!,16)+HLOOKUP(Sheet2!$CB$12,#REF!,16)+HLOOKUP(Sheet2!$CB$13,#REF!,16)+HLOOKUP(Sheet2!$CB$14,#REF!,16)+HLOOKUP(Sheet2!$CB$15,#REF!,16)+HLOOKUP(Sheet2!$CB$16,#REF!,16)+HLOOKUP(Sheet2!$CB$17,#REF!,16))</f>
        <v>#REF!</v>
      </c>
      <c r="CC36" s="8" t="e">
        <f>SUM(HLOOKUP(Sheet2!$CC$3,#REF!,16)+HLOOKUP(Sheet2!$CC$4,#REF!,16)+HLOOKUP(Sheet2!$CC$5,#REF!,16)+HLOOKUP(Sheet2!$CC$6,#REF!,16)+HLOOKUP(Sheet2!$CC$7,#REF!,16)+HLOOKUP(Sheet2!$CC$8,#REF!,16)+HLOOKUP(Sheet2!$CC$9,#REF!,16)+HLOOKUP(Sheet2!$CC$10,#REF!,16)+HLOOKUP(Sheet2!$CC$11,#REF!,16)+HLOOKUP(Sheet2!$CC$12,#REF!,16)+HLOOKUP(Sheet2!$CC$13,#REF!,16)+HLOOKUP(Sheet2!$CC$14,#REF!,16))</f>
        <v>#REF!</v>
      </c>
      <c r="CD36" s="8" t="e">
        <f>SUM(HLOOKUP(Sheet2!$CD$3,#REF!,16)+HLOOKUP(Sheet2!$CD$4,#REF!,16)+HLOOKUP(Sheet2!$CD$5,#REF!,16)+HLOOKUP(Sheet2!$CD$6,#REF!,16)+HLOOKUP(Sheet2!$CD$7,#REF!,16)+HLOOKUP(Sheet2!$CD$8,#REF!,16)+HLOOKUP(Sheet2!$CD$9,#REF!,16)+HLOOKUP(Sheet2!$CD$10,#REF!,16)+HLOOKUP(Sheet2!$CD$11,#REF!,16)+HLOOKUP(Sheet2!$CD$12,#REF!,16)+HLOOKUP(Sheet2!$CD$13,#REF!,16)+HLOOKUP(Sheet2!$CD$14,#REF!,16)+HLOOKUP(Sheet2!$CD$15,#REF!,16)+HLOOKUP(Sheet2!$CD$16,#REF!,16))</f>
        <v>#REF!</v>
      </c>
      <c r="CE36" s="8" t="e">
        <f>SUM(HLOOKUP(Sheet2!$CE$3,#REF!,16)+HLOOKUP(Sheet2!$CE$4,#REF!,16)+HLOOKUP(Sheet2!$CE$5,#REF!,16)+HLOOKUP(Sheet2!$CE$6,#REF!,16)+HLOOKUP(Sheet2!$CE$7,#REF!,16)+HLOOKUP(Sheet2!$CE$8,#REF!,16)+HLOOKUP(Sheet2!$CE$9,#REF!,16)+HLOOKUP(Sheet2!$CE$10,#REF!,16)+HLOOKUP(Sheet2!$CE$11,#REF!,16)+HLOOKUP(Sheet2!$CE$12,#REF!,16)+HLOOKUP(Sheet2!$CE$13,#REF!,16)+HLOOKUP(Sheet2!$CE$14,#REF!,16)+HLOOKUP(Sheet2!$CE$15,#REF!,16))</f>
        <v>#REF!</v>
      </c>
      <c r="CF36" s="8" t="e">
        <f>SUM(HLOOKUP(Sheet2!$CF$3,#REF!,16)+HLOOKUP(Sheet2!$CF$4,#REF!,16)+HLOOKUP(Sheet2!$CF$5,#REF!,16)+HLOOKUP(Sheet2!$CF$6,#REF!,16)+HLOOKUP(Sheet2!$CF$7,#REF!,16)+HLOOKUP(Sheet2!$CF$8,#REF!,16)+HLOOKUP(Sheet2!$CF$9,#REF!,16)+HLOOKUP(Sheet2!$CF$10,#REF!,16)+HLOOKUP(Sheet2!$CF$11,#REF!,16)+HLOOKUP(Sheet2!$CF$12,#REF!,16)+HLOOKUP(Sheet2!$CF$13,#REF!,16)+HLOOKUP(Sheet2!$CF$14,#REF!,16)+HLOOKUP(Sheet2!$CF$15,#REF!,16)+HLOOKUP(Sheet2!$CF$16,#REF!,16)+HLOOKUP(Sheet2!$CF$17,#REF!,16))</f>
        <v>#REF!</v>
      </c>
      <c r="CG36" s="8" t="e">
        <f>SUM(HLOOKUP(Sheet2!$CG$3,#REF!,16)+HLOOKUP(Sheet2!$CG$4,#REF!,16)+HLOOKUP(Sheet2!$CG$5,#REF!,16)+HLOOKUP(Sheet2!$CG$6,#REF!,16)+HLOOKUP(Sheet2!$CG$7,#REF!,16)+HLOOKUP(Sheet2!$CG$8,#REF!,16)+HLOOKUP(Sheet2!$CG$9,#REF!,16)+HLOOKUP(Sheet2!$CG$10,#REF!,16)+HLOOKUP(Sheet2!$CG$11,#REF!,16)+HLOOKUP(Sheet2!$CG$12,#REF!,16)+HLOOKUP(Sheet2!$CG$13,#REF!,16)+HLOOKUP(Sheet2!$CG$14,#REF!,16)+HLOOKUP(Sheet2!$CG$15,#REF!,16)+HLOOKUP(Sheet2!$CG$16,#REF!,16)+HLOOKUP(Sheet2!$CG$17,#REF!,16)+HLOOKUP(Sheet2!$CG$18,#REF!,16))</f>
        <v>#REF!</v>
      </c>
      <c r="CH36" s="8" t="e">
        <f>SUM(HLOOKUP(Sheet2!$CH$3,#REF!,16)+HLOOKUP(Sheet2!$CH$4,#REF!,16)+HLOOKUP(Sheet2!$CH$5,#REF!,16)+HLOOKUP(Sheet2!$CH$6,#REF!,16)+HLOOKUP(Sheet2!$CH$7,#REF!,16)+HLOOKUP(Sheet2!$CH$8,#REF!,16)+HLOOKUP(Sheet2!$CH$9,#REF!,16)+HLOOKUP(Sheet2!$CH$10,#REF!,16)+HLOOKUP(Sheet2!$CH$11,#REF!,16)+HLOOKUP(Sheet2!$CH$12,#REF!,16)+HLOOKUP(Sheet2!$CH$13,#REF!,16)+HLOOKUP(Sheet2!$CH$14,#REF!,16)+HLOOKUP(Sheet2!$CH$15,#REF!,16)+HLOOKUP(Sheet2!$CH$16,#REF!,16)+HLOOKUP(Sheet2!$CH$17,#REF!,16)+HLOOKUP(Sheet2!$CH$18,#REF!,16))</f>
        <v>#REF!</v>
      </c>
      <c r="CI36" s="8" t="e">
        <f>SUM(HLOOKUP(Sheet2!$CI$3,#REF!,16)+HLOOKUP(Sheet2!$CI$4,#REF!,16)+HLOOKUP(Sheet2!$CI$5,#REF!,16)+HLOOKUP(Sheet2!$CI$6,#REF!,16)+HLOOKUP(Sheet2!$CI$7,#REF!,16)+HLOOKUP(Sheet2!$CI$8,#REF!,16)+HLOOKUP(Sheet2!$CI$9,#REF!,16)+HLOOKUP(Sheet2!$CI$10,#REF!,16)+HLOOKUP(Sheet2!$CI$11,#REF!,16)+HLOOKUP(Sheet2!$CI$12,#REF!,16)+HLOOKUP(Sheet2!$CI$13,#REF!,16)+HLOOKUP(Sheet2!$CI$14,#REF!,16)+HLOOKUP(Sheet2!$CI$15,#REF!,16)+HLOOKUP(Sheet2!$CI$16,#REF!,16)+HLOOKUP(Sheet2!$CI$17,#REF!,16)+HLOOKUP(Sheet2!$CI$18,#REF!,16))</f>
        <v>#REF!</v>
      </c>
      <c r="CJ36" s="8" t="e">
        <f>SUM(HLOOKUP(Sheet2!$CJ$3,#REF!,16)+HLOOKUP(Sheet2!$CJ$4,#REF!,16)+HLOOKUP(Sheet2!$CJ$5,#REF!,16)+HLOOKUP(Sheet2!$CJ$6,#REF!,16)+HLOOKUP(Sheet2!$CJ$7,#REF!,16)+HLOOKUP(Sheet2!$CJ$8,#REF!,16)+HLOOKUP(Sheet2!$CJ$9,#REF!,16)+HLOOKUP(Sheet2!$CJ$10,#REF!,16)+HLOOKUP(Sheet2!$CJ$11,#REF!,16)+HLOOKUP(Sheet2!$CJ$12,#REF!,16)+HLOOKUP(Sheet2!$CJ$13,#REF!,16)+HLOOKUP(Sheet2!$CJ$14,#REF!,16)+HLOOKUP(Sheet2!$CJ$15,#REF!,16)+HLOOKUP(Sheet2!$CJ$16,#REF!,16)+HLOOKUP(Sheet2!$CJ$17,#REF!,16))</f>
        <v>#REF!</v>
      </c>
      <c r="CK36" s="8" t="e">
        <f>SUM(HLOOKUP(Sheet2!$CK$3,#REF!,16)+HLOOKUP(Sheet2!$CK$4,#REF!,16)+HLOOKUP(Sheet2!$CK$5,#REF!,16)+HLOOKUP(Sheet2!$CK$6,#REF!,16)+HLOOKUP(Sheet2!$CK$7,#REF!,16)+HLOOKUP(Sheet2!$CK$8,#REF!,16)+HLOOKUP(Sheet2!$CK$9,#REF!,16)+HLOOKUP(Sheet2!$CK$10,#REF!,16)+HLOOKUP(Sheet2!$CK$11,#REF!,16)+HLOOKUP(Sheet2!$CK$12,#REF!,16)+HLOOKUP(Sheet2!$CK$13,#REF!,16)+HLOOKUP(Sheet2!$CK$14,#REF!,16)+HLOOKUP(Sheet2!$CK$15,#REF!,16)+HLOOKUP(Sheet2!$CK$16,#REF!,16)+HLOOKUP(Sheet2!$CK$17,#REF!,16))</f>
        <v>#REF!</v>
      </c>
      <c r="CL36" s="8" t="e">
        <f>SUM(HLOOKUP(Sheet2!$CL$3,#REF!,16)+HLOOKUP(Sheet2!$CL$4,#REF!,16)+HLOOKUP(Sheet2!$CL$5,#REF!,16)+HLOOKUP(Sheet2!$CL$6,#REF!,16)+HLOOKUP(Sheet2!$CL$7,#REF!,16)+HLOOKUP(Sheet2!$CL$8,#REF!,16)+HLOOKUP(Sheet2!$CL$9,#REF!,16)+HLOOKUP(Sheet2!$CL$10,#REF!,16)+HLOOKUP(Sheet2!$CL$11,#REF!,16)+HLOOKUP(Sheet2!$CL$12,#REF!,16)+HLOOKUP(Sheet2!$CL$13,#REF!,16)+HLOOKUP(Sheet2!$CL$14,#REF!,16)+HLOOKUP(Sheet2!$CL$15,#REF!,16)+HLOOKUP(Sheet2!$CL$16,#REF!,16)+HLOOKUP(Sheet2!$CL$17,#REF!,16))</f>
        <v>#REF!</v>
      </c>
      <c r="CM36" s="8" t="e">
        <f>SUM(HLOOKUP(Sheet2!$CM$3,#REF!,16)+HLOOKUP(Sheet2!$CM$4,#REF!,16)+HLOOKUP(Sheet2!$CM$5,#REF!,16)+HLOOKUP(Sheet2!$CM$6,#REF!,16)+HLOOKUP(Sheet2!$CM$7,#REF!,16)+HLOOKUP(Sheet2!$CM$8,#REF!,16)+HLOOKUP(Sheet2!$CM$9,#REF!,16)+HLOOKUP(Sheet2!$CM$10,#REF!,16)+HLOOKUP(Sheet2!$CM$11,#REF!,16)+HLOOKUP(Sheet2!$CM$12,#REF!,16)+HLOOKUP(Sheet2!$CM$13,#REF!,16)+HLOOKUP(Sheet2!$CM$14,#REF!,16)+HLOOKUP(Sheet2!$CM$15,#REF!,16))</f>
        <v>#REF!</v>
      </c>
      <c r="CN36" s="8" t="e">
        <f>SUM(HLOOKUP(Sheet2!$CN$3,#REF!,16)+HLOOKUP(Sheet2!$CN$4,#REF!,16)+HLOOKUP(Sheet2!$CN$5,#REF!,16)+HLOOKUP(Sheet2!$CN$6,#REF!,16)+HLOOKUP(Sheet2!$CN$7,#REF!,16)+HLOOKUP(Sheet2!$CN$8,#REF!,16)+HLOOKUP(Sheet2!$CN$9,#REF!,16)+HLOOKUP(Sheet2!$CN$10,#REF!,16)+HLOOKUP(Sheet2!$CN$11,#REF!,16)+HLOOKUP(Sheet2!$CN$12,#REF!,16)+HLOOKUP(Sheet2!$CN$13,#REF!,16)+HLOOKUP(Sheet2!$CN$14,#REF!,16)+HLOOKUP(Sheet2!$CN$15,#REF!,16)+HLOOKUP(Sheet2!$CN$16,#REF!,16)+HLOOKUP(Sheet2!$CN$17,#REF!,16))</f>
        <v>#REF!</v>
      </c>
      <c r="CO36" s="8" t="e">
        <f>SUM(HLOOKUP(Sheet2!$CO$3,#REF!,16)+HLOOKUP(Sheet2!$CO$4,#REF!,16)+HLOOKUP(Sheet2!$CO$5,#REF!,16)+HLOOKUP(Sheet2!$CO$6,#REF!,16)+HLOOKUP(Sheet2!$CO$7,#REF!,16)+HLOOKUP(Sheet2!$CO$8,#REF!,16)+HLOOKUP(Sheet2!$CO$9,#REF!,16)+HLOOKUP(Sheet2!$CO$10,#REF!,16)+HLOOKUP(Sheet2!$CO$11,#REF!,16)+HLOOKUP(Sheet2!$CO$12,#REF!,16)+HLOOKUP(Sheet2!$CO$13,#REF!,16)+HLOOKUP(Sheet2!$CO$14,#REF!,16)+HLOOKUP(Sheet2!$CO$15,#REF!,16)+HLOOKUP(Sheet2!$CO$16,#REF!,16)+HLOOKUP(Sheet2!$CO$17,#REF!,16))</f>
        <v>#REF!</v>
      </c>
      <c r="CP36" s="8" t="e">
        <f>SUM(HLOOKUP(Sheet2!$CP$3,#REF!,16)+HLOOKUP(Sheet2!$CP$4,#REF!,16)+HLOOKUP(Sheet2!$CP$5,#REF!,16)+HLOOKUP(Sheet2!$CP$6,#REF!,16)+HLOOKUP(Sheet2!$CP$7,#REF!,16)+HLOOKUP(Sheet2!$CP$8,#REF!,16)+HLOOKUP(Sheet2!$CP$9,#REF!,16)+HLOOKUP(Sheet2!$CP$10,#REF!,16)+HLOOKUP(Sheet2!$CP$11,#REF!,16)+HLOOKUP(Sheet2!$CP$12,#REF!,16)+HLOOKUP(Sheet2!$CP$13,#REF!,16)+HLOOKUP(Sheet2!$CP$14,#REF!,16)+HLOOKUP(Sheet2!$CP$15,#REF!,16)+HLOOKUP(Sheet2!$CP$16,#REF!,16)+HLOOKUP(Sheet2!$CP$17,#REF!,16)+HLOOKUP(Sheet2!$CP$18,#REF!,16))</f>
        <v>#REF!</v>
      </c>
      <c r="CQ36" s="8" t="e">
        <f>SUM(HLOOKUP(Sheet2!$CQ$3,#REF!,16)+HLOOKUP(Sheet2!$CQ$4,#REF!,16)+HLOOKUP(Sheet2!$CQ$5,#REF!,16)+HLOOKUP(Sheet2!$CQ$6,#REF!,16)+HLOOKUP(Sheet2!$CQ$7,#REF!,16)+HLOOKUP(Sheet2!$CQ$8,#REF!,16)+HLOOKUP(Sheet2!$CQ$9,#REF!,16)+HLOOKUP(Sheet2!$CQ$10,#REF!,16)+HLOOKUP(Sheet2!$CQ$11,#REF!,16)+HLOOKUP(Sheet2!$CQ$12,#REF!,16)+HLOOKUP(Sheet2!$CQ$13,#REF!,16)+HLOOKUP(Sheet2!$CQ$14,#REF!,16)+HLOOKUP(Sheet2!$CQ$15,#REF!,16)+HLOOKUP(Sheet2!$CQ$16,#REF!,16)+HLOOKUP(Sheet2!$CQ$17,#REF!,16)+HLOOKUP(Sheet2!$CQ$18,#REF!,16))</f>
        <v>#REF!</v>
      </c>
      <c r="CR36" s="8" t="e">
        <f>SUM(HLOOKUP(Sheet2!$CR$3,#REF!,16)+HLOOKUP(Sheet2!$CR$4,#REF!,16)+HLOOKUP(Sheet2!$CR$5,#REF!,16)+HLOOKUP(Sheet2!$CR$6,#REF!,16)+HLOOKUP(Sheet2!$CR$7,#REF!,16)+HLOOKUP(Sheet2!$CR$8,#REF!,16)+HLOOKUP(Sheet2!$CR$9,#REF!,16)+HLOOKUP(Sheet2!$CR$10,#REF!,16)+HLOOKUP(Sheet2!$CR$11,#REF!,16)+HLOOKUP(Sheet2!$CR$12,#REF!,16)+HLOOKUP(Sheet2!$CR$13,#REF!,16)+HLOOKUP(Sheet2!$CR$14,#REF!,16)+HLOOKUP(Sheet2!$CR$15,#REF!,16)+HLOOKUP(Sheet2!$CR$16,#REF!,16)+HLOOKUP(Sheet2!$CR$17,#REF!,16)+HLOOKUP(Sheet2!$CR$18,#REF!,16)+HLOOKUP(Sheet2!$CR$19,#REF!,16)+HLOOKUP(Sheet2!$CR$20,#REF!,16)+HLOOKUP(Sheet2!$CR$21,#REF!,16))</f>
        <v>#REF!</v>
      </c>
      <c r="CS36" s="8" t="e">
        <f>SUM(HLOOKUP(Sheet2!$CS$3,#REF!,16)+HLOOKUP(Sheet2!$CS$4,#REF!,16)+HLOOKUP(Sheet2!$CS$5,#REF!,16)+HLOOKUP(Sheet2!$CS$6,#REF!,16)+HLOOKUP(Sheet2!$CS$7,#REF!,16)+HLOOKUP(Sheet2!$CS$8,#REF!,16)+HLOOKUP(Sheet2!$CS$9,#REF!,16)+HLOOKUP(Sheet2!$CS$10,#REF!,16)+HLOOKUP(Sheet2!$CS$11,#REF!,16)+HLOOKUP(Sheet2!$CS$12,#REF!,16)+HLOOKUP(Sheet2!$CS$13,#REF!,16)+HLOOKUP(Sheet2!$CS$14,#REF!,16)+HLOOKUP(Sheet2!$CS$15,#REF!,16)+HLOOKUP(Sheet2!$CS$16,#REF!,16)+HLOOKUP(Sheet2!$CS$17,#REF!,16)+HLOOKUP(Sheet2!$CS$18,#REF!,16))</f>
        <v>#REF!</v>
      </c>
      <c r="CT36" s="8" t="e">
        <f>SUM(HLOOKUP(Sheet2!$CT$3,#REF!,16)+HLOOKUP(Sheet2!$CT$4,#REF!,16)+HLOOKUP(Sheet2!$CT$5,#REF!,16)+HLOOKUP(Sheet2!$CT$6,#REF!,16)+HLOOKUP(Sheet2!$CT$7,#REF!,16)+HLOOKUP(Sheet2!$CT$8,#REF!,16)+HLOOKUP(Sheet2!$CT$9,#REF!,16)+HLOOKUP(Sheet2!$CT$10,#REF!,16)+HLOOKUP(Sheet2!$CT$11,#REF!,16)+HLOOKUP(Sheet2!$CT$12,#REF!,16)+HLOOKUP(Sheet2!$CT$13,#REF!,16)+HLOOKUP(Sheet2!$CT$14,#REF!,16)+HLOOKUP(Sheet2!$CT$15,#REF!,16)+HLOOKUP(Sheet2!$CT$16,#REF!,16)+HLOOKUP(Sheet2!$CT$17,#REF!,16)+HLOOKUP(Sheet2!$CT$18,#REF!,16)+HLOOKUP(Sheet2!$CT$19,#REF!,16)+HLOOKUP(Sheet2!$CT$20,#REF!,16))</f>
        <v>#REF!</v>
      </c>
      <c r="CU36" s="8" t="e">
        <f>SUM(HLOOKUP(Sheet2!$CU$3,#REF!,16)+HLOOKUP(Sheet2!$CU$4,#REF!,16)+HLOOKUP(Sheet2!$CU$5,#REF!,16)+HLOOKUP(Sheet2!$CU$6,#REF!,16)+HLOOKUP(Sheet2!$CU$7,#REF!,16)+HLOOKUP(Sheet2!$CU$8,#REF!,16)+HLOOKUP(Sheet2!$CU$9,#REF!,16)+HLOOKUP(Sheet2!$CU$10,#REF!,16)+HLOOKUP(Sheet2!$CU$11,#REF!,16)+HLOOKUP(Sheet2!$CU$12,#REF!,16)+HLOOKUP(Sheet2!$CU$13,#REF!,16)+HLOOKUP(Sheet2!$CU$14,#REF!,16)+HLOOKUP(Sheet2!$CU$15,#REF!,16)+HLOOKUP(Sheet2!$CU$16,#REF!,16)+HLOOKUP(Sheet2!$CU$17,#REF!,16))</f>
        <v>#REF!</v>
      </c>
      <c r="CV36" s="8" t="e">
        <f>SUM(HLOOKUP(Sheet2!$CV$3,#REF!,16)+HLOOKUP(Sheet2!$CV$4,#REF!,16)+HLOOKUP(Sheet2!$CV$5,#REF!,16)+HLOOKUP(Sheet2!$CV$6,#REF!,16)+HLOOKUP(Sheet2!$CV$7,#REF!,16)+HLOOKUP(Sheet2!$CV$8,#REF!,16)+HLOOKUP(Sheet2!$CV$9,#REF!,16)+HLOOKUP(Sheet2!$CV$10,#REF!,16)+HLOOKUP(Sheet2!$CV$11,#REF!,16)+HLOOKUP(Sheet2!$CV$12,#REF!,16)+HLOOKUP(Sheet2!$CV$13,#REF!,16)+HLOOKUP(Sheet2!$CV$14,#REF!,16)+HLOOKUP(Sheet2!$CV$15,#REF!,16)+HLOOKUP(Sheet2!$CV$16,#REF!,16)+HLOOKUP(Sheet2!$CV$17,#REF!,16)+HLOOKUP(Sheet2!$CV$18,#REF!,16))</f>
        <v>#REF!</v>
      </c>
      <c r="CW36" s="8" t="e">
        <f>SUM(HLOOKUP(Sheet2!$CW$3,#REF!,16)+HLOOKUP(Sheet2!$CW$4,#REF!,16)+HLOOKUP(Sheet2!$CW$5,#REF!,16)+HLOOKUP(Sheet2!$CW$6,#REF!,16)+HLOOKUP(Sheet2!$CW$7,#REF!,16)+HLOOKUP(Sheet2!$CW$8,#REF!,16)+HLOOKUP(Sheet2!$CW$9,#REF!,16)+HLOOKUP(Sheet2!$CW$10,#REF!,16)+HLOOKUP(Sheet2!$CW$11,#REF!,16)+HLOOKUP(Sheet2!$CW$12,#REF!,16)+HLOOKUP(Sheet2!$CW$13,#REF!,16)+HLOOKUP(Sheet2!$CW$14,#REF!,16)+HLOOKUP(Sheet2!$CW$15,#REF!,16))</f>
        <v>#REF!</v>
      </c>
      <c r="CX36" s="8" t="e">
        <f>SUM(HLOOKUP(Sheet2!$CX$3,#REF!,16)+HLOOKUP(Sheet2!$CX$4,#REF!,16)+HLOOKUP(Sheet2!$CX$5,#REF!,16)+HLOOKUP(Sheet2!$CX$6,#REF!,16)+HLOOKUP(Sheet2!$CX$7,#REF!,16)+HLOOKUP(Sheet2!$CX$8,#REF!,16)+HLOOKUP(Sheet2!$CX$9,#REF!,16)+HLOOKUP(Sheet2!$CX$10,#REF!,16)+HLOOKUP(Sheet2!$CX$11,#REF!,16)+HLOOKUP(Sheet2!$CX$12,#REF!,16)+HLOOKUP(Sheet2!$CX$13,#REF!,16)+HLOOKUP(Sheet2!$CX$14,#REF!,16)+HLOOKUP(Sheet2!$CX$15,#REF!,16)+HLOOKUP(Sheet2!$CX$16,#REF!,16)+HLOOKUP(Sheet2!$CX$17,#REF!,16))</f>
        <v>#REF!</v>
      </c>
      <c r="CY36" s="8" t="e">
        <f>SUM(HLOOKUP(Sheet2!$CY$3,#REF!,16)+HLOOKUP(Sheet2!$CY$4,#REF!,16)+HLOOKUP(Sheet2!$CY$5,#REF!,16)+HLOOKUP(Sheet2!$CY$6,#REF!,16)+HLOOKUP(Sheet2!$CY$7,#REF!,16)+HLOOKUP(Sheet2!$CY$8,#REF!,16)+HLOOKUP(Sheet2!$CY$9,#REF!,16)+HLOOKUP(Sheet2!$CY$10,#REF!,16)+HLOOKUP(Sheet2!$CY$11,#REF!,16)+HLOOKUP(Sheet2!$CY$12,#REF!,16)+HLOOKUP(Sheet2!$CY$13,#REF!,16)+HLOOKUP(Sheet2!$CY$14,#REF!,16)+HLOOKUP(Sheet2!$CY$15,#REF!,16)+HLOOKUP(Sheet2!$CY$16,#REF!,16)+HLOOKUP(Sheet2!$CY$17,#REF!,16))</f>
        <v>#REF!</v>
      </c>
      <c r="CZ36" s="8" t="e">
        <f>SUM(HLOOKUP(Sheet2!$CZ$3,#REF!,16)+HLOOKUP(Sheet2!$CZ$4,#REF!,16)+HLOOKUP(Sheet2!$CZ$5,#REF!,16)+HLOOKUP(Sheet2!$CZ$6,#REF!,16)+HLOOKUP(Sheet2!$CZ$7,#REF!,16)+HLOOKUP(Sheet2!$CZ$8,#REF!,16)+HLOOKUP(Sheet2!$CZ$9,#REF!,16)+HLOOKUP(Sheet2!$CZ$10,#REF!,16)+HLOOKUP(Sheet2!$CZ$11,#REF!,16)+HLOOKUP(Sheet2!$CZ$12,#REF!,16)+HLOOKUP(Sheet2!$CZ$13,#REF!,16)+HLOOKUP(Sheet2!$CZ$14,#REF!,16))</f>
        <v>#REF!</v>
      </c>
      <c r="DA36" s="8" t="e">
        <f>SUM(HLOOKUP(Sheet2!$DA$3,#REF!,16)+HLOOKUP(Sheet2!$DA$4,#REF!,16)+HLOOKUP(Sheet2!$DA$5,#REF!,16)+HLOOKUP(Sheet2!$DA$6,#REF!,16)+HLOOKUP(Sheet2!$DA$7,#REF!,16)+HLOOKUP(Sheet2!$DA$8,#REF!,16)+HLOOKUP(Sheet2!$DA$9,#REF!,16)+HLOOKUP(Sheet2!$DA$10,#REF!,16)+HLOOKUP(Sheet2!$DA$11,#REF!,16)+HLOOKUP(Sheet2!$DA$12,#REF!,16)+HLOOKUP(Sheet2!$DA$13,#REF!,16)+HLOOKUP(Sheet2!$DA$14,#REF!,16)+HLOOKUP(Sheet2!$DA$15,#REF!,16)+HLOOKUP(Sheet2!$DA$16,#REF!,16))</f>
        <v>#REF!</v>
      </c>
      <c r="DB36" s="8" t="e">
        <f>SUM(HLOOKUP(Sheet2!$DB$3,#REF!,16)+HLOOKUP(Sheet2!$DB$4,#REF!,16)+HLOOKUP(Sheet2!$DB$5,#REF!,16)+HLOOKUP(Sheet2!$DB$6,#REF!,16)+HLOOKUP(Sheet2!$DB$7,#REF!,16)+HLOOKUP(Sheet2!$DB$8,#REF!,16)+HLOOKUP(Sheet2!$DB$9,#REF!,16)+HLOOKUP(Sheet2!$DB$10,#REF!,16)+HLOOKUP(Sheet2!$DB$11,#REF!,16)+HLOOKUP(Sheet2!$DB$12,#REF!,16)+HLOOKUP(Sheet2!$DB$13,#REF!,16)+HLOOKUP(Sheet2!$DB$14,#REF!,16)+HLOOKUP(Sheet2!$DB$15,#REF!,16))</f>
        <v>#REF!</v>
      </c>
      <c r="DC36" s="8" t="e">
        <f>SUM(HLOOKUP(Sheet2!$DC$3,#REF!,16)+HLOOKUP(Sheet2!$DC$4,#REF!,16)+HLOOKUP(Sheet2!$DC$5,#REF!,16)+HLOOKUP(Sheet2!$DC$6,#REF!,16)+HLOOKUP(Sheet2!$DC$7,#REF!,16)+HLOOKUP(Sheet2!$DC$8,#REF!,16)+HLOOKUP(Sheet2!$DC$9,#REF!,16)+HLOOKUP(Sheet2!$DC$10,#REF!,16)+HLOOKUP(Sheet2!$DC$11,#REF!,16)+HLOOKUP(Sheet2!$DC$12,#REF!,16)+HLOOKUP(Sheet2!$DC$13,#REF!,16)+HLOOKUP(Sheet2!$DC$14,#REF!,16)+HLOOKUP(Sheet2!$DC$15,#REF!,16)+HLOOKUP(Sheet2!$DC$16,#REF!,16)+HLOOKUP(Sheet2!$DC$17,#REF!,16))</f>
        <v>#REF!</v>
      </c>
      <c r="DD36" s="8" t="e">
        <f>SUM(HLOOKUP(Sheet2!$DD$3,#REF!,16)+HLOOKUP(Sheet2!$DD$4,#REF!,16)+HLOOKUP(Sheet2!$DD$5,#REF!,16)+HLOOKUP(Sheet2!$DD$6,#REF!,16)+HLOOKUP(Sheet2!$DD$7,#REF!,16)+HLOOKUP(Sheet2!$DD$8,#REF!,16)+HLOOKUP(Sheet2!$DD$9,#REF!,16)+HLOOKUP(Sheet2!$DD$10,#REF!,16)+HLOOKUP(Sheet2!$DD$11,#REF!,16)+HLOOKUP(Sheet2!$DD$12,#REF!,16)+HLOOKUP(Sheet2!$DD$13,#REF!,16)+HLOOKUP(Sheet2!$DD$14,#REF!,16)+HLOOKUP(Sheet2!$DD$15,#REF!,16)+HLOOKUP(Sheet2!$DD$16,#REF!,16)+HLOOKUP(Sheet2!$DD$17,#REF!,16)+HLOOKUP(Sheet2!$DD$18,#REF!,16))</f>
        <v>#REF!</v>
      </c>
      <c r="DE36" s="8" t="e">
        <f>SUM(HLOOKUP(Sheet2!$DE$3,#REF!,16)+HLOOKUP(Sheet2!$DE$4,#REF!,16)+HLOOKUP(Sheet2!$DE$5,#REF!,16)+HLOOKUP(Sheet2!$DE$6,#REF!,16)+HLOOKUP(Sheet2!$DE$7,#REF!,16)+HLOOKUP(Sheet2!$DE$8,#REF!,16)+HLOOKUP(Sheet2!$DE$9,#REF!,16)+HLOOKUP(Sheet2!$DE$10,#REF!,16)+HLOOKUP(Sheet2!$DE$11,#REF!,16)+HLOOKUP(Sheet2!$DE$12,#REF!,16)+HLOOKUP(Sheet2!$DE$13,#REF!,16)+HLOOKUP(Sheet2!$DE$14,#REF!,16)+HLOOKUP(Sheet2!$DE$15,#REF!,16)+HLOOKUP(Sheet2!$DE$16,#REF!,16)+HLOOKUP(Sheet2!$DE$17,#REF!,16)+HLOOKUP(Sheet2!$DE$18,#REF!,16))</f>
        <v>#REF!</v>
      </c>
      <c r="DF36" s="8" t="e">
        <f>SUM(HLOOKUP(Sheet2!$DF$3,#REF!,16)+HLOOKUP(Sheet2!$DF$4,#REF!,16)+HLOOKUP(Sheet2!$DF$5,#REF!,16)+HLOOKUP(Sheet2!$DF$6,#REF!,16)+HLOOKUP(Sheet2!$DF$7,#REF!,16)+HLOOKUP(Sheet2!$DF$8,#REF!,16)+HLOOKUP(Sheet2!$DF$9,#REF!,16)+HLOOKUP(Sheet2!$DF$10,#REF!,16)+HLOOKUP(Sheet2!$DF$11,#REF!,16)+HLOOKUP(Sheet2!$DF$12,#REF!,16)+HLOOKUP(Sheet2!$DF$13,#REF!,16)+HLOOKUP(Sheet2!$DF$14,#REF!,16)+HLOOKUP(Sheet2!$DF$15,#REF!,16)+HLOOKUP(Sheet2!$DF$16,#REF!,16)+HLOOKUP(Sheet2!$DF$17,#REF!,16)+HLOOKUP(Sheet2!$DF$18,#REF!,16))</f>
        <v>#REF!</v>
      </c>
      <c r="DG36" s="8" t="e">
        <f>SUM(HLOOKUP(Sheet2!$DG$3,#REF!,16)+HLOOKUP(Sheet2!$DG$4,#REF!,16)+HLOOKUP(Sheet2!$DG$5,#REF!,16)+HLOOKUP(Sheet2!$DG$6,#REF!,16)+HLOOKUP(Sheet2!$DG$7,#REF!,16)+HLOOKUP(Sheet2!$DG$8,#REF!,16)+HLOOKUP(Sheet2!$DG$9,#REF!,16)+HLOOKUP(Sheet2!$DG$10,#REF!,16)+HLOOKUP(Sheet2!$DG$11,#REF!,16)+HLOOKUP(Sheet2!$DG$12,#REF!,16)+HLOOKUP(Sheet2!$DG$13,#REF!,16)+HLOOKUP(Sheet2!$DG$14,#REF!,16)+HLOOKUP(Sheet2!$DG$15,#REF!,16)+HLOOKUP(Sheet2!$DG$16,#REF!,16)+HLOOKUP(Sheet2!$DG$17,#REF!,16))</f>
        <v>#REF!</v>
      </c>
      <c r="DH36" s="8" t="e">
        <f>SUM(HLOOKUP(Sheet2!$DH$3,#REF!,16)+HLOOKUP(Sheet2!$DH$4,#REF!,16)+HLOOKUP(Sheet2!$DH$5,#REF!,16)+HLOOKUP(Sheet2!$DH$6,#REF!,16)+HLOOKUP(Sheet2!$DH$7,#REF!,16)+HLOOKUP(Sheet2!$DH$8,#REF!,16)+HLOOKUP(Sheet2!$DH$9,#REF!,16)+HLOOKUP(Sheet2!$DH$10,#REF!,16)+HLOOKUP(Sheet2!$DH$11,#REF!,16)+HLOOKUP(Sheet2!$DH$12,#REF!,16)+HLOOKUP(Sheet2!$DH$13,#REF!,16)+HLOOKUP(Sheet2!$DH$14,#REF!,16)+HLOOKUP(Sheet2!$DH$15,#REF!,16)+HLOOKUP(Sheet2!$DH$16,#REF!,16)+HLOOKUP(Sheet2!$DH$17,#REF!,16))</f>
        <v>#REF!</v>
      </c>
      <c r="DI36" s="8" t="e">
        <f>SUM(HLOOKUP(Sheet2!$DI$3,#REF!,16)+HLOOKUP(Sheet2!$DI$4,#REF!,16)+HLOOKUP(Sheet2!$DI$5,#REF!,16)+HLOOKUP(Sheet2!$DI$6,#REF!,16)+HLOOKUP(Sheet2!$DI$7,#REF!,16)+HLOOKUP(Sheet2!$DI$8,#REF!,16)+HLOOKUP(Sheet2!$DI$9,#REF!,16)+HLOOKUP(Sheet2!$DI$10,#REF!,16)+HLOOKUP(Sheet2!$DI$11,#REF!,16)+HLOOKUP(Sheet2!$DI$12,#REF!,16)+HLOOKUP(Sheet2!$DI$13,#REF!,16)+HLOOKUP(Sheet2!$DI$14,#REF!,16)+HLOOKUP(Sheet2!$DI$15,#REF!,16)+HLOOKUP(Sheet2!$DI$16,#REF!,16)+HLOOKUP(Sheet2!$DI$17,#REF!,16))</f>
        <v>#REF!</v>
      </c>
      <c r="DJ36" s="8" t="e">
        <f>SUM(HLOOKUP(Sheet2!$DJ$3,#REF!,16)+HLOOKUP(Sheet2!$DJ$4,#REF!,16)+HLOOKUP(Sheet2!$DJ$5,#REF!,16)+HLOOKUP(Sheet2!$DJ$6,#REF!,16)+HLOOKUP(Sheet2!$DJ$7,#REF!,16)+HLOOKUP(Sheet2!$DJ$8,#REF!,16)+HLOOKUP(Sheet2!$DJ$9,#REF!,16)+HLOOKUP(Sheet2!$DJ$10,#REF!,16)+HLOOKUP(Sheet2!$DJ$11,#REF!,16)+HLOOKUP(Sheet2!$DJ$12,#REF!,16)+HLOOKUP(Sheet2!$DJ$13,#REF!,16)+HLOOKUP(Sheet2!$DJ$14,#REF!,16)+HLOOKUP(Sheet2!$DJ$15,#REF!,16))</f>
        <v>#REF!</v>
      </c>
      <c r="DK36" s="8" t="e">
        <f>SUM(HLOOKUP(Sheet2!$DK$3,#REF!,16)+HLOOKUP(Sheet2!$DK$4,#REF!,16)+HLOOKUP(Sheet2!$DK$5,#REF!,16)+HLOOKUP(Sheet2!$DK$6,#REF!,16)+HLOOKUP(Sheet2!$DK$7,#REF!,16)+HLOOKUP(Sheet2!$DK$8,#REF!,16)+HLOOKUP(Sheet2!$DK$9,#REF!,16)+HLOOKUP(Sheet2!$DK$10,#REF!,16)+HLOOKUP(Sheet2!$DK$11,#REF!,16)+HLOOKUP(Sheet2!$DK$12,#REF!,16)+HLOOKUP(Sheet2!$DK$13,#REF!,16)+HLOOKUP(Sheet2!$DK$14,#REF!,16)+HLOOKUP(Sheet2!$DK$15,#REF!,16)+HLOOKUP(Sheet2!$DK$16,#REF!,16)+HLOOKUP(Sheet2!$DK$17,#REF!,16))</f>
        <v>#REF!</v>
      </c>
      <c r="DL36" s="8" t="e">
        <f>SUM(HLOOKUP(Sheet2!$DL$3,#REF!,16)+HLOOKUP(Sheet2!$DL$4,#REF!,16)+HLOOKUP(Sheet2!$DL$5,#REF!,16)+HLOOKUP(Sheet2!$DL$6,#REF!,16)+HLOOKUP(Sheet2!$DL$7,#REF!,16)+HLOOKUP(Sheet2!$DL$8,#REF!,16)+HLOOKUP(Sheet2!$DL$9,#REF!,16)+HLOOKUP(Sheet2!$DL$10,#REF!,16)+HLOOKUP(Sheet2!$DL$11,#REF!,16)+HLOOKUP(Sheet2!$DL$12,#REF!,16)+HLOOKUP(Sheet2!$DL$13,#REF!,16)+HLOOKUP(Sheet2!$DL$14,#REF!,16)+HLOOKUP(Sheet2!$DL$15,#REF!,16)+HLOOKUP(Sheet2!$DL$16,#REF!,16)+HLOOKUP(Sheet2!$DL$17,#REF!,16))</f>
        <v>#REF!</v>
      </c>
      <c r="DM36" s="8" t="e">
        <f>SUM(HLOOKUP(Sheet2!$DM$3,#REF!,16)+HLOOKUP(Sheet2!$DM$4,#REF!,16)+HLOOKUP(Sheet2!$DM$5,#REF!,16)+HLOOKUP(Sheet2!$DM$6,#REF!,16)+HLOOKUP(Sheet2!$DM$7,#REF!,16)+HLOOKUP(Sheet2!$DM$8,#REF!,16)+HLOOKUP(Sheet2!$DM$9,#REF!,16)+HLOOKUP(Sheet2!$DM$10,#REF!,16)+HLOOKUP(Sheet2!$DM$11,#REF!,16)+HLOOKUP(Sheet2!$DM$12,#REF!,16)+HLOOKUP(Sheet2!$DM$13,#REF!,16)+HLOOKUP(Sheet2!$DM$14,#REF!,16)+HLOOKUP(Sheet2!$DM$15,#REF!,16)+HLOOKUP(Sheet2!$DM$16,#REF!,16)+HLOOKUP(Sheet2!$DM$17,#REF!,16)+HLOOKUP(Sheet2!$DM$18,#REF!,16))</f>
        <v>#REF!</v>
      </c>
      <c r="DN36" s="8" t="e">
        <f>SUM(HLOOKUP(Sheet2!$DN$3,#REF!,16)+HLOOKUP(Sheet2!$DN$4,#REF!,16)+HLOOKUP(Sheet2!$DN$5,#REF!,16)+HLOOKUP(Sheet2!$DN$6,#REF!,16)+HLOOKUP(Sheet2!$DN$7,#REF!,16)+HLOOKUP(Sheet2!$DN$8,#REF!,16)+HLOOKUP(Sheet2!$DN$9,#REF!,16)+HLOOKUP(Sheet2!$DN$10,#REF!,16)+HLOOKUP(Sheet2!$DN$11,#REF!,16)+HLOOKUP(Sheet2!$DN$12,#REF!,16)+HLOOKUP(Sheet2!$DN$13,#REF!,16)+HLOOKUP(Sheet2!$DN$14,#REF!,16)+HLOOKUP(Sheet2!$DN$15,#REF!,16)+HLOOKUP(Sheet2!$DN$16,#REF!,16)+HLOOKUP(Sheet2!$DN$17,#REF!,16)+HLOOKUP(Sheet2!$DN$18,#REF!,16))</f>
        <v>#REF!</v>
      </c>
      <c r="DO36" s="8" t="e">
        <f>SUM(HLOOKUP(Sheet2!$DO$3,#REF!,16)+HLOOKUP(Sheet2!$DO$4,#REF!,16)+HLOOKUP(Sheet2!$DO$5,#REF!,16)+HLOOKUP(Sheet2!$DO$6,#REF!,16)+HLOOKUP(Sheet2!$DO$7,#REF!,16)+HLOOKUP(Sheet2!$DO$8,#REF!,16)+HLOOKUP(Sheet2!$DO$9,#REF!,16)+HLOOKUP(Sheet2!$DO$10,#REF!,16)+HLOOKUP(Sheet2!$DO$11,#REF!,16)+HLOOKUP(Sheet2!$DO$12,#REF!,16)+HLOOKUP(Sheet2!$DO$13,#REF!,16)+HLOOKUP(Sheet2!$DO$14,#REF!,16)+HLOOKUP(Sheet2!$DO$15,#REF!,16)+HLOOKUP(Sheet2!$DO$16,#REF!,16)+HLOOKUP(Sheet2!$DO$17,#REF!,16)+HLOOKUP(Sheet2!$DO$18,#REF!,16)+HLOOKUP(Sheet2!$DO$19,#REF!,16)+HLOOKUP(Sheet2!$DO$20,#REF!,16)+HLOOKUP(Sheet2!$DO$21,#REF!,16))</f>
        <v>#REF!</v>
      </c>
      <c r="DP36" s="8" t="e">
        <f>SUM(HLOOKUP(Sheet2!$DP$3,#REF!,16)+HLOOKUP(Sheet2!$DP$4,#REF!,16)+HLOOKUP(Sheet2!$DP$5,#REF!,16)+HLOOKUP(Sheet2!$DP$6,#REF!,16)+HLOOKUP(Sheet2!$DP$7,#REF!,16)+HLOOKUP(Sheet2!$DP$8,#REF!,16)+HLOOKUP(Sheet2!$DP$9,#REF!,16)+HLOOKUP(Sheet2!$DP$10,#REF!,16)+HLOOKUP(Sheet2!$DP$11,#REF!,16)+HLOOKUP(Sheet2!$DP$12,#REF!,16)+HLOOKUP(Sheet2!$DP$13,#REF!,16)+HLOOKUP(Sheet2!$DP$14,#REF!,16)+HLOOKUP(Sheet2!$DP$15,#REF!,16)+HLOOKUP(Sheet2!$DP$16,#REF!,16)+HLOOKUP(Sheet2!$DP$17,#REF!,16)+HLOOKUP(Sheet2!$DP$18,#REF!,16))</f>
        <v>#REF!</v>
      </c>
      <c r="DQ36" s="8" t="e">
        <f>SUM(HLOOKUP(Sheet2!$DQ$3,#REF!,16)+HLOOKUP(Sheet2!$DQ$4,#REF!,16)+HLOOKUP(Sheet2!$DQ$5,#REF!,16)+HLOOKUP(Sheet2!$DQ$6,#REF!,16)+HLOOKUP(Sheet2!$DQ$7,#REF!,16)+HLOOKUP(Sheet2!$DQ$8,#REF!,16)+HLOOKUP(Sheet2!$DQ$9,#REF!,16)+HLOOKUP(Sheet2!$DQ$10,#REF!,16)+HLOOKUP(Sheet2!$DQ$11,#REF!,16)+HLOOKUP(Sheet2!$DQ$12,#REF!,16)+HLOOKUP(Sheet2!$DQ$13,#REF!,16)+HLOOKUP(Sheet2!$DQ$14,#REF!,16)+HLOOKUP(Sheet2!$DQ$15,#REF!,16)+HLOOKUP(Sheet2!$DQ$16,#REF!,16)+HLOOKUP(Sheet2!$DQ$17,#REF!,16)+HLOOKUP(Sheet2!$DQ$18,#REF!,16)+HLOOKUP(Sheet2!$DQ$19,#REF!,16)+HLOOKUP(Sheet2!$DQ$20,#REF!,16))</f>
        <v>#REF!</v>
      </c>
      <c r="DR36" s="8" t="e">
        <f>SUM(HLOOKUP(Sheet2!$DR$3,#REF!,16)+HLOOKUP(Sheet2!$DR$4,#REF!,16)+HLOOKUP(Sheet2!$DR$5,#REF!,16)+HLOOKUP(Sheet2!$DR$6,#REF!,16)+HLOOKUP(Sheet2!$DR$7,#REF!,16)+HLOOKUP(Sheet2!$DR$8,#REF!,16)+HLOOKUP(Sheet2!$DR$9,#REF!,16)+HLOOKUP(Sheet2!$DR$10,#REF!,16)+HLOOKUP(Sheet2!$DR$11,#REF!,16)+HLOOKUP(Sheet2!$DR$12,#REF!,16)+HLOOKUP(Sheet2!$DR$13,#REF!,16)+HLOOKUP(Sheet2!$DR$14,#REF!,16)+HLOOKUP(Sheet2!$DR$15,#REF!,16)+HLOOKUP(Sheet2!$DR$16,#REF!,16))</f>
        <v>#REF!</v>
      </c>
      <c r="DS36" s="8" t="e">
        <f>SUM(HLOOKUP(Sheet2!$DS$3,#REF!,16)+HLOOKUP(Sheet2!$DS$4,#REF!,16)+HLOOKUP(Sheet2!$DS$5,#REF!,16)+HLOOKUP(Sheet2!$DS$6,#REF!,16)+HLOOKUP(Sheet2!$DS$7,#REF!,16)+HLOOKUP(Sheet2!$DS$8,#REF!,16)+HLOOKUP(Sheet2!$DS$9,#REF!,16)+HLOOKUP(Sheet2!$DS$10,#REF!,16)+HLOOKUP(Sheet2!$DS$11,#REF!,16)+HLOOKUP(Sheet2!$DS$12,#REF!,16)+HLOOKUP(Sheet2!$DS$13,#REF!,16)+HLOOKUP(Sheet2!$DS$14,#REF!,16)+HLOOKUP(Sheet2!$DS$15,#REF!,16)+HLOOKUP(Sheet2!$DS$16,#REF!,16)+HLOOKUP(Sheet2!$DS$17,#REF!,16))</f>
        <v>#REF!</v>
      </c>
      <c r="DT36" s="8" t="e">
        <f>SUM(HLOOKUP(Sheet2!$DT$3,#REF!,16)+HLOOKUP(Sheet2!$DT$4,#REF!,16)+HLOOKUP(Sheet2!$DT$5,#REF!,16)+HLOOKUP(Sheet2!$DT$6,#REF!,16)+HLOOKUP(Sheet2!$DT$7,#REF!,16)+HLOOKUP(Sheet2!$DT$8,#REF!,16)+HLOOKUP(Sheet2!$DT$9,#REF!,16)+HLOOKUP(Sheet2!$DT$10,#REF!,16)+HLOOKUP(Sheet2!$DT$11,#REF!,16)+HLOOKUP(Sheet2!$DT$12,#REF!,16)+HLOOKUP(Sheet2!$DT$13,#REF!,16)+HLOOKUP(Sheet2!$DT$14,#REF!,16))</f>
        <v>#REF!</v>
      </c>
      <c r="DU36" s="8" t="e">
        <f>SUM(HLOOKUP(Sheet2!$DU$3,#REF!,16)+HLOOKUP(Sheet2!$DU$4,#REF!,16)+HLOOKUP(Sheet2!$DU$5,#REF!,16)+HLOOKUP(Sheet2!$DU$6,#REF!,16)+HLOOKUP(Sheet2!$DU$7,#REF!,16)+HLOOKUP(Sheet2!$DU$8,#REF!,16)+HLOOKUP(Sheet2!$DU$9,#REF!,16)+HLOOKUP(Sheet2!$DU$10,#REF!,16)+HLOOKUP(Sheet2!$DU$11,#REF!,16)+HLOOKUP(Sheet2!$DU$12,#REF!,16)+HLOOKUP(Sheet2!$DU$13,#REF!,16)+HLOOKUP(Sheet2!$DU$14,#REF!,16)+HLOOKUP(Sheet2!$DU$15,#REF!,16)+HLOOKUP(Sheet2!$DU$16,#REF!,16))</f>
        <v>#REF!</v>
      </c>
      <c r="DV36" s="8" t="e">
        <f>SUM(HLOOKUP(Sheet2!$DV$3,#REF!,16)+HLOOKUP(Sheet2!$DV$4,#REF!,16)+HLOOKUP(Sheet2!$DV$5,#REF!,16)+HLOOKUP(Sheet2!$DV$6,#REF!,16)+HLOOKUP(Sheet2!$DV$7,#REF!,16)+HLOOKUP(Sheet2!$DV$8,#REF!,16)+HLOOKUP(Sheet2!$DV$9,#REF!,16)+HLOOKUP(Sheet2!$DV$10,#REF!,16)+HLOOKUP(Sheet2!$DV$11,#REF!,16)+HLOOKUP(Sheet2!$DV$12,#REF!,16)+HLOOKUP(Sheet2!$DV$13,#REF!,16)+HLOOKUP(Sheet2!$DV$14,#REF!,16)+HLOOKUP(Sheet2!$DV$15,#REF!,16)+HLOOKUP(Sheet2!$DV$16,#REF!,16))</f>
        <v>#REF!</v>
      </c>
      <c r="DW36" s="8" t="e">
        <f>SUM(HLOOKUP(Sheet2!$DW$3,#REF!,16)+HLOOKUP(Sheet2!$DW$4,#REF!,16)+HLOOKUP(Sheet2!$DW$5,#REF!,16)+HLOOKUP(Sheet2!$DW$6,#REF!,16)+HLOOKUP(Sheet2!$DW$7,#REF!,16)+HLOOKUP(Sheet2!$DW$8,#REF!,16)+HLOOKUP(Sheet2!$DW$9,#REF!,16)+HLOOKUP(Sheet2!$DW$10,#REF!,16)+HLOOKUP(Sheet2!$DW$11,#REF!,16)+HLOOKUP(Sheet2!$DW$12,#REF!,16)+HLOOKUP(Sheet2!$DW$13,#REF!,16))</f>
        <v>#REF!</v>
      </c>
      <c r="DX36" s="8" t="e">
        <f>SUM(HLOOKUP(Sheet2!$DX$3,#REF!,16)+HLOOKUP(Sheet2!$DX$4,#REF!,16)+HLOOKUP(Sheet2!$DX$5,#REF!,16)+HLOOKUP(Sheet2!$DX$6,#REF!,16)+HLOOKUP(Sheet2!$DX$7,#REF!,16)+HLOOKUP(Sheet2!$DX$8,#REF!,16)+HLOOKUP(Sheet2!$DX$9,#REF!,16)+HLOOKUP(Sheet2!$DX$10,#REF!,16)+HLOOKUP(Sheet2!$DX$11,#REF!,16)+HLOOKUP(Sheet2!$DX$12,#REF!,16)+HLOOKUP(Sheet2!$DX$13,#REF!,16)+HLOOKUP(Sheet2!$DX$14,#REF!,16)+HLOOKUP(Sheet2!$DX$15,#REF!,16))</f>
        <v>#REF!</v>
      </c>
      <c r="DY36" s="8" t="e">
        <f>SUM(HLOOKUP(Sheet2!$DY$3,#REF!,16)+HLOOKUP(Sheet2!$DY$4,#REF!,16)+HLOOKUP(Sheet2!$DY$5,#REF!,16)+HLOOKUP(Sheet2!$DY$6,#REF!,16)+HLOOKUP(Sheet2!$DY$7,#REF!,16)+HLOOKUP(Sheet2!$DY$8,#REF!,16)+HLOOKUP(Sheet2!$DY$9,#REF!,16)+HLOOKUP(Sheet2!$DY$10,#REF!,16)+HLOOKUP(Sheet2!$DY$11,#REF!,16)+HLOOKUP(Sheet2!$DY$12,#REF!,16)+HLOOKUP(Sheet2!$DY$13,#REF!,16)+HLOOKUP(Sheet2!$DY$14,#REF!,16))</f>
        <v>#REF!</v>
      </c>
      <c r="DZ36" s="8" t="e">
        <f>SUM(HLOOKUP(Sheet2!$DZ$3,#REF!,16)+HLOOKUP(Sheet2!$DZ$4,#REF!,16)+HLOOKUP(Sheet2!$DZ$5,#REF!,16)+HLOOKUP(Sheet2!$DZ$6,#REF!,16)+HLOOKUP(Sheet2!$DZ$7,#REF!,16)+HLOOKUP(Sheet2!$DZ$8,#REF!,16)+HLOOKUP(Sheet2!$DZ$9,#REF!,16)+HLOOKUP(Sheet2!$DZ$10,#REF!,16)+HLOOKUP(Sheet2!$DZ$11,#REF!,16)+HLOOKUP(Sheet2!$DZ$12,#REF!,16)+HLOOKUP(Sheet2!$DZ$13,#REF!,16)+HLOOKUP(Sheet2!$DZ$14,#REF!,16)+HLOOKUP(Sheet2!$DZ$15,#REF!,16)+HLOOKUP(Sheet2!$DZ$16,#REF!,16))</f>
        <v>#REF!</v>
      </c>
      <c r="EA36" s="8" t="e">
        <f>SUM(HLOOKUP(Sheet2!$EA$3,#REF!,16)+HLOOKUP(Sheet2!$EA$4,#REF!,16)+HLOOKUP(Sheet2!$EA$5,#REF!,16)+HLOOKUP(Sheet2!$EA$6,#REF!,16)+HLOOKUP(Sheet2!$EA$7,#REF!,16)+HLOOKUP(Sheet2!$EA$8,#REF!,16)+HLOOKUP(Sheet2!$EA$9,#REF!,16)+HLOOKUP(Sheet2!$EA$10,#REF!,16)+HLOOKUP(Sheet2!$EA$11,#REF!,16)+HLOOKUP(Sheet2!$EA$12,#REF!,16)+HLOOKUP(Sheet2!$EA$13,#REF!,16)+HLOOKUP(Sheet2!$EA$14,#REF!,16)+HLOOKUP(Sheet2!$EA$15,#REF!,16)+HLOOKUP(Sheet2!$EA$16,#REF!,16)+HLOOKUP(Sheet2!$EA$17,#REF!,16))</f>
        <v>#REF!</v>
      </c>
      <c r="EB36" s="8" t="e">
        <f>SUM(HLOOKUP(Sheet2!$EB$3,#REF!,16)+HLOOKUP(Sheet2!$EB$4,#REF!,16)+HLOOKUP(Sheet2!$EB$5,#REF!,16)+HLOOKUP(Sheet2!$EB$6,#REF!,16)+HLOOKUP(Sheet2!$EB$7,#REF!,16)+HLOOKUP(Sheet2!$EB$8,#REF!,16)+HLOOKUP(Sheet2!$EB$9,#REF!,16)+HLOOKUP(Sheet2!$EB$10,#REF!,16)+HLOOKUP(Sheet2!$EB$11,#REF!,16)+HLOOKUP(Sheet2!$EB$12,#REF!,16)+HLOOKUP(Sheet2!$EB$13,#REF!,16)+HLOOKUP(Sheet2!$EB$14,#REF!,16)+HLOOKUP(Sheet2!$EB$15,#REF!,16)+HLOOKUP(Sheet2!$EB$16,#REF!,16)+HLOOKUP(Sheet2!$EB$17,#REF!,16))</f>
        <v>#REF!</v>
      </c>
      <c r="EC36" s="8" t="e">
        <f>SUM(HLOOKUP(Sheet2!$EC$3,#REF!,16)+HLOOKUP(Sheet2!$EC$4,#REF!,16)+HLOOKUP(Sheet2!$EC$5,#REF!,16)+HLOOKUP(Sheet2!$EC$6,#REF!,16)+HLOOKUP(Sheet2!$EC$7,#REF!,16)+HLOOKUP(Sheet2!$EC$8,#REF!,16)+HLOOKUP(Sheet2!$EC$9,#REF!,16)+HLOOKUP(Sheet2!$EC$10,#REF!,16)+HLOOKUP(Sheet2!$EC$11,#REF!,16)+HLOOKUP(Sheet2!$EC$12,#REF!,16)+HLOOKUP(Sheet2!$EC$13,#REF!,16)+HLOOKUP(Sheet2!$EC$14,#REF!,16)+HLOOKUP(Sheet2!$EC$15,#REF!,16)+HLOOKUP(Sheet2!$EC$16,#REF!,16)+HLOOKUP(Sheet2!$EC$17,#REF!,16))</f>
        <v>#REF!</v>
      </c>
      <c r="ED36" s="8" t="e">
        <f>SUM(HLOOKUP(Sheet2!$ED$3,#REF!,16)+HLOOKUP(Sheet2!$ED$4,#REF!,16)+HLOOKUP(Sheet2!$ED$5,#REF!,16)+HLOOKUP(Sheet2!$ED$6,#REF!,16)+HLOOKUP(Sheet2!$ED$7,#REF!,16)+HLOOKUP(Sheet2!$ED$8,#REF!,16)+HLOOKUP(Sheet2!$ED$9,#REF!,16)+HLOOKUP(Sheet2!$ED$10,#REF!,16)+HLOOKUP(Sheet2!$ED$11,#REF!,16)+HLOOKUP(Sheet2!$ED$12,#REF!,16)+HLOOKUP(Sheet2!$ED$13,#REF!,16)+HLOOKUP(Sheet2!$ED$14,#REF!,16)+HLOOKUP(Sheet2!$ED$15,#REF!,16)+HLOOKUP(Sheet2!$ED$16,#REF!,16))</f>
        <v>#REF!</v>
      </c>
      <c r="EE36" s="8" t="e">
        <f>SUM(HLOOKUP(Sheet2!$EE$3,#REF!,16)+HLOOKUP(Sheet2!$EE$4,#REF!,16)+HLOOKUP(Sheet2!$EE$5,#REF!,16)+HLOOKUP(Sheet2!$EE$6,#REF!,16)+HLOOKUP(Sheet2!$EE$7,#REF!,16)+HLOOKUP(Sheet2!$EE$8,#REF!,16)+HLOOKUP(Sheet2!$EE$9,#REF!,16)+HLOOKUP(Sheet2!$EE$10,#REF!,16)+HLOOKUP(Sheet2!$EE$11,#REF!,16)+HLOOKUP(Sheet2!$EE$12,#REF!,16)+HLOOKUP(Sheet2!$EE$13,#REF!,16)+HLOOKUP(Sheet2!$EE$14,#REF!,16)+HLOOKUP(Sheet2!$EE$15,#REF!,16)+HLOOKUP(Sheet2!$EE$16,#REF!,16))</f>
        <v>#REF!</v>
      </c>
      <c r="EF36" s="8" t="e">
        <f>SUM(HLOOKUP(Sheet2!$EF$3,#REF!,16)+HLOOKUP(Sheet2!$EF$4,#REF!,16)+HLOOKUP(Sheet2!$EF$5,#REF!,16)+HLOOKUP(Sheet2!$EF$6,#REF!,16)+HLOOKUP(Sheet2!$EF$7,#REF!,16)+HLOOKUP(Sheet2!$EF$8,#REF!,16)+HLOOKUP(Sheet2!$EF$9,#REF!,16)+HLOOKUP(Sheet2!$EF$10,#REF!,16)+HLOOKUP(Sheet2!$EF$11,#REF!,16)+HLOOKUP(Sheet2!$EF$12,#REF!,16)+HLOOKUP(Sheet2!$EF$13,#REF!,16)+HLOOKUP(Sheet2!$EF$14,#REF!,16)+HLOOKUP(Sheet2!$EF$15,#REF!,16)+HLOOKUP(Sheet2!$EF$16,#REF!,16))</f>
        <v>#REF!</v>
      </c>
      <c r="EG36" s="8" t="e">
        <f>SUM(HLOOKUP(Sheet2!$EG$3,#REF!,16)+HLOOKUP(Sheet2!$EG$4,#REF!,16)+HLOOKUP(Sheet2!$EG$5,#REF!,16)+HLOOKUP(Sheet2!$EG$6,#REF!,16)+HLOOKUP(Sheet2!$EG$7,#REF!,16)+HLOOKUP(Sheet2!$EG$8,#REF!,16)+HLOOKUP(Sheet2!$EG$9,#REF!,16)+HLOOKUP(Sheet2!$EG$10,#REF!,16)+HLOOKUP(Sheet2!$EG$11,#REF!,16)+HLOOKUP(Sheet2!$EG$12,#REF!,16)+HLOOKUP(Sheet2!$EG$13,#REF!,16)+HLOOKUP(Sheet2!$EG$14,#REF!,16))</f>
        <v>#REF!</v>
      </c>
      <c r="EH36" s="8" t="e">
        <f>SUM(HLOOKUP(Sheet2!$EH$3,#REF!,16)+HLOOKUP(Sheet2!$EH$4,#REF!,16)+HLOOKUP(Sheet2!$EH$5,#REF!,16)+HLOOKUP(Sheet2!$EH$6,#REF!,16)+HLOOKUP(Sheet2!$EH$7,#REF!,16)+HLOOKUP(Sheet2!$EH$8,#REF!,16)+HLOOKUP(Sheet2!$EH$9,#REF!,16)+HLOOKUP(Sheet2!$EH$10,#REF!,16)+HLOOKUP(Sheet2!$EH$11,#REF!,16)+HLOOKUP(Sheet2!$EH$12,#REF!,16)+HLOOKUP(Sheet2!$EH$13,#REF!,16)+HLOOKUP(Sheet2!$EH$14,#REF!,16)+HLOOKUP(Sheet2!$EH$15,#REF!,16)+HLOOKUP(Sheet2!$EH$16,#REF!,16))</f>
        <v>#REF!</v>
      </c>
      <c r="EI36" s="8" t="e">
        <f>SUM(HLOOKUP(Sheet2!$EI$3,#REF!,16)+HLOOKUP(Sheet2!$EI$4,#REF!,16)+HLOOKUP(Sheet2!$EI$5,#REF!,16)+HLOOKUP(Sheet2!$EI$6,#REF!,16)+HLOOKUP(Sheet2!$EI$7,#REF!,16)+HLOOKUP(Sheet2!$EI$8,#REF!,16)+HLOOKUP(Sheet2!$EI$9,#REF!,16)+HLOOKUP(Sheet2!$EI$10,#REF!,16)+HLOOKUP(Sheet2!$EI$11,#REF!,16)+HLOOKUP(Sheet2!$EI$12,#REF!,16)+HLOOKUP(Sheet2!$EI$13,#REF!,16)+HLOOKUP(Sheet2!$EI$14,#REF!,16)+HLOOKUP(Sheet2!$EI$15,#REF!,16)+HLOOKUP(Sheet2!$EI$16,#REF!,16))</f>
        <v>#REF!</v>
      </c>
      <c r="EJ36" s="8" t="e">
        <f>SUM(HLOOKUP(Sheet2!$EJ$3,#REF!,16)+HLOOKUP(Sheet2!$EJ$4,#REF!,16)+HLOOKUP(Sheet2!$EJ$5,#REF!,16)+HLOOKUP(Sheet2!$EJ$6,#REF!,16)+HLOOKUP(Sheet2!$EJ$7,#REF!,16)+HLOOKUP(Sheet2!$EJ$8,#REF!,16)+HLOOKUP(Sheet2!$EJ$9,#REF!,16)+HLOOKUP(Sheet2!$EJ$10,#REF!,16)+HLOOKUP(Sheet2!$EJ$11,#REF!,16)+HLOOKUP(Sheet2!$EJ$12,#REF!,16)+HLOOKUP(Sheet2!$EJ$13,#REF!,16)+HLOOKUP(Sheet2!$EJ$14,#REF!,16)+HLOOKUP(Sheet2!$EJ$15,#REF!,16)+HLOOKUP(Sheet2!$EJ$16,#REF!,16)+HLOOKUP(Sheet2!$EJ$17,#REF!,16))</f>
        <v>#REF!</v>
      </c>
      <c r="EK36" s="8" t="e">
        <f>SUM(HLOOKUP(Sheet2!$EK$3,#REF!,16)+HLOOKUP(Sheet2!$EK$4,#REF!,16)+HLOOKUP(Sheet2!$EK$5,#REF!,16)+HLOOKUP(Sheet2!$EK$6,#REF!,16)+HLOOKUP(Sheet2!$EK$7,#REF!,16)+HLOOKUP(Sheet2!$EK$8,#REF!,16)+HLOOKUP(Sheet2!$EK$9,#REF!,16)+HLOOKUP(Sheet2!$EK$10,#REF!,16)+HLOOKUP(Sheet2!$EK$11,#REF!,16)+HLOOKUP(Sheet2!$EK$12,#REF!,16)+HLOOKUP(Sheet2!$EK$13,#REF!,16)+HLOOKUP(Sheet2!$EK$14,#REF!,16)+HLOOKUP(Sheet2!$EK$15,#REF!,16)+HLOOKUP(Sheet2!$EK$16,#REF!,16)+HLOOKUP(Sheet2!$EK$17,#REF!,16))</f>
        <v>#REF!</v>
      </c>
      <c r="EL36" s="8" t="e">
        <f>SUM(HLOOKUP(Sheet2!$EL$3,#REF!,16)+HLOOKUP(Sheet2!$EL$4,#REF!,16)+HLOOKUP(Sheet2!$EL$5,#REF!,16)+HLOOKUP(Sheet2!$EL$6,#REF!,16)+HLOOKUP(Sheet2!$EL$7,#REF!,16)+HLOOKUP(Sheet2!$EL$8,#REF!,16)+HLOOKUP(Sheet2!$EL$9,#REF!,16)+HLOOKUP(Sheet2!$EL$10,#REF!,16)+HLOOKUP(Sheet2!$EL$11,#REF!,16)+HLOOKUP(Sheet2!$EL$12,#REF!,16)+HLOOKUP(Sheet2!$EL$13,#REF!,16)+HLOOKUP(Sheet2!$EL$14,#REF!,16)+HLOOKUP(Sheet2!$EL$15,#REF!,16)+HLOOKUP(Sheet2!$EL$16,#REF!,16)+HLOOKUP(Sheet2!$EL$17,#REF!,16)+HLOOKUP(Sheet2!$EL$18,#REF!,16)+HLOOKUP(Sheet2!$EL$19,#REF!,16)+HLOOKUP(Sheet2!$EL$20,#REF!,16))</f>
        <v>#REF!</v>
      </c>
      <c r="EM36" s="8" t="e">
        <f>SUM(HLOOKUP(Sheet2!$EM$3,#REF!,16)+HLOOKUP(Sheet2!$EM$4,#REF!,16)+HLOOKUP(Sheet2!$EM$5,#REF!,16)+HLOOKUP(Sheet2!$EM$6,#REF!,16)+HLOOKUP(Sheet2!$EM$7,#REF!,16)+HLOOKUP(Sheet2!$EM$8,#REF!,16)+HLOOKUP(Sheet2!$EM$9,#REF!,16)+HLOOKUP(Sheet2!$EM$10,#REF!,16)+HLOOKUP(Sheet2!$EM$11,#REF!,16)+HLOOKUP(Sheet2!$EM$12,#REF!,16)+HLOOKUP(Sheet2!$EM$13,#REF!,16)+HLOOKUP(Sheet2!$EM$14,#REF!,16)+HLOOKUP(Sheet2!$EM$15,#REF!,16)+HLOOKUP(Sheet2!$EM$16,#REF!,16)+HLOOKUP(Sheet2!$EM$17,#REF!,16))</f>
        <v>#REF!</v>
      </c>
      <c r="EN36" s="8" t="e">
        <f>SUM(HLOOKUP(Sheet2!$EN$3,#REF!,16)+HLOOKUP(Sheet2!$EN$4,#REF!,16)+HLOOKUP(Sheet2!$EN$5,#REF!,16)+HLOOKUP(Sheet2!$EN$6,#REF!,16)+HLOOKUP(Sheet2!$EN$7,#REF!,16)+HLOOKUP(Sheet2!$EN$8,#REF!,16)+HLOOKUP(Sheet2!$EN$9,#REF!,16)+HLOOKUP(Sheet2!$EN$10,#REF!,16)+HLOOKUP(Sheet2!$EN$11,#REF!,16)+HLOOKUP(Sheet2!$EN$12,#REF!,16)+HLOOKUP(Sheet2!$EN$13,#REF!,16)+HLOOKUP(Sheet2!$EN$14,#REF!,16)+HLOOKUP(Sheet2!$EN$15,#REF!,16)+HLOOKUP(Sheet2!$EN$16,#REF!,16)+HLOOKUP(Sheet2!$EN$17,#REF!,16)+HLOOKUP(Sheet2!$EN$18,#REF!,16)+HLOOKUP(Sheet2!$EN$19,#REF!,16))</f>
        <v>#REF!</v>
      </c>
      <c r="EO36" s="8" t="e">
        <f>SUM(HLOOKUP(Sheet2!$EO$3,#REF!,16)+HLOOKUP(Sheet2!$EO$4,#REF!,16)+HLOOKUP(Sheet2!$EO$5,#REF!,16)+HLOOKUP(Sheet2!$EO$6,#REF!,16)+HLOOKUP(Sheet2!$EO$7,#REF!,16)+HLOOKUP(Sheet2!$EO$8,#REF!,16)+HLOOKUP(Sheet2!$EO$9,#REF!,16)+HLOOKUP(Sheet2!$EO$10,#REF!,16)+HLOOKUP(Sheet2!$EO$11,#REF!,16)+HLOOKUP(Sheet2!$EO$12,#REF!,16)+HLOOKUP(Sheet2!$EO$13,#REF!,16))</f>
        <v>#REF!</v>
      </c>
      <c r="EP36" s="8" t="e">
        <f>SUM(HLOOKUP(Sheet2!$EP$3,#REF!,16)+HLOOKUP(Sheet2!$EP$4,#REF!,16)+HLOOKUP(Sheet2!$EP$5,#REF!,16)+HLOOKUP(Sheet2!$EP$6,#REF!,16)+HLOOKUP(Sheet2!$EP$7,#REF!,16)+HLOOKUP(Sheet2!$EP$8,#REF!,16)+HLOOKUP(Sheet2!$EP$9,#REF!,16)+HLOOKUP(Sheet2!$EP$10,#REF!,16)+HLOOKUP(Sheet2!$EP$11,#REF!,16)+HLOOKUP(Sheet2!$EP$12,#REF!,16)+HLOOKUP(Sheet2!$EP$13,#REF!,16))</f>
        <v>#REF!</v>
      </c>
      <c r="EQ36" s="8" t="e">
        <f>SUM(HLOOKUP(Sheet2!$EQ$3,#REF!,16)+HLOOKUP(Sheet2!$EQ$4,#REF!,16)+HLOOKUP(Sheet2!$EQ$5,#REF!,16)+HLOOKUP(Sheet2!$EQ$6,#REF!,16)+HLOOKUP(Sheet2!$EQ$7,#REF!,16)+HLOOKUP(Sheet2!$EQ$8,#REF!,16)+HLOOKUP(Sheet2!$EQ$9,#REF!,16)+HLOOKUP(Sheet2!$EQ$10,#REF!,16)+HLOOKUP(Sheet2!$EQ$11,#REF!,16)+HLOOKUP(Sheet2!$EQ$12,#REF!,16)+HLOOKUP(Sheet2!$EQ$13,#REF!,16)+HLOOKUP(Sheet2!$EQ$14,#REF!,16))</f>
        <v>#REF!</v>
      </c>
      <c r="ER36" s="8" t="e">
        <f>SUM(HLOOKUP(Sheet2!$ER$3,#REF!,16)+HLOOKUP(Sheet2!$ER$4,#REF!,16)+HLOOKUP(Sheet2!$ER$5,#REF!,16)+HLOOKUP(Sheet2!$ER$6,#REF!,16)+HLOOKUP(Sheet2!$ER$7,#REF!,16)+HLOOKUP(Sheet2!$ER$8,#REF!,16)+HLOOKUP(Sheet2!$ER$9,#REF!,16)+HLOOKUP(Sheet2!$ER$10,#REF!,16)+HLOOKUP(Sheet2!$ER$11,#REF!,16))</f>
        <v>#REF!</v>
      </c>
      <c r="ES36" s="8" t="e">
        <f>SUM(HLOOKUP(Sheet2!$ES$3,#REF!,16)+HLOOKUP(Sheet2!$ES$4,#REF!,16)+HLOOKUP(Sheet2!$ES$5,#REF!,16)+HLOOKUP(Sheet2!$ES$6,#REF!,16)+HLOOKUP(Sheet2!$ES$7,#REF!,16)+HLOOKUP(Sheet2!$ES$8,#REF!,16)+HLOOKUP(Sheet2!$ES$9,#REF!,16)+HLOOKUP(Sheet2!$ES$10,#REF!,16)+HLOOKUP(Sheet2!$ES$11,#REF!,16)+HLOOKUP(Sheet2!$ES$12,#REF!,16)+HLOOKUP(Sheet2!$ES$13,#REF!,16))</f>
        <v>#REF!</v>
      </c>
      <c r="ET36" s="8" t="e">
        <f>SUM(HLOOKUP(Sheet2!$ET$3,#REF!,16)+HLOOKUP(Sheet2!$ET$4,#REF!,16)+HLOOKUP(Sheet2!$ET$5,#REF!,16)+HLOOKUP(Sheet2!$ET$6,#REF!,16)+HLOOKUP(Sheet2!$ET$7,#REF!,16)+HLOOKUP(Sheet2!$ET$8,#REF!,16)+HLOOKUP(Sheet2!$ET$9,#REF!,16)+HLOOKUP(Sheet2!$ET$10,#REF!,16)+HLOOKUP(Sheet2!$ET$11,#REF!,16))</f>
        <v>#REF!</v>
      </c>
      <c r="EU36" s="8" t="e">
        <f>SUM(HLOOKUP(Sheet2!$EU$3,#REF!,16)+HLOOKUP(Sheet2!$EU$4,#REF!,16)+HLOOKUP(Sheet2!$EU$5,#REF!,16)+HLOOKUP(Sheet2!$EU$6,#REF!,16)+HLOOKUP(Sheet2!$EU$7,#REF!,16)+HLOOKUP(Sheet2!$EU$8,#REF!,16)+HLOOKUP(Sheet2!$EU$9,#REF!,16)+HLOOKUP(Sheet2!$EU$10,#REF!,16)+HLOOKUP(Sheet2!$EU$11,#REF!,16)+HLOOKUP(Sheet2!$EU$12,#REF!,16)+HLOOKUP(Sheet2!$EU$13,#REF!,16))</f>
        <v>#REF!</v>
      </c>
      <c r="EV36" s="8" t="e">
        <f>SUM(HLOOKUP(Sheet2!$EV$3,#REF!,16)+HLOOKUP(Sheet2!$EV$4,#REF!,16)+HLOOKUP(Sheet2!$EV$5,#REF!,16)+HLOOKUP(Sheet2!$EV$6,#REF!,16)+HLOOKUP(Sheet2!$EV$7,#REF!,16)+HLOOKUP(Sheet2!$EV$8,#REF!,16)+HLOOKUP(Sheet2!$EV$9,#REF!,16)+HLOOKUP(Sheet2!$EV$10,#REF!,16)+HLOOKUP(Sheet2!$EV$11,#REF!,16)+HLOOKUP(Sheet2!$EV$12,#REF!,16)+HLOOKUP(Sheet2!$EV$13,#REF!,16)+HLOOKUP(Sheet2!$EV$14,#REF!,16))</f>
        <v>#REF!</v>
      </c>
      <c r="EW36" s="8" t="e">
        <f>SUM(HLOOKUP(Sheet2!$EW$3,#REF!,16)+HLOOKUP(Sheet2!$EW$4,#REF!,16)+HLOOKUP(Sheet2!$EW$5,#REF!,16)+HLOOKUP(Sheet2!$EW$6,#REF!,16)+HLOOKUP(Sheet2!$EW$7,#REF!,16)+HLOOKUP(Sheet2!$EW$8,#REF!,16)+HLOOKUP(Sheet2!$EW$9,#REF!,16)+HLOOKUP(Sheet2!$EW$10,#REF!,16)+HLOOKUP(Sheet2!$EW$11,#REF!,16)+HLOOKUP(Sheet2!$EW$12,#REF!,16)+HLOOKUP(Sheet2!$EW$13,#REF!,16)+HLOOKUP(Sheet2!$EW$14,#REF!,16))</f>
        <v>#REF!</v>
      </c>
      <c r="EX36" s="8" t="e">
        <f>SUM(HLOOKUP(Sheet2!$EX$3,#REF!,16)+HLOOKUP(Sheet2!$EX$4,#REF!,16)+HLOOKUP(Sheet2!$EX$5,#REF!,16)+HLOOKUP(Sheet2!$EX$6,#REF!,16)+HLOOKUP(Sheet2!$EX$7,#REF!,16)+HLOOKUP(Sheet2!$EX$8,#REF!,16)+HLOOKUP(Sheet2!$EX$9,#REF!,16)+HLOOKUP(Sheet2!$EX$10,#REF!,16)+HLOOKUP(Sheet2!$EX$11,#REF!,16)+HLOOKUP(Sheet2!$EX$12,#REF!,16)+HLOOKUP(Sheet2!$EX$13,#REF!,16)+HLOOKUP(Sheet2!$EX$14,#REF!,16)+HLOOKUP(Sheet2!$EX$15,#REF!,16))</f>
        <v>#REF!</v>
      </c>
      <c r="EY36" s="8" t="e">
        <f>SUM(HLOOKUP(Sheet2!$EY$3,#REF!,16)+HLOOKUP(Sheet2!$EY$4,#REF!,16)+HLOOKUP(Sheet2!$EY$5,#REF!,16)+HLOOKUP(Sheet2!$EY$6,#REF!,16)+HLOOKUP(Sheet2!$EY$7,#REF!,16)+HLOOKUP(Sheet2!$EY$8,#REF!,16)+HLOOKUP(Sheet2!$EY$9,#REF!,16)+HLOOKUP(Sheet2!$EY$10,#REF!,16)+HLOOKUP(Sheet2!$EY$11,#REF!,16)+HLOOKUP(Sheet2!$EY$12,#REF!,16))</f>
        <v>#REF!</v>
      </c>
      <c r="EZ36" s="8" t="e">
        <f>SUM(HLOOKUP(Sheet2!$EZ$3,#REF!,16)+HLOOKUP(Sheet2!$EZ$4,#REF!,16)+HLOOKUP(Sheet2!$EZ$5,#REF!,16)+HLOOKUP(Sheet2!$EZ$6,#REF!,16)+HLOOKUP(Sheet2!$EZ$7,#REF!,16)+HLOOKUP(Sheet2!$EZ$8,#REF!,16)+HLOOKUP(Sheet2!$EZ$9,#REF!,16)+HLOOKUP(Sheet2!$EZ$10,#REF!,16)+HLOOKUP(Sheet2!$EZ$11,#REF!,16)+HLOOKUP(Sheet2!$EZ$12,#REF!,16)+HLOOKUP(Sheet2!$EZ$13,#REF!,16)+HLOOKUP(Sheet2!$EZ$14,#REF!,16))</f>
        <v>#REF!</v>
      </c>
      <c r="FA36" s="8" t="e">
        <f>SUM(HLOOKUP(Sheet2!$FA$3,#REF!,16)+HLOOKUP(Sheet2!$FA$4,#REF!,16)+HLOOKUP(Sheet2!$FA$5,#REF!,16)+HLOOKUP(Sheet2!$FA$6,#REF!,16)+HLOOKUP(Sheet2!$FA$7,#REF!,16)+HLOOKUP(Sheet2!$FA$8,#REF!,16)+HLOOKUP(Sheet2!$FA$9,#REF!,16)+HLOOKUP(Sheet2!$FA$10,#REF!,16)+HLOOKUP(Sheet2!$FA$11,#REF!,16)+HLOOKUP(Sheet2!$FA$12,#REF!,16))</f>
        <v>#REF!</v>
      </c>
      <c r="FB36" s="8" t="e">
        <f>SUM(HLOOKUP(Sheet2!$FB$3,#REF!,16)+HLOOKUP(Sheet2!$FB$4,#REF!,16)+HLOOKUP(Sheet2!$FB$5,#REF!,16)+HLOOKUP(Sheet2!$FB$6,#REF!,16)+HLOOKUP(Sheet2!$FB$7,#REF!,16)+HLOOKUP(Sheet2!$FB$8,#REF!,16)+HLOOKUP(Sheet2!$FB$9,#REF!,16)+HLOOKUP(Sheet2!$FB$10,#REF!,16)+HLOOKUP(Sheet2!$FB$11,#REF!,16)+HLOOKUP(Sheet2!$FB$12,#REF!,16)+HLOOKUP(Sheet2!$FB$13,#REF!,16)+HLOOKUP(Sheet2!$FB$14,#REF!,16))</f>
        <v>#REF!</v>
      </c>
    </row>
    <row r="37" spans="1:158" ht="14.4">
      <c r="A37" s="10" t="s">
        <v>13</v>
      </c>
      <c r="B37" s="8" t="e">
        <f>SUM(HLOOKUP(Sheet2!$B$3,#REF!,17)+HLOOKUP(Sheet2!$B$4,#REF!,17)+HLOOKUP(Sheet2!$B$5,#REF!,17)+HLOOKUP(Sheet2!$B$6,#REF!,17)+HLOOKUP(Sheet2!$B$7,#REF!,17)+HLOOKUP(Sheet2!$B$8,#REF!,17)+HLOOKUP(Sheet2!$B$9,#REF!,17)+HLOOKUP(Sheet2!$B$10,#REF!,17)+HLOOKUP(Sheet2!$B$11,#REF!,17))</f>
        <v>#REF!</v>
      </c>
      <c r="C37" s="8" t="e">
        <f>SUM(HLOOKUP(Sheet2!$C$3,#REF!,17)+HLOOKUP(Sheet2!$C$4,#REF!,17)+HLOOKUP(Sheet2!$C$5,#REF!,17)+HLOOKUP(Sheet2!$C$6,#REF!,17)+HLOOKUP(Sheet2!$C$7,#REF!,17)+HLOOKUP(Sheet2!$C$8,#REF!,17)+HLOOKUP(Sheet2!$C$9,#REF!,17)+HLOOKUP(Sheet2!$C$10,#REF!,17)+HLOOKUP(Sheet2!$C$11,#REF!,17)+HLOOKUP(Sheet2!$C$12,#REF!,17))</f>
        <v>#REF!</v>
      </c>
      <c r="D37" s="8" t="e">
        <f>SUM(HLOOKUP(Sheet2!$D$3,#REF!,17)+HLOOKUP(Sheet2!$D$4,#REF!,17)+HLOOKUP(Sheet2!$D$5,#REF!,17)+HLOOKUP(Sheet2!$D$6,#REF!,17)+HLOOKUP(Sheet2!$D$7,#REF!,17)+HLOOKUP(Sheet2!$D$8,#REF!,17)+HLOOKUP(Sheet2!$D$9,#REF!,17)+HLOOKUP(Sheet2!$D$10,#REF!,17)+HLOOKUP(Sheet2!$D$11,#REF!,17)+HLOOKUP(Sheet2!$D$12,#REF!,17))</f>
        <v>#REF!</v>
      </c>
      <c r="E37" s="8" t="e">
        <f>SUM(HLOOKUP($E$3,#REF!,17)+HLOOKUP($E$4,#REF!,17)+HLOOKUP($E$5,#REF!,17)+HLOOKUP($E$6,#REF!,17)+HLOOKUP($E$7,#REF!,17)+HLOOKUP($E$8,#REF!,17)+HLOOKUP($E$9,#REF!,17)+HLOOKUP($E$10,#REF!,17)+HLOOKUP($E$11,#REF!,17)+HLOOKUP($E$12,#REF!,17)+HLOOKUP($E$13,#REF!,17)+HLOOKUP($E$14,#REF!,17)+HLOOKUP($E$15,#REF!,17))</f>
        <v>#REF!</v>
      </c>
      <c r="F37" s="8" t="e">
        <f>SUM(HLOOKUP(Sheet2!$F$3,#REF!,17)+HLOOKUP(Sheet2!$F$4,#REF!,17)+HLOOKUP(Sheet2!$F$5,#REF!,17)+HLOOKUP(Sheet2!$F$6,#REF!,17)+HLOOKUP(Sheet2!$F$7,#REF!,17)+HLOOKUP(Sheet2!$F$8,#REF!,17)+HLOOKUP(Sheet2!$F$9,#REF!,17)+HLOOKUP(Sheet2!$F$10,#REF!,17)+HLOOKUP(Sheet2!$F$11,#REF!,17)+HLOOKUP(Sheet2!$F$12,#REF!,17))</f>
        <v>#REF!</v>
      </c>
      <c r="G37" s="8" t="e">
        <f>SUM(HLOOKUP(Sheet2!$G$3,#REF!,17)+HLOOKUP(Sheet2!$G$4,#REF!,17)+HLOOKUP(Sheet2!$G$5,#REF!,17)+HLOOKUP(Sheet2!$G$6,#REF!,17)+HLOOKUP(Sheet2!$G$7,#REF!,17)+HLOOKUP(Sheet2!$G$8,#REF!,17)+HLOOKUP(Sheet2!$G$9,#REF!,17)+HLOOKUP(Sheet2!$G$10,#REF!,17)+HLOOKUP(Sheet2!$G$11,#REF!,17)+HLOOKUP(Sheet2!$G$12,#REF!,17)+HLOOKUP(Sheet2!$G$13,#REF!,17)+HLOOKUP(Sheet2!$G$14,#REF!,17))</f>
        <v>#REF!</v>
      </c>
      <c r="H37" s="8" t="e">
        <f>SUM(HLOOKUP(Sheet2!$H$3,#REF!,17)+HLOOKUP(Sheet2!$H$4,#REF!,17)+HLOOKUP(Sheet2!$H$5,#REF!,17)+HLOOKUP(Sheet2!$H$6,#REF!,17)+HLOOKUP(Sheet2!$H$7,#REF!,17)+HLOOKUP(Sheet2!$H$8,#REF!,17)+HLOOKUP(Sheet2!$H$9,#REF!,17)+HLOOKUP(Sheet2!$H$10,#REF!,17)+HLOOKUP(Sheet2!$H$11,#REF!,17))</f>
        <v>#REF!</v>
      </c>
      <c r="I37" s="8" t="e">
        <f>SUM(HLOOKUP(Sheet2!$I$3,#REF!,17)+HLOOKUP(Sheet2!$I$4,#REF!,17)+HLOOKUP(Sheet2!$I$5,#REF!,17)+HLOOKUP(Sheet2!$I$6,#REF!,17)+HLOOKUP(Sheet2!$I$7,#REF!,17)+HLOOKUP(Sheet2!$I$8,#REF!,17)+HLOOKUP(Sheet2!$I$9,#REF!,17)+HLOOKUP(Sheet2!$I$10,#REF!,17)+HLOOKUP(Sheet2!$I$11,#REF!,17)+HLOOKUP(Sheet2!$I$12,#REF!,17)+HLOOKUP(Sheet2!$I$13,#REF!,17))</f>
        <v>#REF!</v>
      </c>
      <c r="J37" s="8" t="e">
        <f>SUM(HLOOKUP(Sheet2!$J$3,#REF!,17)+HLOOKUP(Sheet2!$J$4,#REF!,17)+HLOOKUP(Sheet2!$J$5,#REF!,17)+HLOOKUP(Sheet2!$J$6,#REF!,17)+HLOOKUP(Sheet2!$J$7,#REF!,17)+HLOOKUP(Sheet2!$J$8,#REF!,17)+HLOOKUP(Sheet2!$J$9,#REF!,17)+HLOOKUP(Sheet2!$J$10,#REF!,17)+HLOOKUP(Sheet2!$J$11,#REF!,17)+HLOOKUP(Sheet2!$J$12,#REF!,17)+HLOOKUP(Sheet2!$J$13,#REF!,17)+HLOOKUP(Sheet2!$J$14,#REF!,17))</f>
        <v>#REF!</v>
      </c>
      <c r="K37" s="8" t="e">
        <f>SUM(HLOOKUP(Sheet2!$K$3,#REF!,17)+HLOOKUP(Sheet2!$K$4,#REF!,17)+HLOOKUP(Sheet2!$K$5,#REF!,17)+HLOOKUP(Sheet2!$K$6,#REF!,17)+HLOOKUP(Sheet2!$K$7,#REF!,17)+HLOOKUP(Sheet2!$K$8,#REF!,17)+HLOOKUP(Sheet2!$K$9,#REF!,17)+HLOOKUP(Sheet2!$K$10,#REF!,17)+HLOOKUP(Sheet2!$K$11,#REF!,17)+HLOOKUP(Sheet2!$K$12,#REF!,17)+HLOOKUP(Sheet2!$K$13,#REF!,17)+HLOOKUP(Sheet2!$K$14,#REF!,17))</f>
        <v>#REF!</v>
      </c>
      <c r="L37" s="8" t="e">
        <f>SUM(HLOOKUP(Sheet2!$L$3,#REF!,17)+HLOOKUP(Sheet2!$L$4,#REF!,17)+HLOOKUP(Sheet2!$L$5,#REF!,17)+HLOOKUP(Sheet2!$L$6,#REF!,17)+HLOOKUP(Sheet2!$L$7,#REF!,17)+HLOOKUP(Sheet2!$L$8,#REF!,17)+HLOOKUP(Sheet2!$L$9,#REF!,17)+HLOOKUP(Sheet2!$L$10,#REF!,17)+HLOOKUP(Sheet2!$L$11,#REF!,17)+HLOOKUP(Sheet2!$L$12,#REF!,17)+HLOOKUP(Sheet2!$L$13,#REF!,17)+HLOOKUP(Sheet2!$L$14,#REF!,17))</f>
        <v>#REF!</v>
      </c>
      <c r="M37" s="8" t="e">
        <f>SUM(HLOOKUP($M$3,#REF!,17)+HLOOKUP($M$4,#REF!,17)+HLOOKUP($M$5,#REF!,17)+HLOOKUP($M$6,#REF!,17)+HLOOKUP($M$7,#REF!,17)+HLOOKUP($M$8,#REF!,17)+HLOOKUP($M$9,#REF!,17)+HLOOKUP($M$10,#REF!,17)+HLOOKUP($M$11,#REF!,17)+HLOOKUP($M$12,#REF!,17)+HLOOKUP($M$13,#REF!,17)+HLOOKUP($M$14,#REF!,17)+HLOOKUP($M$15,#REF!,17))</f>
        <v>#REF!</v>
      </c>
      <c r="N37" s="8" t="e">
        <f>SUM(HLOOKUP(Sheet2!$N$3,#REF!,17)+HLOOKUP(Sheet2!$N$4,#REF!,17)+HLOOKUP(Sheet2!$N$5,#REF!,17)+HLOOKUP(Sheet2!$N$6,#REF!,17)+HLOOKUP(Sheet2!$N$7,#REF!,17)+HLOOKUP(Sheet2!$N$8,#REF!,17)+HLOOKUP(Sheet2!$N$9,#REF!,17)+HLOOKUP(Sheet2!$N$10,#REF!,17)+HLOOKUP(Sheet2!$N$11,#REF!,17)+HLOOKUP(Sheet2!$N$12,#REF!,17))</f>
        <v>#REF!</v>
      </c>
      <c r="O37" s="8" t="e">
        <f>SUM(HLOOKUP(Sheet2!$O$3,#REF!,17)+HLOOKUP(Sheet2!$O$4,#REF!,17)+HLOOKUP(Sheet2!$O$5,#REF!,17)+HLOOKUP(Sheet2!$O$6,#REF!,17)+HLOOKUP(Sheet2!$O$7,#REF!,17)+HLOOKUP(Sheet2!$O$8,#REF!,17)+HLOOKUP(Sheet2!$O$9,#REF!,17)+HLOOKUP(Sheet2!$O$10,#REF!,17)+HLOOKUP(Sheet2!$O$11,#REF!,17)+HLOOKUP(Sheet2!$O$12,#REF!,17)+HLOOKUP(Sheet2!$O$13,#REF!,17)+HLOOKUP(Sheet2!$O$14,#REF!,17))</f>
        <v>#REF!</v>
      </c>
      <c r="P37" s="8" t="e">
        <f>SUM(HLOOKUP(Sheet2!$P$3,#REF!,17)+HLOOKUP(Sheet2!$P$4,#REF!,17)+HLOOKUP(Sheet2!$P$5,#REF!,17)+HLOOKUP(Sheet2!$P$6,#REF!,17)+HLOOKUP(Sheet2!$P$7,#REF!,17)+HLOOKUP(Sheet2!$P$8,#REF!,17)+HLOOKUP(Sheet2!$P$9,#REF!,17)+HLOOKUP(Sheet2!$P$10,#REF!,17)+HLOOKUP(Sheet2!$P$11,#REF!,17)+HLOOKUP(Sheet2!$P$12,#REF!,17)+HLOOKUP(Sheet2!$P$13,#REF!,17)+HLOOKUP(Sheet2!$P$14,#REF!,17))</f>
        <v>#REF!</v>
      </c>
      <c r="Q37" s="8" t="e">
        <f>SUM(HLOOKUP(Sheet2!$Q$3,#REF!,17)+HLOOKUP(Sheet2!$Q$4,#REF!,17)+HLOOKUP(Sheet2!$Q$5,#REF!,17)+HLOOKUP(Sheet2!$Q$6,#REF!,17)+HLOOKUP(Sheet2!$Q$7,#REF!,17)+HLOOKUP(Sheet2!$Q$8,#REF!,17)+HLOOKUP(Sheet2!$Q$9,#REF!,17)+HLOOKUP(Sheet2!$Q$10,#REF!,17)+HLOOKUP(Sheet2!$Q$11,#REF!,17)+HLOOKUP(Sheet2!$Q$12,#REF!,17)+HLOOKUP(Sheet2!$Q$13,#REF!,17)+HLOOKUP(Sheet2!$Q$14,#REF!,17))</f>
        <v>#REF!</v>
      </c>
      <c r="R37" s="8" t="e">
        <f>SUM(HLOOKUP(Sheet2!$R$3,#REF!,17)+HLOOKUP(Sheet2!$R$4,#REF!,17)+HLOOKUP(Sheet2!$R$5,#REF!,17)+HLOOKUP(Sheet2!$R$6,#REF!,17)+HLOOKUP(Sheet2!$R$7,#REF!,17)+HLOOKUP(Sheet2!$R$8,#REF!,17)+HLOOKUP(Sheet2!$R$9,#REF!,17)+HLOOKUP(Sheet2!$R$10,#REF!,17)+HLOOKUP(Sheet2!$R$11,#REF!,17))</f>
        <v>#REF!</v>
      </c>
      <c r="S37" s="8" t="e">
        <f>SUM(HLOOKUP(Sheet2!$S$3,#REF!,17)+HLOOKUP(Sheet2!$S$4,#REF!,17)+HLOOKUP(Sheet2!$S$5,#REF!,17)+HLOOKUP(Sheet2!$S$6,#REF!,17)+HLOOKUP(Sheet2!$S$7,#REF!,17)+HLOOKUP(Sheet2!$S$8,#REF!,17)+HLOOKUP(Sheet2!$S$9,#REF!,17)+HLOOKUP(Sheet2!$S$10,#REF!,17)+HLOOKUP(Sheet2!$S$11,#REF!,17)+HLOOKUP(Sheet2!$S$12,#REF!,17)+HLOOKUP(Sheet2!$S$13,#REF!,17))</f>
        <v>#REF!</v>
      </c>
      <c r="T37" s="8" t="e">
        <f>SUM(HLOOKUP(Sheet2!$T$3,#REF!,17)+HLOOKUP(Sheet2!$T$4,#REF!,17)+HLOOKUP(Sheet2!$T$5,#REF!,17)+HLOOKUP(Sheet2!$T$6,#REF!,17)+HLOOKUP(Sheet2!$T$7,#REF!,17)+HLOOKUP(Sheet2!$T$8,#REF!,17)+HLOOKUP(Sheet2!$T$9,#REF!,17)+HLOOKUP(Sheet2!$T$10,#REF!,17)+HLOOKUP(Sheet2!$T$11,#REF!,17)+HLOOKUP(Sheet2!$T$12,#REF!,17))</f>
        <v>#REF!</v>
      </c>
      <c r="U37" s="8" t="e">
        <f>SUM(HLOOKUP(Sheet2!$U$3,#REF!,17)+HLOOKUP(Sheet2!$U$4,#REF!,17)+HLOOKUP(Sheet2!$U$5,#REF!,17)+HLOOKUP(Sheet2!$U$6,#REF!,17)+HLOOKUP(Sheet2!$U$7,#REF!,17)+HLOOKUP(Sheet2!$U$8,#REF!,17)+HLOOKUP(Sheet2!$U$9,#REF!,17)+HLOOKUP(Sheet2!$U$10,#REF!,17)+HLOOKUP(Sheet2!$U$11,#REF!,17)+HLOOKUP(Sheet2!$U$12,#REF!,17)+HLOOKUP(Sheet2!$U$13,#REF!,17)+HLOOKUP(Sheet2!$U$14,#REF!,17)+HLOOKUP(Sheet2!$U$15,#REF!,17))</f>
        <v>#REF!</v>
      </c>
      <c r="V37" s="8" t="e">
        <f>SUM(HLOOKUP(Sheet2!$V$3,#REF!,17)+HLOOKUP(Sheet2!$V$4,#REF!,17)+HLOOKUP(Sheet2!$V$5,#REF!,17)+HLOOKUP(Sheet2!$V$6,#REF!,17)+HLOOKUP(Sheet2!$V$7,#REF!,17)+HLOOKUP(Sheet2!$V$8,#REF!,17)+HLOOKUP(Sheet2!$V$9,#REF!,17)+HLOOKUP(Sheet2!$V$10,#REF!,17)+HLOOKUP(Sheet2!$V$11,#REF!,17)+HLOOKUP(Sheet2!$V$12,#REF!,17)+HLOOKUP(Sheet2!$V$13,#REF!,17)+HLOOKUP(Sheet2!$V$14,#REF!,17)+HLOOKUP(Sheet2!$V$15,#REF!,17))</f>
        <v>#REF!</v>
      </c>
      <c r="W37" s="8" t="e">
        <f>SUM(HLOOKUP(Sheet2!$W$3,#REF!,17)+HLOOKUP(Sheet2!$W$4,#REF!,17)+HLOOKUP(Sheet2!$W$5,#REF!,17)+HLOOKUP(Sheet2!$W$6,#REF!,17)+HLOOKUP(Sheet2!$W$7,#REF!,17)+HLOOKUP(Sheet2!$W$8,#REF!,17)+HLOOKUP(Sheet2!$W$9,#REF!,17)+HLOOKUP(Sheet2!$W$10,#REF!,17)+HLOOKUP(Sheet2!$W$11,#REF!,17)+HLOOKUP(Sheet2!$W$12,#REF!,17)+HLOOKUP(Sheet2!$W$13,#REF!,17)+HLOOKUP(Sheet2!$W$14,#REF!,17)+HLOOKUP(Sheet2!$W$15,#REF!,17))</f>
        <v>#REF!</v>
      </c>
      <c r="X37" s="8" t="e">
        <f>SUM(HLOOKUP(Sheet2!$X$3,#REF!,17)+HLOOKUP(Sheet2!$X$4,#REF!,17)+HLOOKUP(Sheet2!$X$5,#REF!,17)+HLOOKUP(Sheet2!$X$6,#REF!,17)+HLOOKUP(Sheet2!$X$7,#REF!,17)+HLOOKUP(Sheet2!$X$8,#REF!,17)+HLOOKUP(Sheet2!$X$9,#REF!,17)+HLOOKUP(Sheet2!$X$10,#REF!,17)+HLOOKUP(Sheet2!$X$11,#REF!,17)+HLOOKUP(Sheet2!$X$12,#REF!,17)+HLOOKUP(Sheet2!$X$13,#REF!,17)+HLOOKUP(Sheet2!$X$14,#REF!,17)+HLOOKUP(Sheet2!$X$15,#REF!,17))</f>
        <v>#REF!</v>
      </c>
      <c r="Y37" s="8" t="e">
        <f>SUM(HLOOKUP(Sheet2!$Y$3,#REF!,17)+HLOOKUP(Sheet2!$Y$4,#REF!,17)+HLOOKUP(Sheet2!$Y$5,#REF!,17)+HLOOKUP(Sheet2!$Y$6,#REF!,17)+HLOOKUP(Sheet2!$Y$7,#REF!,17)+HLOOKUP(Sheet2!$Y$8,#REF!,17)+HLOOKUP(Sheet2!$Y$9,#REF!,17)+HLOOKUP(Sheet2!$Y$10,#REF!,17)+HLOOKUP(Sheet2!$Y$11,#REF!,17)+HLOOKUP(Sheet2!$Y$12,#REF!,17)+HLOOKUP(Sheet2!$Y$13,#REF!,17)+HLOOKUP(Sheet2!$Y$14,#REF!,17))</f>
        <v>#REF!</v>
      </c>
      <c r="Z37" s="8" t="e">
        <f>SUM(HLOOKUP(Sheet2!$Z$3,#REF!,17)+HLOOKUP(Sheet2!$Z$4,#REF!,17)+HLOOKUP(Sheet2!$Z$5,#REF!,17)+HLOOKUP(Sheet2!$Z$6,#REF!,17)+HLOOKUP(Sheet2!$Z$7,#REF!,17)+HLOOKUP(Sheet2!$Z$8,#REF!,17)+HLOOKUP(Sheet2!$Z$9,#REF!,17)+HLOOKUP(Sheet2!$Z$10,#REF!,17)+HLOOKUP(Sheet2!$Z$11,#REF!,17)+HLOOKUP(Sheet2!$Z$12,#REF!,17)+HLOOKUP(Sheet2!$Z$13,#REF!,17)+HLOOKUP(Sheet2!$Z$14,#REF!,17))</f>
        <v>#REF!</v>
      </c>
      <c r="AA37" s="8" t="e">
        <f>SUM(HLOOKUP(Sheet2!$AA$3,#REF!,17)+HLOOKUP(Sheet2!$AA$4,#REF!,17)+HLOOKUP(Sheet2!$AA$5,#REF!,17)+HLOOKUP(Sheet2!$AA$6,#REF!,17)+HLOOKUP(Sheet2!$AA$7,#REF!,17)+HLOOKUP(Sheet2!$AA$8,#REF!,17)+HLOOKUP(Sheet2!$AA$9,#REF!,17)+HLOOKUP(Sheet2!$AA$10,#REF!,17)+HLOOKUP(Sheet2!$AA$11,#REF!,17)+HLOOKUP(Sheet2!$AA$12,#REF!,17)+HLOOKUP(Sheet2!$AA$13,#REF!,17)+HLOOKUP(Sheet2!$AA$14,#REF!,17))</f>
        <v>#REF!</v>
      </c>
      <c r="AB37" s="8" t="e">
        <f>SUM(HLOOKUP(Sheet2!$AB$3,#REF!,17)+HLOOKUP(Sheet2!$AB$4,#REF!,17)+HLOOKUP(Sheet2!$AB$5,#REF!,17)+HLOOKUP(Sheet2!$AB$6,#REF!,17)+HLOOKUP(Sheet2!$AB$7,#REF!,17)+HLOOKUP(Sheet2!$AB$8,#REF!,17)+HLOOKUP(Sheet2!$AB$9,#REF!,17)+HLOOKUP(Sheet2!$AB$10,#REF!,17)+HLOOKUP(Sheet2!$AB$11,#REF!,17)+HLOOKUP(Sheet2!$AB$12,#REF!,17))</f>
        <v>#REF!</v>
      </c>
      <c r="AC37" s="8" t="e">
        <f>SUM(HLOOKUP(Sheet2!$AC$3,#REF!,17)+HLOOKUP(Sheet2!$AC$4,#REF!,17)+HLOOKUP(Sheet2!$AC$5,#REF!,17)+HLOOKUP(Sheet2!$AC$6,#REF!,17)+HLOOKUP(Sheet2!$AC$7,#REF!,17)+HLOOKUP(Sheet2!$AC$8,#REF!,17)+HLOOKUP(Sheet2!$AC$9,#REF!,17)+HLOOKUP(Sheet2!$AC$10,#REF!,17)+HLOOKUP(Sheet2!$AC$11,#REF!,17)+HLOOKUP(Sheet2!$AC$12,#REF!,17)+HLOOKUP(Sheet2!$AC$13,#REF!,17)+HLOOKUP(Sheet2!$AC$14,#REF!,17))</f>
        <v>#REF!</v>
      </c>
      <c r="AD37" s="8" t="e">
        <f>SUM(HLOOKUP(Sheet2!$AD$3,#REF!,17)+HLOOKUP(Sheet2!$AD$4,#REF!,17)+HLOOKUP(Sheet2!$AD$5,#REF!,17)+HLOOKUP(Sheet2!$AD$6,#REF!,17)+HLOOKUP(Sheet2!$AD$7,#REF!,17)+HLOOKUP(Sheet2!$AD$8,#REF!,17)+HLOOKUP(Sheet2!$AD$9,#REF!,17)+HLOOKUP(Sheet2!$AD$10,#REF!,17)+HLOOKUP(Sheet2!$AD$11,#REF!,17)+HLOOKUP(Sheet2!$AD$12,#REF!,17)+HLOOKUP(Sheet2!$AD$13,#REF!,17)+HLOOKUP(Sheet2!$AD$14,#REF!,17)+HLOOKUP(Sheet2!$AD$15,#REF!,17)+HLOOKUP(Sheet2!$AD$16,#REF!,17))</f>
        <v>#REF!</v>
      </c>
      <c r="AE37" s="8" t="e">
        <f>SUM(HLOOKUP(Sheet2!$AE$3,#REF!,17)+HLOOKUP(Sheet2!$AE$4,#REF!,17)+HLOOKUP(Sheet2!$AE$5,#REF!,17)+HLOOKUP(Sheet2!$AE$6,#REF!,17)+HLOOKUP(Sheet2!$AE$7,#REF!,17)+HLOOKUP(Sheet2!$AE$8,#REF!,17)+HLOOKUP(Sheet2!$AE$9,#REF!,17)+HLOOKUP(Sheet2!$AE$10,#REF!,17)+HLOOKUP(Sheet2!$AE$11,#REF!,17)+HLOOKUP(Sheet2!$AE$12,#REF!,17)+HLOOKUP(Sheet2!$AE$13,#REF!,17)+HLOOKUP(Sheet2!$AE$14,#REF!,17)+HLOOKUP(Sheet2!$AE$15,#REF!,17)+HLOOKUP(Sheet2!$AE$16,#REF!,17)+HLOOKUP(Sheet2!$AE$17,#REF!,17))</f>
        <v>#REF!</v>
      </c>
      <c r="AF37" s="8" t="e">
        <f>SUM(HLOOKUP(Sheet2!$AF$3,#REF!,17)+HLOOKUP(Sheet2!$AF$4,#REF!,17)+HLOOKUP(Sheet2!$AF$5,#REF!,17)+HLOOKUP(Sheet2!$AF$6,#REF!,17)+HLOOKUP(Sheet2!$AF$7,#REF!,17)+HLOOKUP(Sheet2!$AF$8,#REF!,17)+HLOOKUP(Sheet2!$AF$9,#REF!,17)+HLOOKUP(Sheet2!$AF$10,#REF!,17)+HLOOKUP(Sheet2!$AF$11,#REF!,17)+HLOOKUP(Sheet2!$AF$12,#REF!,17)+HLOOKUP(Sheet2!$AF$13,#REF!,17)+HLOOKUP(Sheet2!$AF$14,#REF!,17))</f>
        <v>#REF!</v>
      </c>
      <c r="AG37" s="8" t="e">
        <f>SUM(HLOOKUP(Sheet2!$AG$3,#REF!,17)+HLOOKUP(Sheet2!$AG$4,#REF!,17)+HLOOKUP(Sheet2!$AG$5,#REF!,17)+HLOOKUP(Sheet2!$AG$6,#REF!,17)+HLOOKUP(Sheet2!$AG$7,#REF!,17)+HLOOKUP(Sheet2!$AG$8,#REF!,17)+HLOOKUP(Sheet2!$AG$9,#REF!,17)+HLOOKUP(Sheet2!$AG$10,#REF!,17)+HLOOKUP(Sheet2!$AG$11,#REF!,17)+HLOOKUP(Sheet2!$AG$12,#REF!,17)+HLOOKUP(Sheet2!$AG$13,#REF!,17)+HLOOKUP(Sheet2!$AG$14,#REF!,17)+HLOOKUP(Sheet2!$AG$15,#REF!,17)+HLOOKUP(Sheet2!$AG$16,#REF!,17))</f>
        <v>#REF!</v>
      </c>
      <c r="AH37" s="8" t="e">
        <f>SUM(HLOOKUP(Sheet2!$AH$3,#REF!,17)+HLOOKUP(Sheet2!$AH$4,#REF!,17)+HLOOKUP(Sheet2!$AH$5,#REF!,17)+HLOOKUP(Sheet2!$AH$6,#REF!,17)+HLOOKUP(Sheet2!$AH$7,#REF!,17)+HLOOKUP(Sheet2!$AH$8,#REF!,17)+HLOOKUP(Sheet2!$AH$9,#REF!,17)+HLOOKUP(Sheet2!$AH$10,#REF!,17)+HLOOKUP(Sheet2!$AH$11,#REF!,17)+HLOOKUP(Sheet2!$AH$12,#REF!,17)+HLOOKUP(Sheet2!$AH$13,#REF!,17)+HLOOKUP(Sheet2!$AH$14,#REF!,17)+HLOOKUP(Sheet2!$AH$15,#REF!,17)+HLOOKUP(Sheet2!$AH$16,#REF!,17))</f>
        <v>#REF!</v>
      </c>
      <c r="AI37" s="8" t="e">
        <f>SUM(HLOOKUP(Sheet2!$AI$3,#REF!,17)+HLOOKUP(Sheet2!$AI$4,#REF!,17)+HLOOKUP(Sheet2!$AI$5,#REF!,17)+HLOOKUP(Sheet2!$AI$6,#REF!,17)+HLOOKUP(Sheet2!$AI$7,#REF!,17)+HLOOKUP(Sheet2!$AI$8,#REF!,17)+HLOOKUP(Sheet2!$AI$9,#REF!,17)+HLOOKUP(Sheet2!$AI$10,#REF!,17)+HLOOKUP(Sheet2!$AI$11,#REF!,17)+HLOOKUP(Sheet2!$AI$12,#REF!,17)+HLOOKUP(Sheet2!$AI$13,#REF!,17))</f>
        <v>#REF!</v>
      </c>
      <c r="AJ37" s="8" t="e">
        <f>SUM(HLOOKUP(Sheet2!$AJ$3,#REF!,17)+HLOOKUP(Sheet2!$AJ$4,#REF!,17)+HLOOKUP(Sheet2!$AJ$5,#REF!,17)+HLOOKUP(Sheet2!$AJ$6,#REF!,17)+HLOOKUP(Sheet2!$AJ$7,#REF!,17)+HLOOKUP(Sheet2!$AJ$8,#REF!,17)+HLOOKUP(Sheet2!$AJ$9,#REF!,17)+HLOOKUP(Sheet2!$AJ$10,#REF!,17)+HLOOKUP(Sheet2!$AJ$11,#REF!,17)+HLOOKUP(Sheet2!$AJ$12,#REF!,17)+HLOOKUP(Sheet2!$AJ$13,#REF!,17)+HLOOKUP(Sheet2!$AJ$14,#REF!,17)+HLOOKUP(Sheet2!$AJ$15,#REF!,17))</f>
        <v>#REF!</v>
      </c>
      <c r="AK37" s="8" t="e">
        <f>SUM(HLOOKUP(Sheet2!$AK$3,#REF!,17)+HLOOKUP(Sheet2!$AK$4,#REF!,17)+HLOOKUP(Sheet2!$AK$5,#REF!,17)+HLOOKUP(Sheet2!$AK$6,#REF!,17)+HLOOKUP(Sheet2!$AK$7,#REF!,17)+HLOOKUP(Sheet2!$AK$8,#REF!,17)+HLOOKUP(Sheet2!$AK$9,#REF!,17)+HLOOKUP(Sheet2!$AK$10,#REF!,17)+HLOOKUP(Sheet2!$AK$11,#REF!,17)+HLOOKUP(Sheet2!$AK$12,#REF!,17)+HLOOKUP(Sheet2!$AK$13,#REF!,17)+HLOOKUP(Sheet2!$AK$14,#REF!,17))</f>
        <v>#REF!</v>
      </c>
      <c r="AL37" s="8" t="e">
        <f>SUM(HLOOKUP(Sheet2!$AL$3,#REF!,17)+HLOOKUP(Sheet2!$AL$4,#REF!,17)+HLOOKUP(Sheet2!$AL$5,#REF!,17)+HLOOKUP(Sheet2!$AL$6,#REF!,17)+HLOOKUP(Sheet2!$AL$7,#REF!,17)+HLOOKUP(Sheet2!$AL$8,#REF!,17)+HLOOKUP(Sheet2!$AL$9,#REF!,17)+HLOOKUP(Sheet2!$AL$10,#REF!,17)+HLOOKUP(Sheet2!$AL$11,#REF!,17)+HLOOKUP(Sheet2!$AL$12,#REF!,17)+HLOOKUP(Sheet2!$AL$13,#REF!,17)+HLOOKUP(Sheet2!$AL$14,#REF!,17)+HLOOKUP(Sheet2!$AL$15,#REF!,17)+HLOOKUP(Sheet2!$AL$16,#REF!,17))</f>
        <v>#REF!</v>
      </c>
      <c r="AM37" s="8" t="e">
        <f>SUM(HLOOKUP(Sheet2!$AM$3,#REF!,17)+HLOOKUP(Sheet2!$AM$4,#REF!,17)+HLOOKUP(Sheet2!$AM$5,#REF!,17)+HLOOKUP(Sheet2!$AM$6,#REF!,17)+HLOOKUP(Sheet2!$AM$7,#REF!,17)+HLOOKUP(Sheet2!$AM$8,#REF!,17)+HLOOKUP(Sheet2!$AM$9,#REF!,17)+HLOOKUP(Sheet2!$AM$10,#REF!,17)+HLOOKUP(Sheet2!$AM$11,#REF!,17)+HLOOKUP(Sheet2!$AM$12,#REF!,17)+HLOOKUP(Sheet2!$AM$13,#REF!,17)+HLOOKUP(Sheet2!$AM$14,#REF!,17)+HLOOKUP(Sheet2!$AM$15,#REF!,17)+HLOOKUP(Sheet2!$AM$16,#REF!,17)+HLOOKUP(Sheet2!$AM$17,#REF!,17))</f>
        <v>#REF!</v>
      </c>
      <c r="AN37" s="8" t="e">
        <f>SUM(HLOOKUP(Sheet2!$AN$3,#REF!,17)+HLOOKUP(Sheet2!$AN$4,#REF!,17)+HLOOKUP(Sheet2!$AN$5,#REF!,17)+HLOOKUP(Sheet2!$AN$6,#REF!,17)+HLOOKUP(Sheet2!$AN$7,#REF!,17)+HLOOKUP(Sheet2!$AN$8,#REF!,17)+HLOOKUP(Sheet2!$AN$9,#REF!,17)+HLOOKUP(Sheet2!$AN$10,#REF!,17)+HLOOKUP(Sheet2!$AN$11,#REF!,17)+HLOOKUP(Sheet2!$AN$12,#REF!,17)+HLOOKUP(Sheet2!$AN$13,#REF!,17)+HLOOKUP(Sheet2!$AN$14,#REF!,17)+HLOOKUP(Sheet2!$AN$15,#REF!,17)+HLOOKUP(Sheet2!$AN$16,#REF!,17)+HLOOKUP(Sheet2!$AN$17,#REF!,17))</f>
        <v>#REF!</v>
      </c>
      <c r="AO37" s="8" t="e">
        <f>SUM(HLOOKUP(Sheet2!$AO$3,#REF!,17)+HLOOKUP(Sheet2!$AO$4,#REF!,17)+HLOOKUP(Sheet2!$AO$5,#REF!,17)+HLOOKUP(Sheet2!$AO$6,#REF!,17)+HLOOKUP(Sheet2!$AO$7,#REF!,17)+HLOOKUP(Sheet2!$AO$8,#REF!,17)+HLOOKUP(Sheet2!$AO$9,#REF!,17)+HLOOKUP(Sheet2!$AO$10,#REF!,17)+HLOOKUP(Sheet2!$AO$11,#REF!,17)+HLOOKUP(Sheet2!$AO$12,#REF!,17)+HLOOKUP(Sheet2!$AO$13,#REF!,17)+HLOOKUP(Sheet2!$AO$14,#REF!,17)+HLOOKUP(Sheet2!$AO$15,#REF!,17)+HLOOKUP(Sheet2!$AO$16,#REF!,17)+HLOOKUP(Sheet2!$AO$17,#REF!,17))</f>
        <v>#REF!</v>
      </c>
      <c r="AP37" s="8" t="e">
        <f>SUM(HLOOKUP(Sheet2!$AP$3,#REF!,17)+HLOOKUP(Sheet2!$AP$4,#REF!,17)+HLOOKUP(Sheet2!$AP$5,#REF!,17)+HLOOKUP(Sheet2!$AP$6,#REF!,17)+HLOOKUP(Sheet2!$AP$7,#REF!,17)+HLOOKUP(Sheet2!$AP$8,#REF!,17)+HLOOKUP(Sheet2!$AP$9,#REF!,17)+HLOOKUP(Sheet2!$AP$10,#REF!,17)+HLOOKUP(Sheet2!$AP$11,#REF!,17)+HLOOKUP(Sheet2!$AP$12,#REF!,17)+HLOOKUP(Sheet2!$AP$13,#REF!,17)+HLOOKUP(Sheet2!$AP$14,#REF!,17)+HLOOKUP(Sheet2!$AP$15,#REF!,17)+HLOOKUP(Sheet2!$AP$16,#REF!,17))</f>
        <v>#REF!</v>
      </c>
      <c r="AQ37" s="8" t="e">
        <f>SUM(HLOOKUP(Sheet2!$AQ$3,#REF!,17)+HLOOKUP(Sheet2!$AQ$4,#REF!,17)+HLOOKUP(Sheet2!$AQ$5,#REF!,17)+HLOOKUP(Sheet2!$AQ$6,#REF!,17)+HLOOKUP(Sheet2!$AQ$7,#REF!,17)+HLOOKUP(Sheet2!$AQ$8,#REF!,17)+HLOOKUP(Sheet2!$AQ$9,#REF!,17)+HLOOKUP(Sheet2!$AQ$10,#REF!,17)+HLOOKUP(Sheet2!$AQ$11,#REF!,17)+HLOOKUP(Sheet2!$AQ$12,#REF!,17)+HLOOKUP(Sheet2!$AQ$13,#REF!,17)+HLOOKUP(Sheet2!$AQ$14,#REF!,17)+HLOOKUP(Sheet2!$AQ$15,#REF!,17)+HLOOKUP(Sheet2!$AQ$16,#REF!,17))</f>
        <v>#REF!</v>
      </c>
      <c r="AR37" s="8" t="e">
        <f>SUM(HLOOKUP(Sheet2!$AR$3,#REF!,17)+HLOOKUP(Sheet2!$AR$4,#REF!,17)+HLOOKUP(Sheet2!$AR$5,#REF!,17)+HLOOKUP(Sheet2!$AR$6,#REF!,17)+HLOOKUP(Sheet2!$AR$7,#REF!,17)+HLOOKUP(Sheet2!$AR$8,#REF!,17)+HLOOKUP(Sheet2!$AR$9,#REF!,17)+HLOOKUP(Sheet2!$AR$10,#REF!,17)+HLOOKUP(Sheet2!$AR$11,#REF!,17)+HLOOKUP(Sheet2!$AR$12,#REF!,17)+HLOOKUP(Sheet2!$AR$13,#REF!,17)+HLOOKUP(Sheet2!$AR$14,#REF!,17)+HLOOKUP(Sheet2!$AR$15,#REF!,17)+HLOOKUP(Sheet2!$AR$16,#REF!,17))</f>
        <v>#REF!</v>
      </c>
      <c r="AS37" s="8" t="e">
        <f>SUM(HLOOKUP(Sheet2!$AS$3,#REF!,17)+HLOOKUP(Sheet2!$AS$4,#REF!,17)+HLOOKUP(Sheet2!$AS$5,#REF!,17)+HLOOKUP(Sheet2!$AS$6,#REF!,17)+HLOOKUP(Sheet2!$AS$7,#REF!,17)+HLOOKUP(Sheet2!$AS$8,#REF!,17)+HLOOKUP(Sheet2!$AS$9,#REF!,17)+HLOOKUP(Sheet2!$AS$10,#REF!,17)+HLOOKUP(Sheet2!$AS$11,#REF!,17)+HLOOKUP(Sheet2!$AS$12,#REF!,17)+HLOOKUP(Sheet2!$AS$13,#REF!,17)+HLOOKUP(Sheet2!$AS$14,#REF!,17))</f>
        <v>#REF!</v>
      </c>
      <c r="AT37" s="8" t="e">
        <f>SUM(HLOOKUP(Sheet2!$AT$3,#REF!,17)+HLOOKUP(Sheet2!$AT$4,#REF!,17)+HLOOKUP(Sheet2!$AT$5,#REF!,17)+HLOOKUP(Sheet2!$AT$6,#REF!,17)+HLOOKUP(Sheet2!$AT$7,#REF!,17)+HLOOKUP(Sheet2!$AT$8,#REF!,17)+HLOOKUP(Sheet2!$AT$9,#REF!,17)+HLOOKUP(Sheet2!$AT$10,#REF!,17)+HLOOKUP(Sheet2!$AT$11,#REF!,17)+HLOOKUP(Sheet2!$AT$12,#REF!,17)+HLOOKUP(Sheet2!$AT$13,#REF!,17)+HLOOKUP(Sheet2!$AT$14,#REF!,17)+HLOOKUP(Sheet2!$AT$15,#REF!,17)+HLOOKUP(Sheet2!$AT$16,#REF!,17))</f>
        <v>#REF!</v>
      </c>
      <c r="AU37" s="8" t="e">
        <f>SUM(HLOOKUP(Sheet2!$AU$3,#REF!,17)+HLOOKUP(Sheet2!$AU$4,#REF!,17)+HLOOKUP(Sheet2!$AU$5,#REF!,17)+HLOOKUP(Sheet2!$AU$6,#REF!,17)+HLOOKUP(Sheet2!$AU$7,#REF!,17)+HLOOKUP(Sheet2!$AU$8,#REF!,17)+HLOOKUP(Sheet2!$AU$9,#REF!,17)+HLOOKUP(Sheet2!$AU$10,#REF!,17)+HLOOKUP(Sheet2!$AU$11,#REF!,17)+HLOOKUP(Sheet2!$AU$12,#REF!,17)+HLOOKUP(Sheet2!$AU$13,#REF!,17)+HLOOKUP(Sheet2!$AU$14,#REF!,17)+HLOOKUP(Sheet2!$AU$15,#REF!,17)+HLOOKUP(Sheet2!$AU$16,#REF!,17))</f>
        <v>#REF!</v>
      </c>
      <c r="AV37" s="8" t="e">
        <f>SUM(HLOOKUP(Sheet2!$AV$3,#REF!,17)+HLOOKUP(Sheet2!$AV$4,#REF!,17)+HLOOKUP(Sheet2!$AV$5,#REF!,17)+HLOOKUP(Sheet2!$AV$6,#REF!,17)+HLOOKUP(Sheet2!$AV$7,#REF!,17)+HLOOKUP(Sheet2!$AV$8,#REF!,17)+HLOOKUP(Sheet2!$AV$9,#REF!,17)+HLOOKUP(Sheet2!$AV$10,#REF!,17)+HLOOKUP(Sheet2!$AV$11,#REF!,17)+HLOOKUP(Sheet2!$AV$12,#REF!,17)+HLOOKUP(Sheet2!$AV$13,#REF!,17)+HLOOKUP(Sheet2!$AV$14,#REF!,17)+HLOOKUP(Sheet2!$AV$15,#REF!,17)+HLOOKUP(Sheet2!$AV$16,#REF!,17)+HLOOKUP(Sheet2!$AV$17,#REF!,17))</f>
        <v>#REF!</v>
      </c>
      <c r="AW37" s="8" t="e">
        <f>SUM(HLOOKUP(Sheet2!$AW$3,#REF!,17)+HLOOKUP(Sheet2!$AW$4,#REF!,17)+HLOOKUP(Sheet2!$AW$5,#REF!,17)+HLOOKUP(Sheet2!$AW$6,#REF!,17)+HLOOKUP(Sheet2!$AW$7,#REF!,17)+HLOOKUP(Sheet2!$AW$8,#REF!,17)+HLOOKUP(Sheet2!$AW$9,#REF!,17)+HLOOKUP(Sheet2!$AW$10,#REF!,17)+HLOOKUP(Sheet2!$AW$11,#REF!,17)+HLOOKUP(Sheet2!$AW$12,#REF!,17)+HLOOKUP(Sheet2!$AW$13,#REF!,17)+HLOOKUP(Sheet2!$AW$14,#REF!,17)+HLOOKUP(Sheet2!$AW$15,#REF!,17)+HLOOKUP(Sheet2!$AW$16,#REF!,17)+HLOOKUP(Sheet2!$AW$17,#REF!,17))</f>
        <v>#REF!</v>
      </c>
      <c r="AX37" s="8" t="e">
        <f>SUM(HLOOKUP(Sheet2!$AX$3,#REF!,17)+HLOOKUP(Sheet2!$AX$4,#REF!,17)+HLOOKUP(Sheet2!$AX$5,#REF!,17)+HLOOKUP(Sheet2!$AX$6,#REF!,17)+HLOOKUP(Sheet2!$AX$7,#REF!,17)+HLOOKUP(Sheet2!$AX$8,#REF!,17)+HLOOKUP(Sheet2!$AX$9,#REF!,17)+HLOOKUP(Sheet2!$AX$10,#REF!,17)+HLOOKUP(Sheet2!$AX$11,#REF!,17)+HLOOKUP(Sheet2!$AX$12,#REF!,17)+HLOOKUP(Sheet2!$AX$13,#REF!,17)+HLOOKUP(Sheet2!$AX$14,#REF!,17)+HLOOKUP(Sheet2!$AX$15,#REF!,17)+HLOOKUP(Sheet2!$AX$16,#REF!,17)+HLOOKUP(Sheet2!$AX$17,#REF!,17)+HLOOKUP(Sheet2!$AX$18,#REF!,17)+HLOOKUP(Sheet2!$AX$19,#REF!,17)+HLOOKUP(Sheet2!$AX$20,#REF!,17))</f>
        <v>#REF!</v>
      </c>
      <c r="AY37" s="8" t="e">
        <f>SUM(HLOOKUP(Sheet2!$AY$3,#REF!,17)+HLOOKUP(Sheet2!$AY$4,#REF!,17)+HLOOKUP(Sheet2!$AY$5,#REF!,17)+HLOOKUP(Sheet2!$AY$6,#REF!,17)+HLOOKUP(Sheet2!$AY$7,#REF!,17)+HLOOKUP(Sheet2!$AY$8,#REF!,17)+HLOOKUP(Sheet2!$AY$9,#REF!,17)+HLOOKUP(Sheet2!$AY$10,#REF!,17)+HLOOKUP(Sheet2!$AY$11,#REF!,17)+HLOOKUP(Sheet2!$AY$12,#REF!,17)+HLOOKUP(Sheet2!$AY$13,#REF!,17)+HLOOKUP(Sheet2!$AY$14,#REF!,17)+HLOOKUP(Sheet2!$AY$15,#REF!,17)+HLOOKUP(Sheet2!$AY$16,#REF!,17)+HLOOKUP(Sheet2!$AY$17,#REF!,17))</f>
        <v>#REF!</v>
      </c>
      <c r="AZ37" s="8" t="e">
        <f>SUM(HLOOKUP(Sheet2!$AZ$3,#REF!,17)+HLOOKUP(Sheet2!$AZ$4,#REF!,17)+HLOOKUP(Sheet2!$AZ$5,#REF!,17)+HLOOKUP(Sheet2!$AZ$6,#REF!,17)+HLOOKUP(Sheet2!$AZ$7,#REF!,17)+HLOOKUP(Sheet2!$AZ$8,#REF!,17)+HLOOKUP(Sheet2!$AZ$9,#REF!,17)+HLOOKUP(Sheet2!$AZ$10,#REF!,17)+HLOOKUP(Sheet2!$AZ$11,#REF!,17)+HLOOKUP(Sheet2!$AZ$12,#REF!,17)+HLOOKUP(Sheet2!$AZ$13,#REF!,17)+HLOOKUP(Sheet2!$AZ$14,#REF!,17)+HLOOKUP(Sheet2!$AZ$15,#REF!,17)+HLOOKUP(Sheet2!$AZ$16,#REF!,17)+HLOOKUP(Sheet2!$AZ$17,#REF!,17)+HLOOKUP(Sheet2!$AZ$18,#REF!,17)+HLOOKUP(Sheet2!$AZ$19,#REF!,17))</f>
        <v>#REF!</v>
      </c>
      <c r="BA37" s="8" t="e">
        <f>SUM(HLOOKUP(Sheet2!$BA$3,#REF!,17)+HLOOKUP(Sheet2!$BA$4,#REF!,17)+HLOOKUP(Sheet2!$BA$5,#REF!,17)+HLOOKUP(Sheet2!$BA$6,#REF!,17)+HLOOKUP(Sheet2!$BA$7,#REF!,17)+HLOOKUP(Sheet2!$BA$8,#REF!,17)+HLOOKUP(Sheet2!$BA$9,#REF!,17)+HLOOKUP(Sheet2!$BA$10,#REF!,17)+HLOOKUP(Sheet2!$BA$11,#REF!,17)+HLOOKUP(Sheet2!$BA$12,#REF!,17)+HLOOKUP(Sheet2!$BA$13,#REF!,17)+HLOOKUP(Sheet2!$BA$14,#REF!,17)+HLOOKUP(Sheet2!$BA$15,#REF!,17)+HLOOKUP(Sheet2!$BA$16,#REF!,17))</f>
        <v>#REF!</v>
      </c>
      <c r="BB37" s="8" t="e">
        <f>SUM(HLOOKUP(Sheet2!$BB$3,#REF!,17)+HLOOKUP(Sheet2!$BB$4,#REF!,17)+HLOOKUP(Sheet2!$BB$5,#REF!,17)+HLOOKUP(Sheet2!$BB$6,#REF!,17)+HLOOKUP(Sheet2!$BB$7,#REF!,17)+HLOOKUP(Sheet2!$BB$8,#REF!,17)+HLOOKUP(Sheet2!$BB$9,#REF!,17)+HLOOKUP(Sheet2!$BB$10,#REF!,17)+HLOOKUP(Sheet2!$BB$11,#REF!,17)+HLOOKUP(Sheet2!$BB$12,#REF!,17)+HLOOKUP(Sheet2!$BB$13,#REF!,17)+HLOOKUP(Sheet2!$BB$14,#REF!,17)+HLOOKUP(Sheet2!$BB$15,#REF!,17)+HLOOKUP(Sheet2!$BB$16,#REF!,17)+HLOOKUP(Sheet2!$BB$17,#REF!,17))</f>
        <v>#REF!</v>
      </c>
      <c r="BC37" s="8" t="e">
        <f>SUM(HLOOKUP(Sheet2!$BC$3,#REF!,17)+HLOOKUP(Sheet2!$BC$4,#REF!,17)+HLOOKUP(Sheet2!$BC$5,#REF!,17)+HLOOKUP(Sheet2!$BC$6,#REF!,17)+HLOOKUP(Sheet2!$BC$7,#REF!,17)+HLOOKUP(Sheet2!$BC$8,#REF!,17)+HLOOKUP(Sheet2!$BC$9,#REF!,17)+HLOOKUP(Sheet2!$BC$10,#REF!,17)+HLOOKUP(Sheet2!$BC$11,#REF!,17)+HLOOKUP(Sheet2!$BC$12,#REF!,17)+HLOOKUP(Sheet2!$BC$13,#REF!,17)+HLOOKUP(Sheet2!$BC$14,#REF!,17))</f>
        <v>#REF!</v>
      </c>
      <c r="BD37" s="8" t="e">
        <f>SUM(HLOOKUP(Sheet2!$BD$3,#REF!,17)+HLOOKUP(Sheet2!$BD$4,#REF!,17)+HLOOKUP(Sheet2!$BD$5,#REF!,17)+HLOOKUP(Sheet2!$BD$6,#REF!,17)+HLOOKUP(Sheet2!$BD$7,#REF!,17)+HLOOKUP(Sheet2!$BD$8,#REF!,17)+HLOOKUP(Sheet2!$BD$9,#REF!,17)+HLOOKUP(Sheet2!$BD$10,#REF!,17)+HLOOKUP(Sheet2!$BD$11,#REF!,17)+HLOOKUP(Sheet2!$BD$12,#REF!,17)+HLOOKUP(Sheet2!$BD$13,#REF!,17)+HLOOKUP(Sheet2!$BD$14,#REF!,17)+HLOOKUP(Sheet2!$BD$15,#REF!,17)+HLOOKUP(Sheet2!$BD$16,#REF!,17))</f>
        <v>#REF!</v>
      </c>
      <c r="BE37" s="8" t="e">
        <f>SUM(HLOOKUP(Sheet2!$BE$3,#REF!,17)+HLOOKUP(Sheet2!$BE$4,#REF!,17)+HLOOKUP(Sheet2!$BE$5,#REF!,17)+HLOOKUP(Sheet2!$BE$6,#REF!,17)+HLOOKUP(Sheet2!$BE$7,#REF!,17)+HLOOKUP(Sheet2!$BE$8,#REF!,17)+HLOOKUP(Sheet2!$BE$9,#REF!,17)+HLOOKUP(Sheet2!$BE$10,#REF!,17)+HLOOKUP(Sheet2!$BE$11,#REF!,17)+HLOOKUP(Sheet2!$BE$12,#REF!,17)+HLOOKUP(Sheet2!$BE$13,#REF!,17)+HLOOKUP(Sheet2!$BE$14,#REF!,17)+HLOOKUP(Sheet2!$BE$15,#REF!,17)+HLOOKUP(Sheet2!$BE$16,#REF!,17))</f>
        <v>#REF!</v>
      </c>
      <c r="BF37" s="8" t="e">
        <f>SUM(HLOOKUP(Sheet2!$BF$3,#REF!,17)+HLOOKUP(Sheet2!$BF$4,#REF!,17)+HLOOKUP(Sheet2!$BF$5,#REF!,17)+HLOOKUP(Sheet2!$BF$6,#REF!,17)+HLOOKUP(Sheet2!$BF$7,#REF!,17)+HLOOKUP(Sheet2!$BF$8,#REF!,17)+HLOOKUP(Sheet2!$BF$9,#REF!,17)+HLOOKUP(Sheet2!$BF$10,#REF!,17)+HLOOKUP(Sheet2!$BF$11,#REF!,17)+HLOOKUP(Sheet2!$BF$12,#REF!,17)+HLOOKUP(Sheet2!$BF$13,#REF!,17))</f>
        <v>#REF!</v>
      </c>
      <c r="BG37" s="8" t="e">
        <f>SUM(HLOOKUP(Sheet2!$BG$3,#REF!,17)+HLOOKUP(Sheet2!$BG$4,#REF!,17)+HLOOKUP(Sheet2!$BG$5,#REF!,17)+HLOOKUP(Sheet2!$BG$6,#REF!,17)+HLOOKUP(Sheet2!$BG$7,#REF!,17)+HLOOKUP(Sheet2!$BG$8,#REF!,17)+HLOOKUP(Sheet2!$BG$9,#REF!,17)+HLOOKUP(Sheet2!$BG$10,#REF!,17)+HLOOKUP(Sheet2!$BG$11,#REF!,17)+HLOOKUP(Sheet2!$BG$12,#REF!,17)+HLOOKUP(Sheet2!$BG$13,#REF!,17)+HLOOKUP(Sheet2!$BG$14,#REF!,17)+HLOOKUP(Sheet2!$BG$15,#REF!,17))</f>
        <v>#REF!</v>
      </c>
      <c r="BH37" s="8" t="e">
        <f>SUM(HLOOKUP(Sheet2!$BH$3,#REF!,17)+HLOOKUP(Sheet2!$BH$4,#REF!,17)+HLOOKUP(Sheet2!$BH$5,#REF!,17)+HLOOKUP(Sheet2!$BH$6,#REF!,17)+HLOOKUP(Sheet2!$BH$7,#REF!,17)+HLOOKUP(Sheet2!$BH$8,#REF!,17)+HLOOKUP(Sheet2!$BH$9,#REF!,17)+HLOOKUP(Sheet2!$BH$10,#REF!,17)+HLOOKUP(Sheet2!$BH$11,#REF!,17)+HLOOKUP(Sheet2!$BH$12,#REF!,17)+HLOOKUP(Sheet2!$BH$13,#REF!,17)+HLOOKUP(Sheet2!$BH$14,#REF!,17))</f>
        <v>#REF!</v>
      </c>
      <c r="BI37" s="8" t="e">
        <f>SUM(HLOOKUP(Sheet2!$BI$3,#REF!,17)+HLOOKUP(Sheet2!$BI$4,#REF!,17)+HLOOKUP(Sheet2!$BI$5,#REF!,17)+HLOOKUP(Sheet2!$BI$6,#REF!,17)+HLOOKUP(Sheet2!$BI$7,#REF!,17)+HLOOKUP(Sheet2!$BI$8,#REF!,17)+HLOOKUP(Sheet2!$BI$9,#REF!,17)+HLOOKUP(Sheet2!$BI$10,#REF!,17)+HLOOKUP(Sheet2!$BI$11,#REF!,17)+HLOOKUP(Sheet2!$BI$12,#REF!,17)+HLOOKUP(Sheet2!$BI$13,#REF!,17)+HLOOKUP(Sheet2!$BI$14,#REF!,17)+HLOOKUP(Sheet2!$BI$15,#REF!,17)+HLOOKUP(Sheet2!$BI$16,#REF!,17))</f>
        <v>#REF!</v>
      </c>
      <c r="BJ37" s="8" t="e">
        <f>SUM(HLOOKUP(Sheet2!$BJ$3,#REF!,17)+HLOOKUP(Sheet2!$BJ$4,#REF!,17)+HLOOKUP(Sheet2!$BJ$5,#REF!,17)+HLOOKUP(Sheet2!$BJ$6,#REF!,17)+HLOOKUP(Sheet2!$BJ$7,#REF!,17)+HLOOKUP(Sheet2!$BJ$8,#REF!,17)+HLOOKUP(Sheet2!$BJ$9,#REF!,17)+HLOOKUP(Sheet2!$BJ$10,#REF!,17)+HLOOKUP(Sheet2!$BJ$11,#REF!,17)+HLOOKUP(Sheet2!$BJ$12,#REF!,17)+HLOOKUP(Sheet2!$BJ$13,#REF!,17)+HLOOKUP(Sheet2!$BJ$14,#REF!,17)+HLOOKUP(Sheet2!$BJ$15,#REF!,17)+HLOOKUP(Sheet2!$BJ$16,#REF!,17)+HLOOKUP(Sheet2!$BJ$17,#REF!,17))</f>
        <v>#REF!</v>
      </c>
      <c r="BK37" s="8" t="e">
        <f>SUM(HLOOKUP(Sheet2!$BK$3,#REF!,17)+HLOOKUP(Sheet2!$BK$4,#REF!,17)+HLOOKUP(Sheet2!$BK$5,#REF!,17)+HLOOKUP(Sheet2!$BK$6,#REF!,17)+HLOOKUP(Sheet2!$BK$7,#REF!,17)+HLOOKUP(Sheet2!$BK$8,#REF!,17)+HLOOKUP(Sheet2!$BK$9,#REF!,17)+HLOOKUP(Sheet2!$BK$10,#REF!,17)+HLOOKUP(Sheet2!$BK$11,#REF!,17)+HLOOKUP(Sheet2!$BK$12,#REF!,17)+HLOOKUP(Sheet2!$BK$13,#REF!,17)+HLOOKUP(Sheet2!$BK$14,#REF!,17)+HLOOKUP(Sheet2!$BK$15,#REF!,17)+HLOOKUP(Sheet2!$BK$16,#REF!,17)+HLOOKUP(Sheet2!$BK$17,#REF!,17))</f>
        <v>#REF!</v>
      </c>
      <c r="BL37" s="8" t="e">
        <f>SUM(HLOOKUP(Sheet2!$BL$3,#REF!,17)+HLOOKUP(Sheet2!$BL$4,#REF!,17)+HLOOKUP(Sheet2!$BL$5,#REF!,17)+HLOOKUP(Sheet2!$BL$6,#REF!,17)+HLOOKUP(Sheet2!$BL$7,#REF!,17)+HLOOKUP(Sheet2!$BL$8,#REF!,17)+HLOOKUP(Sheet2!$BL$9,#REF!,17)+HLOOKUP(Sheet2!$BL$10,#REF!,17)+HLOOKUP(Sheet2!$BL$11,#REF!,17)+HLOOKUP(Sheet2!$BL$12,#REF!,17)+HLOOKUP(Sheet2!$BL$13,#REF!,17)+HLOOKUP(Sheet2!$BL$14,#REF!,17)+HLOOKUP(Sheet2!$BL$15,#REF!,17)+HLOOKUP(Sheet2!$BL$16,#REF!,17)+HLOOKUP(Sheet2!$BL$17,#REF!,17))</f>
        <v>#REF!</v>
      </c>
      <c r="BM37" s="8" t="e">
        <f>SUM(HLOOKUP(Sheet2!$BM$3,#REF!,17)+HLOOKUP(Sheet2!$BM$4,#REF!,17)+HLOOKUP(Sheet2!$BM$5,#REF!,17)+HLOOKUP(Sheet2!$BM$6,#REF!,17)+HLOOKUP(Sheet2!$BM$7,#REF!,17)+HLOOKUP(Sheet2!$BM$8,#REF!,17)+HLOOKUP(Sheet2!$BM$9,#REF!,17)+HLOOKUP(Sheet2!$BM$10,#REF!,17)+HLOOKUP(Sheet2!$BM$11,#REF!,17)+HLOOKUP(Sheet2!$BM$12,#REF!,17)+HLOOKUP(Sheet2!$BM$13,#REF!,17)+HLOOKUP(Sheet2!$BM$14,#REF!,17)+HLOOKUP(Sheet2!$BM$15,#REF!,17)+HLOOKUP(Sheet2!$BM$16,#REF!,17))</f>
        <v>#REF!</v>
      </c>
      <c r="BN37" s="8" t="e">
        <f>SUM(HLOOKUP(Sheet2!$BN$3,#REF!,17)+HLOOKUP(Sheet2!$BN$4,#REF!,17)+HLOOKUP(Sheet2!$BN$5,#REF!,17)+HLOOKUP(Sheet2!$BN$6,#REF!,17)+HLOOKUP(Sheet2!$BN$7,#REF!,17)+HLOOKUP(Sheet2!$BN$8,#REF!,17)+HLOOKUP(Sheet2!$BN$9,#REF!,17)+HLOOKUP(Sheet2!$BN$10,#REF!,17)+HLOOKUP(Sheet2!$BN$11,#REF!,17)+HLOOKUP(Sheet2!$BN$12,#REF!,17)+HLOOKUP(Sheet2!$BN$13,#REF!,17)+HLOOKUP(Sheet2!$BN$14,#REF!,17)+HLOOKUP(Sheet2!$BN$15,#REF!,17)+HLOOKUP(Sheet2!$BN$16,#REF!,17))</f>
        <v>#REF!</v>
      </c>
      <c r="BO37" s="8" t="e">
        <f>SUM(HLOOKUP(Sheet2!$BO$3,#REF!,17)+HLOOKUP(Sheet2!$BO$4,#REF!,17)+HLOOKUP(Sheet2!$BO$5,#REF!,17)+HLOOKUP(Sheet2!$BO$6,#REF!,17)+HLOOKUP(Sheet2!$BO$7,#REF!,17)+HLOOKUP(Sheet2!$BO$8,#REF!,17)+HLOOKUP(Sheet2!$BO$9,#REF!,17)+HLOOKUP(Sheet2!$BO$10,#REF!,17)+HLOOKUP(Sheet2!$BO$11,#REF!,17)+HLOOKUP(Sheet2!$BO$12,#REF!,17)+HLOOKUP(Sheet2!$BO$13,#REF!,17)+HLOOKUP(Sheet2!$BO$14,#REF!,17)+HLOOKUP(Sheet2!$BO$15,#REF!,17)+HLOOKUP(Sheet2!$BO$16,#REF!,17))</f>
        <v>#REF!</v>
      </c>
      <c r="BP37" s="8" t="e">
        <f>SUM(HLOOKUP(Sheet2!$BP$3,#REF!,17)+HLOOKUP(Sheet2!$BP$4,#REF!,17)+HLOOKUP(Sheet2!$BP$5,#REF!,17)+HLOOKUP(Sheet2!$BP$6,#REF!,17)+HLOOKUP(Sheet2!$BP$7,#REF!,17)+HLOOKUP(Sheet2!$BP$8,#REF!,17)+HLOOKUP(Sheet2!$BP$9,#REF!,17)+HLOOKUP(Sheet2!$BP$10,#REF!,17)+HLOOKUP(Sheet2!$BP$11,#REF!,17)+HLOOKUP(Sheet2!$BP$12,#REF!,17)+HLOOKUP(Sheet2!$BP$13,#REF!,17)+HLOOKUP(Sheet2!$BP$14,#REF!,17))</f>
        <v>#REF!</v>
      </c>
      <c r="BQ37" s="8" t="e">
        <f>SUM(HLOOKUP(Sheet2!$BQ$3,#REF!,17)+HLOOKUP(Sheet2!$BQ$4,#REF!,17)+HLOOKUP(Sheet2!$BQ$5,#REF!,17)+HLOOKUP(Sheet2!$BQ$6,#REF!,17)+HLOOKUP(Sheet2!$BQ$7,#REF!,17)+HLOOKUP(Sheet2!$BQ$8,#REF!,17)+HLOOKUP(Sheet2!$BQ$9,#REF!,17)+HLOOKUP(Sheet2!$BQ$10,#REF!,17)+HLOOKUP(Sheet2!$BQ$11,#REF!,17)+HLOOKUP(Sheet2!$BQ$12,#REF!,17)+HLOOKUP(Sheet2!$BQ$13,#REF!,17)+HLOOKUP(Sheet2!$BQ$14,#REF!,17)+HLOOKUP(Sheet2!$BQ$15,#REF!,17)+HLOOKUP(Sheet2!$BQ$16,#REF!,17))</f>
        <v>#REF!</v>
      </c>
      <c r="BR37" s="8" t="e">
        <f>SUM(HLOOKUP(Sheet2!$BR$3,#REF!,17)+HLOOKUP(Sheet2!$BR$4,#REF!,17)+HLOOKUP(Sheet2!$BR$5,#REF!,17)+HLOOKUP(Sheet2!$BR$6,#REF!,17)+HLOOKUP(Sheet2!$BR$7,#REF!,17)+HLOOKUP(Sheet2!$BR$8,#REF!,17)+HLOOKUP(Sheet2!$BR$9,#REF!,17)+HLOOKUP(Sheet2!$BR$10,#REF!,17)+HLOOKUP(Sheet2!$BR$11,#REF!,17)+HLOOKUP(Sheet2!$BR$12,#REF!,17)+HLOOKUP(Sheet2!$BR$13,#REF!,17)+HLOOKUP(Sheet2!$BR$14,#REF!,17)+HLOOKUP(Sheet2!$BR$15,#REF!,17)+HLOOKUP(Sheet2!$BR$16,#REF!,17))</f>
        <v>#REF!</v>
      </c>
      <c r="BS37" s="8" t="e">
        <f>SUM(HLOOKUP(Sheet2!$BS$3,#REF!,17)+HLOOKUP(Sheet2!$BS$4,#REF!,17)+HLOOKUP(Sheet2!$BS$5,#REF!,17)+HLOOKUP(Sheet2!$BS$6,#REF!,17)+HLOOKUP(Sheet2!$BS$7,#REF!,17)+HLOOKUP(Sheet2!$BS$8,#REF!,17)+HLOOKUP(Sheet2!$BS$9,#REF!,17)+HLOOKUP(Sheet2!$BS$10,#REF!,17)+HLOOKUP(Sheet2!$BS$11,#REF!,17)+HLOOKUP(Sheet2!$BS$12,#REF!,17)+HLOOKUP(Sheet2!$BS$13,#REF!,17)+HLOOKUP(Sheet2!$BS$14,#REF!,17)+HLOOKUP(Sheet2!$BS$15,#REF!,17)+HLOOKUP(Sheet2!$BS$16,#REF!,17)+HLOOKUP(Sheet2!$BS$17,#REF!,17))</f>
        <v>#REF!</v>
      </c>
      <c r="BT37" s="8" t="e">
        <f>SUM(HLOOKUP(Sheet2!$BT$3,#REF!,17)+HLOOKUP(Sheet2!$BT$4,#REF!,17)+HLOOKUP(Sheet2!$BT$5,#REF!,17)+HLOOKUP(Sheet2!$BT$6,#REF!,17)+HLOOKUP(Sheet2!$BT$7,#REF!,17)+HLOOKUP(Sheet2!$BT$8,#REF!,17)+HLOOKUP(Sheet2!$BT$9,#REF!,17)+HLOOKUP(Sheet2!$BT$10,#REF!,17)+HLOOKUP(Sheet2!$BT$11,#REF!,17)+HLOOKUP(Sheet2!$BT$12,#REF!,17)+HLOOKUP(Sheet2!$BT$13,#REF!,17)+HLOOKUP(Sheet2!$BT$14,#REF!,17)+HLOOKUP(Sheet2!$BT$15,#REF!,17)+HLOOKUP(Sheet2!$BT$16,#REF!,17)+HLOOKUP(Sheet2!$BT$17,#REF!,17))</f>
        <v>#REF!</v>
      </c>
      <c r="BU37" s="8" t="e">
        <f>SUM(HLOOKUP(Sheet2!$BU$3,#REF!,17)+HLOOKUP(Sheet2!$BU$4,#REF!,17)+HLOOKUP(Sheet2!$BU$5,#REF!,17)+HLOOKUP(Sheet2!$BU$6,#REF!,17)+HLOOKUP(Sheet2!$BU$7,#REF!,17)+HLOOKUP(Sheet2!$BU$8,#REF!,17)+HLOOKUP(Sheet2!$BU$9,#REF!,17)+HLOOKUP(Sheet2!$BU$10,#REF!,17)+HLOOKUP(Sheet2!$BU$11,#REF!,17)+HLOOKUP(Sheet2!$BU$12,#REF!,17)+HLOOKUP(Sheet2!$BU$13,#REF!,17)+HLOOKUP(Sheet2!$BU$14,#REF!,17)+HLOOKUP(Sheet2!$BU$15,#REF!,17)+HLOOKUP(Sheet2!$BU$16,#REF!,17)+HLOOKUP(Sheet2!$BU$17,#REF!,17)+HLOOKUP(Sheet2!$BU$18,#REF!,17)+HLOOKUP(Sheet2!$BU$19,#REF!,17)+HLOOKUP(Sheet2!$BU$20,#REF!,17))</f>
        <v>#REF!</v>
      </c>
      <c r="BV37" s="8" t="e">
        <f>SUM(HLOOKUP(Sheet2!$BV$3,#REF!,17)+HLOOKUP(Sheet2!$BV$4,#REF!,17)+HLOOKUP(Sheet2!$BV$5,#REF!,17)+HLOOKUP(Sheet2!$BV$6,#REF!,17)+HLOOKUP(Sheet2!$BV$7,#REF!,17)+HLOOKUP(Sheet2!$BV$8,#REF!,17)+HLOOKUP(Sheet2!$BV$9,#REF!,17)+HLOOKUP(Sheet2!$BV$10,#REF!,17)+HLOOKUP(Sheet2!$BV$11,#REF!,17)+HLOOKUP(Sheet2!$BV$12,#REF!,17)+HLOOKUP(Sheet2!$BV$13,#REF!,17)+HLOOKUP(Sheet2!$BV$14,#REF!,17)+HLOOKUP(Sheet2!$BV$15,#REF!,17)+HLOOKUP(Sheet2!$BV$16,#REF!,17)+HLOOKUP(Sheet2!$BV$17,#REF!,17))</f>
        <v>#REF!</v>
      </c>
      <c r="BW37" s="8" t="e">
        <f>SUM(HLOOKUP(Sheet2!$BW$3,#REF!,17)+HLOOKUP(Sheet2!$BW$4,#REF!,17)+HLOOKUP(Sheet2!$BW$5,#REF!,17)+HLOOKUP(Sheet2!$BW$6,#REF!,17)+HLOOKUP(Sheet2!$BW$7,#REF!,17)+HLOOKUP(Sheet2!$BW$8,#REF!,17)+HLOOKUP(Sheet2!$BW$9,#REF!,17)+HLOOKUP(Sheet2!$BW$10,#REF!,17)+HLOOKUP(Sheet2!$BW$11,#REF!,17)+HLOOKUP(Sheet2!$BW$12,#REF!,17)+HLOOKUP(Sheet2!$BW$13,#REF!,17)+HLOOKUP(Sheet2!$BW$14,#REF!,17)+HLOOKUP(Sheet2!$BW$15,#REF!,17)+HLOOKUP(Sheet2!$BW$16,#REF!,17)+HLOOKUP(Sheet2!$BW$17,#REF!,17)+HLOOKUP(Sheet2!$BW$18,#REF!,17)+HLOOKUP(Sheet2!$BW$19,#REF!,17))</f>
        <v>#REF!</v>
      </c>
      <c r="BX37" s="8" t="e">
        <f>SUM(HLOOKUP(Sheet2!$BX$3,#REF!,17)+HLOOKUP(Sheet2!$BX$4,#REF!,17)+HLOOKUP(Sheet2!$BX$5,#REF!,17)+HLOOKUP(Sheet2!$BX$6,#REF!,17)+HLOOKUP(Sheet2!$BX$7,#REF!,17)+HLOOKUP(Sheet2!$BX$8,#REF!,17)+HLOOKUP(Sheet2!$BX$9,#REF!,17)+HLOOKUP(Sheet2!$BX$10,#REF!,17)+HLOOKUP(Sheet2!$BX$11,#REF!,17)+HLOOKUP(Sheet2!$BX$12,#REF!,17)+HLOOKUP(Sheet2!$BX$13,#REF!,17)+HLOOKUP(Sheet2!$BX$14,#REF!,17)+HLOOKUP(Sheet2!$BX$15,#REF!,17)+HLOOKUP(Sheet2!$BX$16,#REF!,17)+HLOOKUP(Sheet2!$BX$17,#REF!,17))</f>
        <v>#REF!</v>
      </c>
      <c r="BY37" s="8" t="e">
        <f>SUM(HLOOKUP(Sheet2!$BY$3,#REF!,17)+HLOOKUP(Sheet2!$BY$4,#REF!,17)+HLOOKUP(Sheet2!$BY$5,#REF!,17)+HLOOKUP(Sheet2!$BY$6,#REF!,17)+HLOOKUP(Sheet2!$BY$7,#REF!,17)+HLOOKUP(Sheet2!$BY$8,#REF!,17)+HLOOKUP(Sheet2!$BY$9,#REF!,17)+HLOOKUP(Sheet2!$BY$10,#REF!,17)+HLOOKUP(Sheet2!$BY$11,#REF!,17)+HLOOKUP(Sheet2!$BY$12,#REF!,17)+HLOOKUP(Sheet2!$BY$13,#REF!,17)+HLOOKUP(Sheet2!$BY$14,#REF!,17)+HLOOKUP(Sheet2!$BY$15,#REF!,17)+HLOOKUP(Sheet2!$BY$16,#REF!,17)+HLOOKUP(Sheet2!$BY$17,#REF!,17)+HLOOKUP(Sheet2!$BY$18,#REF!,17))</f>
        <v>#REF!</v>
      </c>
      <c r="BZ37" s="8" t="e">
        <f>SUM(HLOOKUP(Sheet2!$BZ$3,#REF!,17)+HLOOKUP(Sheet2!$BZ$4,#REF!,17)+HLOOKUP(Sheet2!$BZ$5,#REF!,17)+HLOOKUP(Sheet2!$BZ$6,#REF!,17)+HLOOKUP(Sheet2!$BZ$7,#REF!,17)+HLOOKUP(Sheet2!$BZ$8,#REF!,17)+HLOOKUP(Sheet2!$BZ$9,#REF!,17)+HLOOKUP(Sheet2!$BZ$10,#REF!,17)+HLOOKUP(Sheet2!$BZ$11,#REF!,17)+HLOOKUP(Sheet2!$BZ$12,#REF!,17)+HLOOKUP(Sheet2!$BZ$13,#REF!,17)+HLOOKUP(Sheet2!$BZ$14,#REF!,17)+HLOOKUP(Sheet2!$BZ$15,#REF!,17))</f>
        <v>#REF!</v>
      </c>
      <c r="CA37" s="8" t="e">
        <f>SUM(HLOOKUP(Sheet2!$CA$3,#REF!,17)+HLOOKUP(Sheet2!$CA$4,#REF!,17)+HLOOKUP(Sheet2!$CA$5,#REF!,17)+HLOOKUP(Sheet2!$CA$6,#REF!,17)+HLOOKUP(Sheet2!$CA$7,#REF!,17)+HLOOKUP(Sheet2!$CA$8,#REF!,17)+HLOOKUP(Sheet2!$CA$9,#REF!,17)+HLOOKUP(Sheet2!$CA$10,#REF!,17)+HLOOKUP(Sheet2!$CA$11,#REF!,17)+HLOOKUP(Sheet2!$CA$12,#REF!,17)+HLOOKUP(Sheet2!$CA$13,#REF!,17)+HLOOKUP(Sheet2!$CA$14,#REF!,17)+HLOOKUP(Sheet2!$CA$15,#REF!,17)+HLOOKUP(Sheet2!$CA$16,#REF!,17)+HLOOKUP(Sheet2!$CA$17,#REF!,17))</f>
        <v>#REF!</v>
      </c>
      <c r="CB37" s="8" t="e">
        <f>SUM(HLOOKUP(Sheet2!$CB$3,#REF!,17)+HLOOKUP(Sheet2!$CB$4,#REF!,17)+HLOOKUP(Sheet2!$CB$5,#REF!,17)+HLOOKUP(Sheet2!$CB$6,#REF!,17)+HLOOKUP(Sheet2!$CB$7,#REF!,17)+HLOOKUP(Sheet2!$CB$8,#REF!,17)+HLOOKUP(Sheet2!$CB$9,#REF!,17)+HLOOKUP(Sheet2!$CB$10,#REF!,17)+HLOOKUP(Sheet2!$CB$11,#REF!,17)+HLOOKUP(Sheet2!$CB$12,#REF!,17)+HLOOKUP(Sheet2!$CB$13,#REF!,17)+HLOOKUP(Sheet2!$CB$14,#REF!,17)+HLOOKUP(Sheet2!$CB$15,#REF!,17)+HLOOKUP(Sheet2!$CB$16,#REF!,17)+HLOOKUP(Sheet2!$CB$17,#REF!,17))</f>
        <v>#REF!</v>
      </c>
      <c r="CC37" s="8" t="e">
        <f>SUM(HLOOKUP(Sheet2!$CC$3,#REF!,17)+HLOOKUP(Sheet2!$CC$4,#REF!,17)+HLOOKUP(Sheet2!$CC$5,#REF!,17)+HLOOKUP(Sheet2!$CC$6,#REF!,17)+HLOOKUP(Sheet2!$CC$7,#REF!,17)+HLOOKUP(Sheet2!$CC$8,#REF!,17)+HLOOKUP(Sheet2!$CC$9,#REF!,17)+HLOOKUP(Sheet2!$CC$10,#REF!,17)+HLOOKUP(Sheet2!$CC$11,#REF!,17)+HLOOKUP(Sheet2!$CC$12,#REF!,17)+HLOOKUP(Sheet2!$CC$13,#REF!,17)+HLOOKUP(Sheet2!$CC$14,#REF!,17))</f>
        <v>#REF!</v>
      </c>
      <c r="CD37" s="8" t="e">
        <f>SUM(HLOOKUP(Sheet2!$CD$3,#REF!,17)+HLOOKUP(Sheet2!$CD$4,#REF!,17)+HLOOKUP(Sheet2!$CD$5,#REF!,17)+HLOOKUP(Sheet2!$CD$6,#REF!,17)+HLOOKUP(Sheet2!$CD$7,#REF!,17)+HLOOKUP(Sheet2!$CD$8,#REF!,17)+HLOOKUP(Sheet2!$CD$9,#REF!,17)+HLOOKUP(Sheet2!$CD$10,#REF!,17)+HLOOKUP(Sheet2!$CD$11,#REF!,17)+HLOOKUP(Sheet2!$CD$12,#REF!,17)+HLOOKUP(Sheet2!$CD$13,#REF!,17)+HLOOKUP(Sheet2!$CD$14,#REF!,17)+HLOOKUP(Sheet2!$CD$15,#REF!,17)+HLOOKUP(Sheet2!$CD$16,#REF!,17))</f>
        <v>#REF!</v>
      </c>
      <c r="CE37" s="8" t="e">
        <f>SUM(HLOOKUP(Sheet2!$CE$3,#REF!,17)+HLOOKUP(Sheet2!$CE$4,#REF!,17)+HLOOKUP(Sheet2!$CE$5,#REF!,17)+HLOOKUP(Sheet2!$CE$6,#REF!,17)+HLOOKUP(Sheet2!$CE$7,#REF!,17)+HLOOKUP(Sheet2!$CE$8,#REF!,17)+HLOOKUP(Sheet2!$CE$9,#REF!,17)+HLOOKUP(Sheet2!$CE$10,#REF!,17)+HLOOKUP(Sheet2!$CE$11,#REF!,17)+HLOOKUP(Sheet2!$CE$12,#REF!,17)+HLOOKUP(Sheet2!$CE$13,#REF!,17)+HLOOKUP(Sheet2!$CE$14,#REF!,17)+HLOOKUP(Sheet2!$CE$15,#REF!,17))</f>
        <v>#REF!</v>
      </c>
      <c r="CF37" s="8" t="e">
        <f>SUM(HLOOKUP(Sheet2!$CF$3,#REF!,17)+HLOOKUP(Sheet2!$CF$4,#REF!,17)+HLOOKUP(Sheet2!$CF$5,#REF!,17)+HLOOKUP(Sheet2!$CF$6,#REF!,17)+HLOOKUP(Sheet2!$CF$7,#REF!,17)+HLOOKUP(Sheet2!$CF$8,#REF!,17)+HLOOKUP(Sheet2!$CF$9,#REF!,17)+HLOOKUP(Sheet2!$CF$10,#REF!,17)+HLOOKUP(Sheet2!$CF$11,#REF!,17)+HLOOKUP(Sheet2!$CF$12,#REF!,17)+HLOOKUP(Sheet2!$CF$13,#REF!,17)+HLOOKUP(Sheet2!$CF$14,#REF!,17)+HLOOKUP(Sheet2!$CF$15,#REF!,17)+HLOOKUP(Sheet2!$CF$16,#REF!,17)+HLOOKUP(Sheet2!$CF$17,#REF!,17))</f>
        <v>#REF!</v>
      </c>
      <c r="CG37" s="8" t="e">
        <f>SUM(HLOOKUP(Sheet2!$CG$3,#REF!,17)+HLOOKUP(Sheet2!$CG$4,#REF!,17)+HLOOKUP(Sheet2!$CG$5,#REF!,17)+HLOOKUP(Sheet2!$CG$6,#REF!,17)+HLOOKUP(Sheet2!$CG$7,#REF!,17)+HLOOKUP(Sheet2!$CG$8,#REF!,17)+HLOOKUP(Sheet2!$CG$9,#REF!,17)+HLOOKUP(Sheet2!$CG$10,#REF!,17)+HLOOKUP(Sheet2!$CG$11,#REF!,17)+HLOOKUP(Sheet2!$CG$12,#REF!,17)+HLOOKUP(Sheet2!$CG$13,#REF!,17)+HLOOKUP(Sheet2!$CG$14,#REF!,17)+HLOOKUP(Sheet2!$CG$15,#REF!,17)+HLOOKUP(Sheet2!$CG$16,#REF!,17)+HLOOKUP(Sheet2!$CG$17,#REF!,17)+HLOOKUP(Sheet2!$CG$18,#REF!,17))</f>
        <v>#REF!</v>
      </c>
      <c r="CH37" s="8" t="e">
        <f>SUM(HLOOKUP(Sheet2!$CH$3,#REF!,17)+HLOOKUP(Sheet2!$CH$4,#REF!,17)+HLOOKUP(Sheet2!$CH$5,#REF!,17)+HLOOKUP(Sheet2!$CH$6,#REF!,17)+HLOOKUP(Sheet2!$CH$7,#REF!,17)+HLOOKUP(Sheet2!$CH$8,#REF!,17)+HLOOKUP(Sheet2!$CH$9,#REF!,17)+HLOOKUP(Sheet2!$CH$10,#REF!,17)+HLOOKUP(Sheet2!$CH$11,#REF!,17)+HLOOKUP(Sheet2!$CH$12,#REF!,17)+HLOOKUP(Sheet2!$CH$13,#REF!,17)+HLOOKUP(Sheet2!$CH$14,#REF!,17)+HLOOKUP(Sheet2!$CH$15,#REF!,17)+HLOOKUP(Sheet2!$CH$16,#REF!,17)+HLOOKUP(Sheet2!$CH$17,#REF!,17)+HLOOKUP(Sheet2!$CH$18,#REF!,17))</f>
        <v>#REF!</v>
      </c>
      <c r="CI37" s="8" t="e">
        <f>SUM(HLOOKUP(Sheet2!$CI$3,#REF!,17)+HLOOKUP(Sheet2!$CI$4,#REF!,17)+HLOOKUP(Sheet2!$CI$5,#REF!,17)+HLOOKUP(Sheet2!$CI$6,#REF!,17)+HLOOKUP(Sheet2!$CI$7,#REF!,17)+HLOOKUP(Sheet2!$CI$8,#REF!,17)+HLOOKUP(Sheet2!$CI$9,#REF!,17)+HLOOKUP(Sheet2!$CI$10,#REF!,17)+HLOOKUP(Sheet2!$CI$11,#REF!,17)+HLOOKUP(Sheet2!$CI$12,#REF!,17)+HLOOKUP(Sheet2!$CI$13,#REF!,17)+HLOOKUP(Sheet2!$CI$14,#REF!,17)+HLOOKUP(Sheet2!$CI$15,#REF!,17)+HLOOKUP(Sheet2!$CI$16,#REF!,17)+HLOOKUP(Sheet2!$CI$17,#REF!,17)+HLOOKUP(Sheet2!$CI$18,#REF!,17))</f>
        <v>#REF!</v>
      </c>
      <c r="CJ37" s="8" t="e">
        <f>SUM(HLOOKUP(Sheet2!$CJ$3,#REF!,17)+HLOOKUP(Sheet2!$CJ$4,#REF!,17)+HLOOKUP(Sheet2!$CJ$5,#REF!,17)+HLOOKUP(Sheet2!$CJ$6,#REF!,17)+HLOOKUP(Sheet2!$CJ$7,#REF!,17)+HLOOKUP(Sheet2!$CJ$8,#REF!,17)+HLOOKUP(Sheet2!$CJ$9,#REF!,17)+HLOOKUP(Sheet2!$CJ$10,#REF!,17)+HLOOKUP(Sheet2!$CJ$11,#REF!,17)+HLOOKUP(Sheet2!$CJ$12,#REF!,17)+HLOOKUP(Sheet2!$CJ$13,#REF!,17)+HLOOKUP(Sheet2!$CJ$14,#REF!,17)+HLOOKUP(Sheet2!$CJ$15,#REF!,17)+HLOOKUP(Sheet2!$CJ$16,#REF!,17)+HLOOKUP(Sheet2!$CJ$17,#REF!,17))</f>
        <v>#REF!</v>
      </c>
      <c r="CK37" s="8" t="e">
        <f>SUM(HLOOKUP(Sheet2!$CK$3,#REF!,17)+HLOOKUP(Sheet2!$CK$4,#REF!,17)+HLOOKUP(Sheet2!$CK$5,#REF!,17)+HLOOKUP(Sheet2!$CK$6,#REF!,17)+HLOOKUP(Sheet2!$CK$7,#REF!,17)+HLOOKUP(Sheet2!$CK$8,#REF!,17)+HLOOKUP(Sheet2!$CK$9,#REF!,17)+HLOOKUP(Sheet2!$CK$10,#REF!,17)+HLOOKUP(Sheet2!$CK$11,#REF!,17)+HLOOKUP(Sheet2!$CK$12,#REF!,17)+HLOOKUP(Sheet2!$CK$13,#REF!,17)+HLOOKUP(Sheet2!$CK$14,#REF!,17)+HLOOKUP(Sheet2!$CK$15,#REF!,17)+HLOOKUP(Sheet2!$CK$16,#REF!,17)+HLOOKUP(Sheet2!$CK$17,#REF!,17))</f>
        <v>#REF!</v>
      </c>
      <c r="CL37" s="8" t="e">
        <f>SUM(HLOOKUP(Sheet2!$CL$3,#REF!,17)+HLOOKUP(Sheet2!$CL$4,#REF!,17)+HLOOKUP(Sheet2!$CL$5,#REF!,17)+HLOOKUP(Sheet2!$CL$6,#REF!,17)+HLOOKUP(Sheet2!$CL$7,#REF!,17)+HLOOKUP(Sheet2!$CL$8,#REF!,17)+HLOOKUP(Sheet2!$CL$9,#REF!,17)+HLOOKUP(Sheet2!$CL$10,#REF!,17)+HLOOKUP(Sheet2!$CL$11,#REF!,17)+HLOOKUP(Sheet2!$CL$12,#REF!,17)+HLOOKUP(Sheet2!$CL$13,#REF!,17)+HLOOKUP(Sheet2!$CL$14,#REF!,17)+HLOOKUP(Sheet2!$CL$15,#REF!,17)+HLOOKUP(Sheet2!$CL$16,#REF!,17)+HLOOKUP(Sheet2!$CL$17,#REF!,17))</f>
        <v>#REF!</v>
      </c>
      <c r="CM37" s="8" t="e">
        <f>SUM(HLOOKUP(Sheet2!$CM$3,#REF!,17)+HLOOKUP(Sheet2!$CM$4,#REF!,17)+HLOOKUP(Sheet2!$CM$5,#REF!,17)+HLOOKUP(Sheet2!$CM$6,#REF!,17)+HLOOKUP(Sheet2!$CM$7,#REF!,17)+HLOOKUP(Sheet2!$CM$8,#REF!,17)+HLOOKUP(Sheet2!$CM$9,#REF!,17)+HLOOKUP(Sheet2!$CM$10,#REF!,17)+HLOOKUP(Sheet2!$CM$11,#REF!,17)+HLOOKUP(Sheet2!$CM$12,#REF!,17)+HLOOKUP(Sheet2!$CM$13,#REF!,17)+HLOOKUP(Sheet2!$CM$14,#REF!,17)+HLOOKUP(Sheet2!$CM$15,#REF!,17))</f>
        <v>#REF!</v>
      </c>
      <c r="CN37" s="8" t="e">
        <f>SUM(HLOOKUP(Sheet2!$CN$3,#REF!,17)+HLOOKUP(Sheet2!$CN$4,#REF!,17)+HLOOKUP(Sheet2!$CN$5,#REF!,17)+HLOOKUP(Sheet2!$CN$6,#REF!,17)+HLOOKUP(Sheet2!$CN$7,#REF!,17)+HLOOKUP(Sheet2!$CN$8,#REF!,17)+HLOOKUP(Sheet2!$CN$9,#REF!,17)+HLOOKUP(Sheet2!$CN$10,#REF!,17)+HLOOKUP(Sheet2!$CN$11,#REF!,17)+HLOOKUP(Sheet2!$CN$12,#REF!,17)+HLOOKUP(Sheet2!$CN$13,#REF!,17)+HLOOKUP(Sheet2!$CN$14,#REF!,17)+HLOOKUP(Sheet2!$CN$15,#REF!,17)+HLOOKUP(Sheet2!$CN$16,#REF!,17)+HLOOKUP(Sheet2!$CN$17,#REF!,17))</f>
        <v>#REF!</v>
      </c>
      <c r="CO37" s="8" t="e">
        <f>SUM(HLOOKUP(Sheet2!$CO$3,#REF!,17)+HLOOKUP(Sheet2!$CO$4,#REF!,17)+HLOOKUP(Sheet2!$CO$5,#REF!,17)+HLOOKUP(Sheet2!$CO$6,#REF!,17)+HLOOKUP(Sheet2!$CO$7,#REF!,17)+HLOOKUP(Sheet2!$CO$8,#REF!,17)+HLOOKUP(Sheet2!$CO$9,#REF!,17)+HLOOKUP(Sheet2!$CO$10,#REF!,17)+HLOOKUP(Sheet2!$CO$11,#REF!,17)+HLOOKUP(Sheet2!$CO$12,#REF!,17)+HLOOKUP(Sheet2!$CO$13,#REF!,17)+HLOOKUP(Sheet2!$CO$14,#REF!,17)+HLOOKUP(Sheet2!$CO$15,#REF!,17)+HLOOKUP(Sheet2!$CO$16,#REF!,17)+HLOOKUP(Sheet2!$CO$17,#REF!,17))</f>
        <v>#REF!</v>
      </c>
      <c r="CP37" s="8" t="e">
        <f>SUM(HLOOKUP(Sheet2!$CP$3,#REF!,17)+HLOOKUP(Sheet2!$CP$4,#REF!,17)+HLOOKUP(Sheet2!$CP$5,#REF!,17)+HLOOKUP(Sheet2!$CP$6,#REF!,17)+HLOOKUP(Sheet2!$CP$7,#REF!,17)+HLOOKUP(Sheet2!$CP$8,#REF!,17)+HLOOKUP(Sheet2!$CP$9,#REF!,17)+HLOOKUP(Sheet2!$CP$10,#REF!,17)+HLOOKUP(Sheet2!$CP$11,#REF!,17)+HLOOKUP(Sheet2!$CP$12,#REF!,17)+HLOOKUP(Sheet2!$CP$13,#REF!,17)+HLOOKUP(Sheet2!$CP$14,#REF!,17)+HLOOKUP(Sheet2!$CP$15,#REF!,17)+HLOOKUP(Sheet2!$CP$16,#REF!,17)+HLOOKUP(Sheet2!$CP$17,#REF!,17)+HLOOKUP(Sheet2!$CP$18,#REF!,17))</f>
        <v>#REF!</v>
      </c>
      <c r="CQ37" s="8" t="e">
        <f>SUM(HLOOKUP(Sheet2!$CQ$3,#REF!,17)+HLOOKUP(Sheet2!$CQ$4,#REF!,17)+HLOOKUP(Sheet2!$CQ$5,#REF!,17)+HLOOKUP(Sheet2!$CQ$6,#REF!,17)+HLOOKUP(Sheet2!$CQ$7,#REF!,17)+HLOOKUP(Sheet2!$CQ$8,#REF!,17)+HLOOKUP(Sheet2!$CQ$9,#REF!,17)+HLOOKUP(Sheet2!$CQ$10,#REF!,17)+HLOOKUP(Sheet2!$CQ$11,#REF!,17)+HLOOKUP(Sheet2!$CQ$12,#REF!,17)+HLOOKUP(Sheet2!$CQ$13,#REF!,17)+HLOOKUP(Sheet2!$CQ$14,#REF!,17)+HLOOKUP(Sheet2!$CQ$15,#REF!,17)+HLOOKUP(Sheet2!$CQ$16,#REF!,17)+HLOOKUP(Sheet2!$CQ$17,#REF!,17)+HLOOKUP(Sheet2!$CQ$18,#REF!,17))</f>
        <v>#REF!</v>
      </c>
      <c r="CR37" s="8" t="e">
        <f>SUM(HLOOKUP(Sheet2!$CR$3,#REF!,17)+HLOOKUP(Sheet2!$CR$4,#REF!,17)+HLOOKUP(Sheet2!$CR$5,#REF!,17)+HLOOKUP(Sheet2!$CR$6,#REF!,17)+HLOOKUP(Sheet2!$CR$7,#REF!,17)+HLOOKUP(Sheet2!$CR$8,#REF!,17)+HLOOKUP(Sheet2!$CR$9,#REF!,17)+HLOOKUP(Sheet2!$CR$10,#REF!,17)+HLOOKUP(Sheet2!$CR$11,#REF!,17)+HLOOKUP(Sheet2!$CR$12,#REF!,17)+HLOOKUP(Sheet2!$CR$13,#REF!,17)+HLOOKUP(Sheet2!$CR$14,#REF!,17)+HLOOKUP(Sheet2!$CR$15,#REF!,17)+HLOOKUP(Sheet2!$CR$16,#REF!,17)+HLOOKUP(Sheet2!$CR$17,#REF!,17)+HLOOKUP(Sheet2!$CR$18,#REF!,17)+HLOOKUP(Sheet2!$CR$19,#REF!,17)+HLOOKUP(Sheet2!$CR$20,#REF!,17)+HLOOKUP(Sheet2!$CR$21,#REF!,17))</f>
        <v>#REF!</v>
      </c>
      <c r="CS37" s="8" t="e">
        <f>SUM(HLOOKUP(Sheet2!$CS$3,#REF!,17)+HLOOKUP(Sheet2!$CS$4,#REF!,17)+HLOOKUP(Sheet2!$CS$5,#REF!,17)+HLOOKUP(Sheet2!$CS$6,#REF!,17)+HLOOKUP(Sheet2!$CS$7,#REF!,17)+HLOOKUP(Sheet2!$CS$8,#REF!,17)+HLOOKUP(Sheet2!$CS$9,#REF!,17)+HLOOKUP(Sheet2!$CS$10,#REF!,17)+HLOOKUP(Sheet2!$CS$11,#REF!,17)+HLOOKUP(Sheet2!$CS$12,#REF!,17)+HLOOKUP(Sheet2!$CS$13,#REF!,17)+HLOOKUP(Sheet2!$CS$14,#REF!,17)+HLOOKUP(Sheet2!$CS$15,#REF!,17)+HLOOKUP(Sheet2!$CS$16,#REF!,17)+HLOOKUP(Sheet2!$CS$17,#REF!,17)+HLOOKUP(Sheet2!$CS$18,#REF!,17))</f>
        <v>#REF!</v>
      </c>
      <c r="CT37" s="8" t="e">
        <f>SUM(HLOOKUP(Sheet2!$CT$3,#REF!,17)+HLOOKUP(Sheet2!$CT$4,#REF!,17)+HLOOKUP(Sheet2!$CT$5,#REF!,17)+HLOOKUP(Sheet2!$CT$6,#REF!,17)+HLOOKUP(Sheet2!$CT$7,#REF!,17)+HLOOKUP(Sheet2!$CT$8,#REF!,17)+HLOOKUP(Sheet2!$CT$9,#REF!,17)+HLOOKUP(Sheet2!$CT$10,#REF!,17)+HLOOKUP(Sheet2!$CT$11,#REF!,17)+HLOOKUP(Sheet2!$CT$12,#REF!,17)+HLOOKUP(Sheet2!$CT$13,#REF!,17)+HLOOKUP(Sheet2!$CT$14,#REF!,17)+HLOOKUP(Sheet2!$CT$15,#REF!,17)+HLOOKUP(Sheet2!$CT$16,#REF!,17)+HLOOKUP(Sheet2!$CT$17,#REF!,17)+HLOOKUP(Sheet2!$CT$18,#REF!,17)+HLOOKUP(Sheet2!$CT$19,#REF!,17)+HLOOKUP(Sheet2!$CT$20,#REF!,17))</f>
        <v>#REF!</v>
      </c>
      <c r="CU37" s="8" t="e">
        <f>SUM(HLOOKUP(Sheet2!$CU$3,#REF!,17)+HLOOKUP(Sheet2!$CU$4,#REF!,17)+HLOOKUP(Sheet2!$CU$5,#REF!,17)+HLOOKUP(Sheet2!$CU$6,#REF!,17)+HLOOKUP(Sheet2!$CU$7,#REF!,17)+HLOOKUP(Sheet2!$CU$8,#REF!,17)+HLOOKUP(Sheet2!$CU$9,#REF!,17)+HLOOKUP(Sheet2!$CU$10,#REF!,17)+HLOOKUP(Sheet2!$CU$11,#REF!,17)+HLOOKUP(Sheet2!$CU$12,#REF!,17)+HLOOKUP(Sheet2!$CU$13,#REF!,17)+HLOOKUP(Sheet2!$CU$14,#REF!,17)+HLOOKUP(Sheet2!$CU$15,#REF!,17)+HLOOKUP(Sheet2!$CU$16,#REF!,17)+HLOOKUP(Sheet2!$CU$17,#REF!,17))</f>
        <v>#REF!</v>
      </c>
      <c r="CV37" s="8" t="e">
        <f>SUM(HLOOKUP(Sheet2!$CV$3,#REF!,17)+HLOOKUP(Sheet2!$CV$4,#REF!,17)+HLOOKUP(Sheet2!$CV$5,#REF!,17)+HLOOKUP(Sheet2!$CV$6,#REF!,17)+HLOOKUP(Sheet2!$CV$7,#REF!,17)+HLOOKUP(Sheet2!$CV$8,#REF!,17)+HLOOKUP(Sheet2!$CV$9,#REF!,17)+HLOOKUP(Sheet2!$CV$10,#REF!,17)+HLOOKUP(Sheet2!$CV$11,#REF!,17)+HLOOKUP(Sheet2!$CV$12,#REF!,17)+HLOOKUP(Sheet2!$CV$13,#REF!,17)+HLOOKUP(Sheet2!$CV$14,#REF!,17)+HLOOKUP(Sheet2!$CV$15,#REF!,17)+HLOOKUP(Sheet2!$CV$16,#REF!,17)+HLOOKUP(Sheet2!$CV$17,#REF!,17)+HLOOKUP(Sheet2!$CV$18,#REF!,17))</f>
        <v>#REF!</v>
      </c>
      <c r="CW37" s="8" t="e">
        <f>SUM(HLOOKUP(Sheet2!$CW$3,#REF!,17)+HLOOKUP(Sheet2!$CW$4,#REF!,17)+HLOOKUP(Sheet2!$CW$5,#REF!,17)+HLOOKUP(Sheet2!$CW$6,#REF!,17)+HLOOKUP(Sheet2!$CW$7,#REF!,17)+HLOOKUP(Sheet2!$CW$8,#REF!,17)+HLOOKUP(Sheet2!$CW$9,#REF!,17)+HLOOKUP(Sheet2!$CW$10,#REF!,17)+HLOOKUP(Sheet2!$CW$11,#REF!,17)+HLOOKUP(Sheet2!$CW$12,#REF!,17)+HLOOKUP(Sheet2!$CW$13,#REF!,17)+HLOOKUP(Sheet2!$CW$14,#REF!,17)+HLOOKUP(Sheet2!$CW$15,#REF!,17))</f>
        <v>#REF!</v>
      </c>
      <c r="CX37" s="8" t="e">
        <f>SUM(HLOOKUP(Sheet2!$CX$3,#REF!,17)+HLOOKUP(Sheet2!$CX$4,#REF!,17)+HLOOKUP(Sheet2!$CX$5,#REF!,17)+HLOOKUP(Sheet2!$CX$6,#REF!,17)+HLOOKUP(Sheet2!$CX$7,#REF!,17)+HLOOKUP(Sheet2!$CX$8,#REF!,17)+HLOOKUP(Sheet2!$CX$9,#REF!,17)+HLOOKUP(Sheet2!$CX$10,#REF!,17)+HLOOKUP(Sheet2!$CX$11,#REF!,17)+HLOOKUP(Sheet2!$CX$12,#REF!,17)+HLOOKUP(Sheet2!$CX$13,#REF!,17)+HLOOKUP(Sheet2!$CX$14,#REF!,17)+HLOOKUP(Sheet2!$CX$15,#REF!,17)+HLOOKUP(Sheet2!$CX$16,#REF!,17)+HLOOKUP(Sheet2!$CX$17,#REF!,17))</f>
        <v>#REF!</v>
      </c>
      <c r="CY37" s="8" t="e">
        <f>SUM(HLOOKUP(Sheet2!$CY$3,#REF!,17)+HLOOKUP(Sheet2!$CY$4,#REF!,17)+HLOOKUP(Sheet2!$CY$5,#REF!,17)+HLOOKUP(Sheet2!$CY$6,#REF!,17)+HLOOKUP(Sheet2!$CY$7,#REF!,17)+HLOOKUP(Sheet2!$CY$8,#REF!,17)+HLOOKUP(Sheet2!$CY$9,#REF!,17)+HLOOKUP(Sheet2!$CY$10,#REF!,17)+HLOOKUP(Sheet2!$CY$11,#REF!,17)+HLOOKUP(Sheet2!$CY$12,#REF!,17)+HLOOKUP(Sheet2!$CY$13,#REF!,17)+HLOOKUP(Sheet2!$CY$14,#REF!,17)+HLOOKUP(Sheet2!$CY$15,#REF!,17)+HLOOKUP(Sheet2!$CY$16,#REF!,17)+HLOOKUP(Sheet2!$CY$17,#REF!,17))</f>
        <v>#REF!</v>
      </c>
      <c r="CZ37" s="8" t="e">
        <f>SUM(HLOOKUP(Sheet2!$CZ$3,#REF!,17)+HLOOKUP(Sheet2!$CZ$4,#REF!,17)+HLOOKUP(Sheet2!$CZ$5,#REF!,17)+HLOOKUP(Sheet2!$CZ$6,#REF!,17)+HLOOKUP(Sheet2!$CZ$7,#REF!,17)+HLOOKUP(Sheet2!$CZ$8,#REF!,17)+HLOOKUP(Sheet2!$CZ$9,#REF!,17)+HLOOKUP(Sheet2!$CZ$10,#REF!,17)+HLOOKUP(Sheet2!$CZ$11,#REF!,17)+HLOOKUP(Sheet2!$CZ$12,#REF!,17)+HLOOKUP(Sheet2!$CZ$13,#REF!,17)+HLOOKUP(Sheet2!$CZ$14,#REF!,17))</f>
        <v>#REF!</v>
      </c>
      <c r="DA37" s="8" t="e">
        <f>SUM(HLOOKUP(Sheet2!$DA$3,#REF!,17)+HLOOKUP(Sheet2!$DA$4,#REF!,17)+HLOOKUP(Sheet2!$DA$5,#REF!,17)+HLOOKUP(Sheet2!$DA$6,#REF!,17)+HLOOKUP(Sheet2!$DA$7,#REF!,17)+HLOOKUP(Sheet2!$DA$8,#REF!,17)+HLOOKUP(Sheet2!$DA$9,#REF!,17)+HLOOKUP(Sheet2!$DA$10,#REF!,17)+HLOOKUP(Sheet2!$DA$11,#REF!,17)+HLOOKUP(Sheet2!$DA$12,#REF!,17)+HLOOKUP(Sheet2!$DA$13,#REF!,17)+HLOOKUP(Sheet2!$DA$14,#REF!,17)+HLOOKUP(Sheet2!$DA$15,#REF!,17)+HLOOKUP(Sheet2!$DA$16,#REF!,17))</f>
        <v>#REF!</v>
      </c>
      <c r="DB37" s="8" t="e">
        <f>SUM(HLOOKUP(Sheet2!$DB$3,#REF!,17)+HLOOKUP(Sheet2!$DB$4,#REF!,17)+HLOOKUP(Sheet2!$DB$5,#REF!,17)+HLOOKUP(Sheet2!$DB$6,#REF!,17)+HLOOKUP(Sheet2!$DB$7,#REF!,17)+HLOOKUP(Sheet2!$DB$8,#REF!,17)+HLOOKUP(Sheet2!$DB$9,#REF!,17)+HLOOKUP(Sheet2!$DB$10,#REF!,17)+HLOOKUP(Sheet2!$DB$11,#REF!,17)+HLOOKUP(Sheet2!$DB$12,#REF!,17)+HLOOKUP(Sheet2!$DB$13,#REF!,17)+HLOOKUP(Sheet2!$DB$14,#REF!,17)+HLOOKUP(Sheet2!$DB$15,#REF!,17))</f>
        <v>#REF!</v>
      </c>
      <c r="DC37" s="8" t="e">
        <f>SUM(HLOOKUP(Sheet2!$DC$3,#REF!,17)+HLOOKUP(Sheet2!$DC$4,#REF!,17)+HLOOKUP(Sheet2!$DC$5,#REF!,17)+HLOOKUP(Sheet2!$DC$6,#REF!,17)+HLOOKUP(Sheet2!$DC$7,#REF!,17)+HLOOKUP(Sheet2!$DC$8,#REF!,17)+HLOOKUP(Sheet2!$DC$9,#REF!,17)+HLOOKUP(Sheet2!$DC$10,#REF!,17)+HLOOKUP(Sheet2!$DC$11,#REF!,17)+HLOOKUP(Sheet2!$DC$12,#REF!,17)+HLOOKUP(Sheet2!$DC$13,#REF!,17)+HLOOKUP(Sheet2!$DC$14,#REF!,17)+HLOOKUP(Sheet2!$DC$15,#REF!,17)+HLOOKUP(Sheet2!$DC$16,#REF!,17)+HLOOKUP(Sheet2!$DC$17,#REF!,17))</f>
        <v>#REF!</v>
      </c>
      <c r="DD37" s="8" t="e">
        <f>SUM(HLOOKUP(Sheet2!$DD$3,#REF!,17)+HLOOKUP(Sheet2!$DD$4,#REF!,17)+HLOOKUP(Sheet2!$DD$5,#REF!,17)+HLOOKUP(Sheet2!$DD$6,#REF!,17)+HLOOKUP(Sheet2!$DD$7,#REF!,17)+HLOOKUP(Sheet2!$DD$8,#REF!,17)+HLOOKUP(Sheet2!$DD$9,#REF!,17)+HLOOKUP(Sheet2!$DD$10,#REF!,17)+HLOOKUP(Sheet2!$DD$11,#REF!,17)+HLOOKUP(Sheet2!$DD$12,#REF!,17)+HLOOKUP(Sheet2!$DD$13,#REF!,17)+HLOOKUP(Sheet2!$DD$14,#REF!,17)+HLOOKUP(Sheet2!$DD$15,#REF!,17)+HLOOKUP(Sheet2!$DD$16,#REF!,17)+HLOOKUP(Sheet2!$DD$17,#REF!,17)+HLOOKUP(Sheet2!$DD$18,#REF!,17))</f>
        <v>#REF!</v>
      </c>
      <c r="DE37" s="8" t="e">
        <f>SUM(HLOOKUP(Sheet2!$DE$3,#REF!,17)+HLOOKUP(Sheet2!$DE$4,#REF!,17)+HLOOKUP(Sheet2!$DE$5,#REF!,17)+HLOOKUP(Sheet2!$DE$6,#REF!,17)+HLOOKUP(Sheet2!$DE$7,#REF!,17)+HLOOKUP(Sheet2!$DE$8,#REF!,17)+HLOOKUP(Sheet2!$DE$9,#REF!,17)+HLOOKUP(Sheet2!$DE$10,#REF!,17)+HLOOKUP(Sheet2!$DE$11,#REF!,17)+HLOOKUP(Sheet2!$DE$12,#REF!,17)+HLOOKUP(Sheet2!$DE$13,#REF!,17)+HLOOKUP(Sheet2!$DE$14,#REF!,17)+HLOOKUP(Sheet2!$DE$15,#REF!,17)+HLOOKUP(Sheet2!$DE$16,#REF!,17)+HLOOKUP(Sheet2!$DE$17,#REF!,17)+HLOOKUP(Sheet2!$DE$18,#REF!,17))</f>
        <v>#REF!</v>
      </c>
      <c r="DF37" s="8" t="e">
        <f>SUM(HLOOKUP(Sheet2!$DF$3,#REF!,17)+HLOOKUP(Sheet2!$DF$4,#REF!,17)+HLOOKUP(Sheet2!$DF$5,#REF!,17)+HLOOKUP(Sheet2!$DF$6,#REF!,17)+HLOOKUP(Sheet2!$DF$7,#REF!,17)+HLOOKUP(Sheet2!$DF$8,#REF!,17)+HLOOKUP(Sheet2!$DF$9,#REF!,17)+HLOOKUP(Sheet2!$DF$10,#REF!,17)+HLOOKUP(Sheet2!$DF$11,#REF!,17)+HLOOKUP(Sheet2!$DF$12,#REF!,17)+HLOOKUP(Sheet2!$DF$13,#REF!,17)+HLOOKUP(Sheet2!$DF$14,#REF!,17)+HLOOKUP(Sheet2!$DF$15,#REF!,17)+HLOOKUP(Sheet2!$DF$16,#REF!,17)+HLOOKUP(Sheet2!$DF$17,#REF!,17)+HLOOKUP(Sheet2!$DF$18,#REF!,17))</f>
        <v>#REF!</v>
      </c>
      <c r="DG37" s="8" t="e">
        <f>SUM(HLOOKUP(Sheet2!$DG$3,#REF!,17)+HLOOKUP(Sheet2!$DG$4,#REF!,17)+HLOOKUP(Sheet2!$DG$5,#REF!,17)+HLOOKUP(Sheet2!$DG$6,#REF!,17)+HLOOKUP(Sheet2!$DG$7,#REF!,17)+HLOOKUP(Sheet2!$DG$8,#REF!,17)+HLOOKUP(Sheet2!$DG$9,#REF!,17)+HLOOKUP(Sheet2!$DG$10,#REF!,17)+HLOOKUP(Sheet2!$DG$11,#REF!,17)+HLOOKUP(Sheet2!$DG$12,#REF!,17)+HLOOKUP(Sheet2!$DG$13,#REF!,17)+HLOOKUP(Sheet2!$DG$14,#REF!,17)+HLOOKUP(Sheet2!$DG$15,#REF!,17)+HLOOKUP(Sheet2!$DG$16,#REF!,17)+HLOOKUP(Sheet2!$DG$17,#REF!,17))</f>
        <v>#REF!</v>
      </c>
      <c r="DH37" s="8" t="e">
        <f>SUM(HLOOKUP(Sheet2!$DH$3,#REF!,17)+HLOOKUP(Sheet2!$DH$4,#REF!,17)+HLOOKUP(Sheet2!$DH$5,#REF!,17)+HLOOKUP(Sheet2!$DH$6,#REF!,17)+HLOOKUP(Sheet2!$DH$7,#REF!,17)+HLOOKUP(Sheet2!$DH$8,#REF!,17)+HLOOKUP(Sheet2!$DH$9,#REF!,17)+HLOOKUP(Sheet2!$DH$10,#REF!,17)+HLOOKUP(Sheet2!$DH$11,#REF!,17)+HLOOKUP(Sheet2!$DH$12,#REF!,17)+HLOOKUP(Sheet2!$DH$13,#REF!,17)+HLOOKUP(Sheet2!$DH$14,#REF!,17)+HLOOKUP(Sheet2!$DH$15,#REF!,17)+HLOOKUP(Sheet2!$DH$16,#REF!,17)+HLOOKUP(Sheet2!$DH$17,#REF!,17))</f>
        <v>#REF!</v>
      </c>
      <c r="DI37" s="8" t="e">
        <f>SUM(HLOOKUP(Sheet2!$DI$3,#REF!,17)+HLOOKUP(Sheet2!$DI$4,#REF!,17)+HLOOKUP(Sheet2!$DI$5,#REF!,17)+HLOOKUP(Sheet2!$DI$6,#REF!,17)+HLOOKUP(Sheet2!$DI$7,#REF!,17)+HLOOKUP(Sheet2!$DI$8,#REF!,17)+HLOOKUP(Sheet2!$DI$9,#REF!,17)+HLOOKUP(Sheet2!$DI$10,#REF!,17)+HLOOKUP(Sheet2!$DI$11,#REF!,17)+HLOOKUP(Sheet2!$DI$12,#REF!,17)+HLOOKUP(Sheet2!$DI$13,#REF!,17)+HLOOKUP(Sheet2!$DI$14,#REF!,17)+HLOOKUP(Sheet2!$DI$15,#REF!,17)+HLOOKUP(Sheet2!$DI$16,#REF!,17)+HLOOKUP(Sheet2!$DI$17,#REF!,17))</f>
        <v>#REF!</v>
      </c>
      <c r="DJ37" s="8" t="e">
        <f>SUM(HLOOKUP(Sheet2!$DJ$3,#REF!,17)+HLOOKUP(Sheet2!$DJ$4,#REF!,17)+HLOOKUP(Sheet2!$DJ$5,#REF!,17)+HLOOKUP(Sheet2!$DJ$6,#REF!,17)+HLOOKUP(Sheet2!$DJ$7,#REF!,17)+HLOOKUP(Sheet2!$DJ$8,#REF!,17)+HLOOKUP(Sheet2!$DJ$9,#REF!,17)+HLOOKUP(Sheet2!$DJ$10,#REF!,17)+HLOOKUP(Sheet2!$DJ$11,#REF!,17)+HLOOKUP(Sheet2!$DJ$12,#REF!,17)+HLOOKUP(Sheet2!$DJ$13,#REF!,17)+HLOOKUP(Sheet2!$DJ$14,#REF!,17)+HLOOKUP(Sheet2!$DJ$15,#REF!,17))</f>
        <v>#REF!</v>
      </c>
      <c r="DK37" s="8" t="e">
        <f>SUM(HLOOKUP(Sheet2!$DK$3,#REF!,17)+HLOOKUP(Sheet2!$DK$4,#REF!,17)+HLOOKUP(Sheet2!$DK$5,#REF!,17)+HLOOKUP(Sheet2!$DK$6,#REF!,17)+HLOOKUP(Sheet2!$DK$7,#REF!,17)+HLOOKUP(Sheet2!$DK$8,#REF!,17)+HLOOKUP(Sheet2!$DK$9,#REF!,17)+HLOOKUP(Sheet2!$DK$10,#REF!,17)+HLOOKUP(Sheet2!$DK$11,#REF!,17)+HLOOKUP(Sheet2!$DK$12,#REF!,17)+HLOOKUP(Sheet2!$DK$13,#REF!,17)+HLOOKUP(Sheet2!$DK$14,#REF!,17)+HLOOKUP(Sheet2!$DK$15,#REF!,17)+HLOOKUP(Sheet2!$DK$16,#REF!,17)+HLOOKUP(Sheet2!$DK$17,#REF!,17))</f>
        <v>#REF!</v>
      </c>
      <c r="DL37" s="8" t="e">
        <f>SUM(HLOOKUP(Sheet2!$DL$3,#REF!,17)+HLOOKUP(Sheet2!$DL$4,#REF!,17)+HLOOKUP(Sheet2!$DL$5,#REF!,17)+HLOOKUP(Sheet2!$DL$6,#REF!,17)+HLOOKUP(Sheet2!$DL$7,#REF!,17)+HLOOKUP(Sheet2!$DL$8,#REF!,17)+HLOOKUP(Sheet2!$DL$9,#REF!,17)+HLOOKUP(Sheet2!$DL$10,#REF!,17)+HLOOKUP(Sheet2!$DL$11,#REF!,17)+HLOOKUP(Sheet2!$DL$12,#REF!,17)+HLOOKUP(Sheet2!$DL$13,#REF!,17)+HLOOKUP(Sheet2!$DL$14,#REF!,17)+HLOOKUP(Sheet2!$DL$15,#REF!,17)+HLOOKUP(Sheet2!$DL$16,#REF!,17)+HLOOKUP(Sheet2!$DL$17,#REF!,17))</f>
        <v>#REF!</v>
      </c>
      <c r="DM37" s="8" t="e">
        <f>SUM(HLOOKUP(Sheet2!$DM$3,#REF!,17)+HLOOKUP(Sheet2!$DM$4,#REF!,17)+HLOOKUP(Sheet2!$DM$5,#REF!,17)+HLOOKUP(Sheet2!$DM$6,#REF!,17)+HLOOKUP(Sheet2!$DM$7,#REF!,17)+HLOOKUP(Sheet2!$DM$8,#REF!,17)+HLOOKUP(Sheet2!$DM$9,#REF!,17)+HLOOKUP(Sheet2!$DM$10,#REF!,17)+HLOOKUP(Sheet2!$DM$11,#REF!,17)+HLOOKUP(Sheet2!$DM$12,#REF!,17)+HLOOKUP(Sheet2!$DM$13,#REF!,17)+HLOOKUP(Sheet2!$DM$14,#REF!,17)+HLOOKUP(Sheet2!$DM$15,#REF!,17)+HLOOKUP(Sheet2!$DM$16,#REF!,17)+HLOOKUP(Sheet2!$DM$17,#REF!,17)+HLOOKUP(Sheet2!$DM$18,#REF!,17))</f>
        <v>#REF!</v>
      </c>
      <c r="DN37" s="8" t="e">
        <f>SUM(HLOOKUP(Sheet2!$DN$3,#REF!,17)+HLOOKUP(Sheet2!$DN$4,#REF!,17)+HLOOKUP(Sheet2!$DN$5,#REF!,17)+HLOOKUP(Sheet2!$DN$6,#REF!,17)+HLOOKUP(Sheet2!$DN$7,#REF!,17)+HLOOKUP(Sheet2!$DN$8,#REF!,17)+HLOOKUP(Sheet2!$DN$9,#REF!,17)+HLOOKUP(Sheet2!$DN$10,#REF!,17)+HLOOKUP(Sheet2!$DN$11,#REF!,17)+HLOOKUP(Sheet2!$DN$12,#REF!,17)+HLOOKUP(Sheet2!$DN$13,#REF!,17)+HLOOKUP(Sheet2!$DN$14,#REF!,17)+HLOOKUP(Sheet2!$DN$15,#REF!,17)+HLOOKUP(Sheet2!$DN$16,#REF!,17)+HLOOKUP(Sheet2!$DN$17,#REF!,17)+HLOOKUP(Sheet2!$DN$18,#REF!,17))</f>
        <v>#REF!</v>
      </c>
      <c r="DO37" s="8" t="e">
        <f>SUM(HLOOKUP(Sheet2!$DO$3,#REF!,17)+HLOOKUP(Sheet2!$DO$4,#REF!,17)+HLOOKUP(Sheet2!$DO$5,#REF!,17)+HLOOKUP(Sheet2!$DO$6,#REF!,17)+HLOOKUP(Sheet2!$DO$7,#REF!,17)+HLOOKUP(Sheet2!$DO$8,#REF!,17)+HLOOKUP(Sheet2!$DO$9,#REF!,17)+HLOOKUP(Sheet2!$DO$10,#REF!,17)+HLOOKUP(Sheet2!$DO$11,#REF!,17)+HLOOKUP(Sheet2!$DO$12,#REF!,17)+HLOOKUP(Sheet2!$DO$13,#REF!,17)+HLOOKUP(Sheet2!$DO$14,#REF!,17)+HLOOKUP(Sheet2!$DO$15,#REF!,17)+HLOOKUP(Sheet2!$DO$16,#REF!,17)+HLOOKUP(Sheet2!$DO$17,#REF!,17)+HLOOKUP(Sheet2!$DO$18,#REF!,17)+HLOOKUP(Sheet2!$DO$19,#REF!,17)+HLOOKUP(Sheet2!$DO$20,#REF!,17)+HLOOKUP(Sheet2!$DO$21,#REF!,17))</f>
        <v>#REF!</v>
      </c>
      <c r="DP37" s="8" t="e">
        <f>SUM(HLOOKUP(Sheet2!$DP$3,#REF!,17)+HLOOKUP(Sheet2!$DP$4,#REF!,17)+HLOOKUP(Sheet2!$DP$5,#REF!,17)+HLOOKUP(Sheet2!$DP$6,#REF!,17)+HLOOKUP(Sheet2!$DP$7,#REF!,17)+HLOOKUP(Sheet2!$DP$8,#REF!,17)+HLOOKUP(Sheet2!$DP$9,#REF!,17)+HLOOKUP(Sheet2!$DP$10,#REF!,17)+HLOOKUP(Sheet2!$DP$11,#REF!,17)+HLOOKUP(Sheet2!$DP$12,#REF!,17)+HLOOKUP(Sheet2!$DP$13,#REF!,17)+HLOOKUP(Sheet2!$DP$14,#REF!,17)+HLOOKUP(Sheet2!$DP$15,#REF!,17)+HLOOKUP(Sheet2!$DP$16,#REF!,17)+HLOOKUP(Sheet2!$DP$17,#REF!,17)+HLOOKUP(Sheet2!$DP$18,#REF!,17))</f>
        <v>#REF!</v>
      </c>
      <c r="DQ37" s="8" t="e">
        <f>SUM(HLOOKUP(Sheet2!$DQ$3,#REF!,17)+HLOOKUP(Sheet2!$DQ$4,#REF!,17)+HLOOKUP(Sheet2!$DQ$5,#REF!,17)+HLOOKUP(Sheet2!$DQ$6,#REF!,17)+HLOOKUP(Sheet2!$DQ$7,#REF!,17)+HLOOKUP(Sheet2!$DQ$8,#REF!,17)+HLOOKUP(Sheet2!$DQ$9,#REF!,17)+HLOOKUP(Sheet2!$DQ$10,#REF!,17)+HLOOKUP(Sheet2!$DQ$11,#REF!,17)+HLOOKUP(Sheet2!$DQ$12,#REF!,17)+HLOOKUP(Sheet2!$DQ$13,#REF!,17)+HLOOKUP(Sheet2!$DQ$14,#REF!,17)+HLOOKUP(Sheet2!$DQ$15,#REF!,17)+HLOOKUP(Sheet2!$DQ$16,#REF!,17)+HLOOKUP(Sheet2!$DQ$17,#REF!,17)+HLOOKUP(Sheet2!$DQ$18,#REF!,17)+HLOOKUP(Sheet2!$DQ$19,#REF!,17)+HLOOKUP(Sheet2!$DQ$20,#REF!,17))</f>
        <v>#REF!</v>
      </c>
      <c r="DR37" s="8" t="e">
        <f>SUM(HLOOKUP(Sheet2!$DR$3,#REF!,17)+HLOOKUP(Sheet2!$DR$4,#REF!,17)+HLOOKUP(Sheet2!$DR$5,#REF!,17)+HLOOKUP(Sheet2!$DR$6,#REF!,17)+HLOOKUP(Sheet2!$DR$7,#REF!,17)+HLOOKUP(Sheet2!$DR$8,#REF!,17)+HLOOKUP(Sheet2!$DR$9,#REF!,17)+HLOOKUP(Sheet2!$DR$10,#REF!,17)+HLOOKUP(Sheet2!$DR$11,#REF!,17)+HLOOKUP(Sheet2!$DR$12,#REF!,17)+HLOOKUP(Sheet2!$DR$13,#REF!,17)+HLOOKUP(Sheet2!$DR$14,#REF!,17)+HLOOKUP(Sheet2!$DR$15,#REF!,17)+HLOOKUP(Sheet2!$DR$16,#REF!,17))</f>
        <v>#REF!</v>
      </c>
      <c r="DS37" s="8" t="e">
        <f>SUM(HLOOKUP(Sheet2!$DS$3,#REF!,17)+HLOOKUP(Sheet2!$DS$4,#REF!,17)+HLOOKUP(Sheet2!$DS$5,#REF!,17)+HLOOKUP(Sheet2!$DS$6,#REF!,17)+HLOOKUP(Sheet2!$DS$7,#REF!,17)+HLOOKUP(Sheet2!$DS$8,#REF!,17)+HLOOKUP(Sheet2!$DS$9,#REF!,17)+HLOOKUP(Sheet2!$DS$10,#REF!,17)+HLOOKUP(Sheet2!$DS$11,#REF!,17)+HLOOKUP(Sheet2!$DS$12,#REF!,17)+HLOOKUP(Sheet2!$DS$13,#REF!,17)+HLOOKUP(Sheet2!$DS$14,#REF!,17)+HLOOKUP(Sheet2!$DS$15,#REF!,17)+HLOOKUP(Sheet2!$DS$16,#REF!,17)+HLOOKUP(Sheet2!$DS$17,#REF!,17))</f>
        <v>#REF!</v>
      </c>
      <c r="DT37" s="8" t="e">
        <f>SUM(HLOOKUP(Sheet2!$DT$3,#REF!,17)+HLOOKUP(Sheet2!$DT$4,#REF!,17)+HLOOKUP(Sheet2!$DT$5,#REF!,17)+HLOOKUP(Sheet2!$DT$6,#REF!,17)+HLOOKUP(Sheet2!$DT$7,#REF!,17)+HLOOKUP(Sheet2!$DT$8,#REF!,17)+HLOOKUP(Sheet2!$DT$9,#REF!,17)+HLOOKUP(Sheet2!$DT$10,#REF!,17)+HLOOKUP(Sheet2!$DT$11,#REF!,17)+HLOOKUP(Sheet2!$DT$12,#REF!,17)+HLOOKUP(Sheet2!$DT$13,#REF!,17)+HLOOKUP(Sheet2!$DT$14,#REF!,17))</f>
        <v>#REF!</v>
      </c>
      <c r="DU37" s="8" t="e">
        <f>SUM(HLOOKUP(Sheet2!$DU$3,#REF!,17)+HLOOKUP(Sheet2!$DU$4,#REF!,17)+HLOOKUP(Sheet2!$DU$5,#REF!,17)+HLOOKUP(Sheet2!$DU$6,#REF!,17)+HLOOKUP(Sheet2!$DU$7,#REF!,17)+HLOOKUP(Sheet2!$DU$8,#REF!,17)+HLOOKUP(Sheet2!$DU$9,#REF!,17)+HLOOKUP(Sheet2!$DU$10,#REF!,17)+HLOOKUP(Sheet2!$DU$11,#REF!,17)+HLOOKUP(Sheet2!$DU$12,#REF!,17)+HLOOKUP(Sheet2!$DU$13,#REF!,17)+HLOOKUP(Sheet2!$DU$14,#REF!,17)+HLOOKUP(Sheet2!$DU$15,#REF!,17)+HLOOKUP(Sheet2!$DU$16,#REF!,17))</f>
        <v>#REF!</v>
      </c>
      <c r="DV37" s="8" t="e">
        <f>SUM(HLOOKUP(Sheet2!$DV$3,#REF!,17)+HLOOKUP(Sheet2!$DV$4,#REF!,17)+HLOOKUP(Sheet2!$DV$5,#REF!,17)+HLOOKUP(Sheet2!$DV$6,#REF!,17)+HLOOKUP(Sheet2!$DV$7,#REF!,17)+HLOOKUP(Sheet2!$DV$8,#REF!,17)+HLOOKUP(Sheet2!$DV$9,#REF!,17)+HLOOKUP(Sheet2!$DV$10,#REF!,17)+HLOOKUP(Sheet2!$DV$11,#REF!,17)+HLOOKUP(Sheet2!$DV$12,#REF!,17)+HLOOKUP(Sheet2!$DV$13,#REF!,17)+HLOOKUP(Sheet2!$DV$14,#REF!,17)+HLOOKUP(Sheet2!$DV$15,#REF!,17)+HLOOKUP(Sheet2!$DV$16,#REF!,17))</f>
        <v>#REF!</v>
      </c>
      <c r="DW37" s="8" t="e">
        <f>SUM(HLOOKUP(Sheet2!$DW$3,#REF!,17)+HLOOKUP(Sheet2!$DW$4,#REF!,17)+HLOOKUP(Sheet2!$DW$5,#REF!,17)+HLOOKUP(Sheet2!$DW$6,#REF!,17)+HLOOKUP(Sheet2!$DW$7,#REF!,17)+HLOOKUP(Sheet2!$DW$8,#REF!,17)+HLOOKUP(Sheet2!$DW$9,#REF!,17)+HLOOKUP(Sheet2!$DW$10,#REF!,17)+HLOOKUP(Sheet2!$DW$11,#REF!,17)+HLOOKUP(Sheet2!$DW$12,#REF!,17)+HLOOKUP(Sheet2!$DW$13,#REF!,17))</f>
        <v>#REF!</v>
      </c>
      <c r="DX37" s="8" t="e">
        <f>SUM(HLOOKUP(Sheet2!$DX$3,#REF!,17)+HLOOKUP(Sheet2!$DX$4,#REF!,17)+HLOOKUP(Sheet2!$DX$5,#REF!,17)+HLOOKUP(Sheet2!$DX$6,#REF!,17)+HLOOKUP(Sheet2!$DX$7,#REF!,17)+HLOOKUP(Sheet2!$DX$8,#REF!,17)+HLOOKUP(Sheet2!$DX$9,#REF!,17)+HLOOKUP(Sheet2!$DX$10,#REF!,17)+HLOOKUP(Sheet2!$DX$11,#REF!,17)+HLOOKUP(Sheet2!$DX$12,#REF!,17)+HLOOKUP(Sheet2!$DX$13,#REF!,17)+HLOOKUP(Sheet2!$DX$14,#REF!,17)+HLOOKUP(Sheet2!$DX$15,#REF!,17))</f>
        <v>#REF!</v>
      </c>
      <c r="DY37" s="8" t="e">
        <f>SUM(HLOOKUP(Sheet2!$DY$3,#REF!,17)+HLOOKUP(Sheet2!$DY$4,#REF!,17)+HLOOKUP(Sheet2!$DY$5,#REF!,17)+HLOOKUP(Sheet2!$DY$6,#REF!,17)+HLOOKUP(Sheet2!$DY$7,#REF!,17)+HLOOKUP(Sheet2!$DY$8,#REF!,17)+HLOOKUP(Sheet2!$DY$9,#REF!,17)+HLOOKUP(Sheet2!$DY$10,#REF!,17)+HLOOKUP(Sheet2!$DY$11,#REF!,17)+HLOOKUP(Sheet2!$DY$12,#REF!,17)+HLOOKUP(Sheet2!$DY$13,#REF!,17)+HLOOKUP(Sheet2!$DY$14,#REF!,17))</f>
        <v>#REF!</v>
      </c>
      <c r="DZ37" s="8" t="e">
        <f>SUM(HLOOKUP(Sheet2!$DZ$3,#REF!,17)+HLOOKUP(Sheet2!$DZ$4,#REF!,17)+HLOOKUP(Sheet2!$DZ$5,#REF!,17)+HLOOKUP(Sheet2!$DZ$6,#REF!,17)+HLOOKUP(Sheet2!$DZ$7,#REF!,17)+HLOOKUP(Sheet2!$DZ$8,#REF!,17)+HLOOKUP(Sheet2!$DZ$9,#REF!,17)+HLOOKUP(Sheet2!$DZ$10,#REF!,17)+HLOOKUP(Sheet2!$DZ$11,#REF!,17)+HLOOKUP(Sheet2!$DZ$12,#REF!,17)+HLOOKUP(Sheet2!$DZ$13,#REF!,17)+HLOOKUP(Sheet2!$DZ$14,#REF!,17)+HLOOKUP(Sheet2!$DZ$15,#REF!,17)+HLOOKUP(Sheet2!$DZ$16,#REF!,17))</f>
        <v>#REF!</v>
      </c>
      <c r="EA37" s="8" t="e">
        <f>SUM(HLOOKUP(Sheet2!$EA$3,#REF!,17)+HLOOKUP(Sheet2!$EA$4,#REF!,17)+HLOOKUP(Sheet2!$EA$5,#REF!,17)+HLOOKUP(Sheet2!$EA$6,#REF!,17)+HLOOKUP(Sheet2!$EA$7,#REF!,17)+HLOOKUP(Sheet2!$EA$8,#REF!,17)+HLOOKUP(Sheet2!$EA$9,#REF!,17)+HLOOKUP(Sheet2!$EA$10,#REF!,17)+HLOOKUP(Sheet2!$EA$11,#REF!,17)+HLOOKUP(Sheet2!$EA$12,#REF!,17)+HLOOKUP(Sheet2!$EA$13,#REF!,17)+HLOOKUP(Sheet2!$EA$14,#REF!,17)+HLOOKUP(Sheet2!$EA$15,#REF!,17)+HLOOKUP(Sheet2!$EA$16,#REF!,17)+HLOOKUP(Sheet2!$EA$17,#REF!,17))</f>
        <v>#REF!</v>
      </c>
      <c r="EB37" s="8" t="e">
        <f>SUM(HLOOKUP(Sheet2!$EB$3,#REF!,17)+HLOOKUP(Sheet2!$EB$4,#REF!,17)+HLOOKUP(Sheet2!$EB$5,#REF!,17)+HLOOKUP(Sheet2!$EB$6,#REF!,17)+HLOOKUP(Sheet2!$EB$7,#REF!,17)+HLOOKUP(Sheet2!$EB$8,#REF!,17)+HLOOKUP(Sheet2!$EB$9,#REF!,17)+HLOOKUP(Sheet2!$EB$10,#REF!,17)+HLOOKUP(Sheet2!$EB$11,#REF!,17)+HLOOKUP(Sheet2!$EB$12,#REF!,17)+HLOOKUP(Sheet2!$EB$13,#REF!,17)+HLOOKUP(Sheet2!$EB$14,#REF!,17)+HLOOKUP(Sheet2!$EB$15,#REF!,17)+HLOOKUP(Sheet2!$EB$16,#REF!,17)+HLOOKUP(Sheet2!$EB$17,#REF!,17))</f>
        <v>#REF!</v>
      </c>
      <c r="EC37" s="8" t="e">
        <f>SUM(HLOOKUP(Sheet2!$EC$3,#REF!,17)+HLOOKUP(Sheet2!$EC$4,#REF!,17)+HLOOKUP(Sheet2!$EC$5,#REF!,17)+HLOOKUP(Sheet2!$EC$6,#REF!,17)+HLOOKUP(Sheet2!$EC$7,#REF!,17)+HLOOKUP(Sheet2!$EC$8,#REF!,17)+HLOOKUP(Sheet2!$EC$9,#REF!,17)+HLOOKUP(Sheet2!$EC$10,#REF!,17)+HLOOKUP(Sheet2!$EC$11,#REF!,17)+HLOOKUP(Sheet2!$EC$12,#REF!,17)+HLOOKUP(Sheet2!$EC$13,#REF!,17)+HLOOKUP(Sheet2!$EC$14,#REF!,17)+HLOOKUP(Sheet2!$EC$15,#REF!,17)+HLOOKUP(Sheet2!$EC$16,#REF!,17)+HLOOKUP(Sheet2!$EC$17,#REF!,17))</f>
        <v>#REF!</v>
      </c>
      <c r="ED37" s="8" t="e">
        <f>SUM(HLOOKUP(Sheet2!$ED$3,#REF!,17)+HLOOKUP(Sheet2!$ED$4,#REF!,17)+HLOOKUP(Sheet2!$ED$5,#REF!,17)+HLOOKUP(Sheet2!$ED$6,#REF!,17)+HLOOKUP(Sheet2!$ED$7,#REF!,17)+HLOOKUP(Sheet2!$ED$8,#REF!,17)+HLOOKUP(Sheet2!$ED$9,#REF!,17)+HLOOKUP(Sheet2!$ED$10,#REF!,17)+HLOOKUP(Sheet2!$ED$11,#REF!,17)+HLOOKUP(Sheet2!$ED$12,#REF!,17)+HLOOKUP(Sheet2!$ED$13,#REF!,17)+HLOOKUP(Sheet2!$ED$14,#REF!,17)+HLOOKUP(Sheet2!$ED$15,#REF!,17)+HLOOKUP(Sheet2!$ED$16,#REF!,17))</f>
        <v>#REF!</v>
      </c>
      <c r="EE37" s="8" t="e">
        <f>SUM(HLOOKUP(Sheet2!$EE$3,#REF!,17)+HLOOKUP(Sheet2!$EE$4,#REF!,17)+HLOOKUP(Sheet2!$EE$5,#REF!,17)+HLOOKUP(Sheet2!$EE$6,#REF!,17)+HLOOKUP(Sheet2!$EE$7,#REF!,17)+HLOOKUP(Sheet2!$EE$8,#REF!,17)+HLOOKUP(Sheet2!$EE$9,#REF!,17)+HLOOKUP(Sheet2!$EE$10,#REF!,17)+HLOOKUP(Sheet2!$EE$11,#REF!,17)+HLOOKUP(Sheet2!$EE$12,#REF!,17)+HLOOKUP(Sheet2!$EE$13,#REF!,17)+HLOOKUP(Sheet2!$EE$14,#REF!,17)+HLOOKUP(Sheet2!$EE$15,#REF!,17)+HLOOKUP(Sheet2!$EE$16,#REF!,17))</f>
        <v>#REF!</v>
      </c>
      <c r="EF37" s="8" t="e">
        <f>SUM(HLOOKUP(Sheet2!$EF$3,#REF!,17)+HLOOKUP(Sheet2!$EF$4,#REF!,17)+HLOOKUP(Sheet2!$EF$5,#REF!,17)+HLOOKUP(Sheet2!$EF$6,#REF!,17)+HLOOKUP(Sheet2!$EF$7,#REF!,17)+HLOOKUP(Sheet2!$EF$8,#REF!,17)+HLOOKUP(Sheet2!$EF$9,#REF!,17)+HLOOKUP(Sheet2!$EF$10,#REF!,17)+HLOOKUP(Sheet2!$EF$11,#REF!,17)+HLOOKUP(Sheet2!$EF$12,#REF!,17)+HLOOKUP(Sheet2!$EF$13,#REF!,17)+HLOOKUP(Sheet2!$EF$14,#REF!,17)+HLOOKUP(Sheet2!$EF$15,#REF!,17)+HLOOKUP(Sheet2!$EF$16,#REF!,17))</f>
        <v>#REF!</v>
      </c>
      <c r="EG37" s="8" t="e">
        <f>SUM(HLOOKUP(Sheet2!$EG$3,#REF!,17)+HLOOKUP(Sheet2!$EG$4,#REF!,17)+HLOOKUP(Sheet2!$EG$5,#REF!,17)+HLOOKUP(Sheet2!$EG$6,#REF!,17)+HLOOKUP(Sheet2!$EG$7,#REF!,17)+HLOOKUP(Sheet2!$EG$8,#REF!,17)+HLOOKUP(Sheet2!$EG$9,#REF!,17)+HLOOKUP(Sheet2!$EG$10,#REF!,17)+HLOOKUP(Sheet2!$EG$11,#REF!,17)+HLOOKUP(Sheet2!$EG$12,#REF!,17)+HLOOKUP(Sheet2!$EG$13,#REF!,17)+HLOOKUP(Sheet2!$EG$14,#REF!,17))</f>
        <v>#REF!</v>
      </c>
      <c r="EH37" s="8" t="e">
        <f>SUM(HLOOKUP(Sheet2!$EH$3,#REF!,17)+HLOOKUP(Sheet2!$EH$4,#REF!,17)+HLOOKUP(Sheet2!$EH$5,#REF!,17)+HLOOKUP(Sheet2!$EH$6,#REF!,17)+HLOOKUP(Sheet2!$EH$7,#REF!,17)+HLOOKUP(Sheet2!$EH$8,#REF!,17)+HLOOKUP(Sheet2!$EH$9,#REF!,17)+HLOOKUP(Sheet2!$EH$10,#REF!,17)+HLOOKUP(Sheet2!$EH$11,#REF!,17)+HLOOKUP(Sheet2!$EH$12,#REF!,17)+HLOOKUP(Sheet2!$EH$13,#REF!,17)+HLOOKUP(Sheet2!$EH$14,#REF!,17)+HLOOKUP(Sheet2!$EH$15,#REF!,17)+HLOOKUP(Sheet2!$EH$16,#REF!,17))</f>
        <v>#REF!</v>
      </c>
      <c r="EI37" s="8" t="e">
        <f>SUM(HLOOKUP(Sheet2!$EI$3,#REF!,17)+HLOOKUP(Sheet2!$EI$4,#REF!,17)+HLOOKUP(Sheet2!$EI$5,#REF!,17)+HLOOKUP(Sheet2!$EI$6,#REF!,17)+HLOOKUP(Sheet2!$EI$7,#REF!,17)+HLOOKUP(Sheet2!$EI$8,#REF!,17)+HLOOKUP(Sheet2!$EI$9,#REF!,17)+HLOOKUP(Sheet2!$EI$10,#REF!,17)+HLOOKUP(Sheet2!$EI$11,#REF!,17)+HLOOKUP(Sheet2!$EI$12,#REF!,17)+HLOOKUP(Sheet2!$EI$13,#REF!,17)+HLOOKUP(Sheet2!$EI$14,#REF!,17)+HLOOKUP(Sheet2!$EI$15,#REF!,17)+HLOOKUP(Sheet2!$EI$16,#REF!,17))</f>
        <v>#REF!</v>
      </c>
      <c r="EJ37" s="8" t="e">
        <f>SUM(HLOOKUP(Sheet2!$EJ$3,#REF!,17)+HLOOKUP(Sheet2!$EJ$4,#REF!,17)+HLOOKUP(Sheet2!$EJ$5,#REF!,17)+HLOOKUP(Sheet2!$EJ$6,#REF!,17)+HLOOKUP(Sheet2!$EJ$7,#REF!,17)+HLOOKUP(Sheet2!$EJ$8,#REF!,17)+HLOOKUP(Sheet2!$EJ$9,#REF!,17)+HLOOKUP(Sheet2!$EJ$10,#REF!,17)+HLOOKUP(Sheet2!$EJ$11,#REF!,17)+HLOOKUP(Sheet2!$EJ$12,#REF!,17)+HLOOKUP(Sheet2!$EJ$13,#REF!,17)+HLOOKUP(Sheet2!$EJ$14,#REF!,17)+HLOOKUP(Sheet2!$EJ$15,#REF!,17)+HLOOKUP(Sheet2!$EJ$16,#REF!,17)+HLOOKUP(Sheet2!$EJ$17,#REF!,17))</f>
        <v>#REF!</v>
      </c>
      <c r="EK37" s="8" t="e">
        <f>SUM(HLOOKUP(Sheet2!$EK$3,#REF!,17)+HLOOKUP(Sheet2!$EK$4,#REF!,17)+HLOOKUP(Sheet2!$EK$5,#REF!,17)+HLOOKUP(Sheet2!$EK$6,#REF!,17)+HLOOKUP(Sheet2!$EK$7,#REF!,17)+HLOOKUP(Sheet2!$EK$8,#REF!,17)+HLOOKUP(Sheet2!$EK$9,#REF!,17)+HLOOKUP(Sheet2!$EK$10,#REF!,17)+HLOOKUP(Sheet2!$EK$11,#REF!,17)+HLOOKUP(Sheet2!$EK$12,#REF!,17)+HLOOKUP(Sheet2!$EK$13,#REF!,17)+HLOOKUP(Sheet2!$EK$14,#REF!,17)+HLOOKUP(Sheet2!$EK$15,#REF!,17)+HLOOKUP(Sheet2!$EK$16,#REF!,17)+HLOOKUP(Sheet2!$EK$17,#REF!,17))</f>
        <v>#REF!</v>
      </c>
      <c r="EL37" s="8" t="e">
        <f>SUM(HLOOKUP(Sheet2!$EL$3,#REF!,17)+HLOOKUP(Sheet2!$EL$4,#REF!,17)+HLOOKUP(Sheet2!$EL$5,#REF!,17)+HLOOKUP(Sheet2!$EL$6,#REF!,17)+HLOOKUP(Sheet2!$EL$7,#REF!,17)+HLOOKUP(Sheet2!$EL$8,#REF!,17)+HLOOKUP(Sheet2!$EL$9,#REF!,17)+HLOOKUP(Sheet2!$EL$10,#REF!,17)+HLOOKUP(Sheet2!$EL$11,#REF!,17)+HLOOKUP(Sheet2!$EL$12,#REF!,17)+HLOOKUP(Sheet2!$EL$13,#REF!,17)+HLOOKUP(Sheet2!$EL$14,#REF!,17)+HLOOKUP(Sheet2!$EL$15,#REF!,17)+HLOOKUP(Sheet2!$EL$16,#REF!,17)+HLOOKUP(Sheet2!$EL$17,#REF!,17)+HLOOKUP(Sheet2!$EL$18,#REF!,17)+HLOOKUP(Sheet2!$EL$19,#REF!,17)+HLOOKUP(Sheet2!$EL$20,#REF!,17))</f>
        <v>#REF!</v>
      </c>
      <c r="EM37" s="8" t="e">
        <f>SUM(HLOOKUP(Sheet2!$EM$3,#REF!,17)+HLOOKUP(Sheet2!$EM$4,#REF!,17)+HLOOKUP(Sheet2!$EM$5,#REF!,17)+HLOOKUP(Sheet2!$EM$6,#REF!,17)+HLOOKUP(Sheet2!$EM$7,#REF!,17)+HLOOKUP(Sheet2!$EM$8,#REF!,17)+HLOOKUP(Sheet2!$EM$9,#REF!,17)+HLOOKUP(Sheet2!$EM$10,#REF!,17)+HLOOKUP(Sheet2!$EM$11,#REF!,17)+HLOOKUP(Sheet2!$EM$12,#REF!,17)+HLOOKUP(Sheet2!$EM$13,#REF!,17)+HLOOKUP(Sheet2!$EM$14,#REF!,17)+HLOOKUP(Sheet2!$EM$15,#REF!,17)+HLOOKUP(Sheet2!$EM$16,#REF!,17)+HLOOKUP(Sheet2!$EM$17,#REF!,17))</f>
        <v>#REF!</v>
      </c>
      <c r="EN37" s="8" t="e">
        <f>SUM(HLOOKUP(Sheet2!$EN$3,#REF!,17)+HLOOKUP(Sheet2!$EN$4,#REF!,17)+HLOOKUP(Sheet2!$EN$5,#REF!,17)+HLOOKUP(Sheet2!$EN$6,#REF!,17)+HLOOKUP(Sheet2!$EN$7,#REF!,17)+HLOOKUP(Sheet2!$EN$8,#REF!,17)+HLOOKUP(Sheet2!$EN$9,#REF!,17)+HLOOKUP(Sheet2!$EN$10,#REF!,17)+HLOOKUP(Sheet2!$EN$11,#REF!,17)+HLOOKUP(Sheet2!$EN$12,#REF!,17)+HLOOKUP(Sheet2!$EN$13,#REF!,17)+HLOOKUP(Sheet2!$EN$14,#REF!,17)+HLOOKUP(Sheet2!$EN$15,#REF!,17)+HLOOKUP(Sheet2!$EN$16,#REF!,17)+HLOOKUP(Sheet2!$EN$17,#REF!,17)+HLOOKUP(Sheet2!$EN$18,#REF!,17)+HLOOKUP(Sheet2!$EN$19,#REF!,17))</f>
        <v>#REF!</v>
      </c>
      <c r="EO37" s="8" t="e">
        <f>SUM(HLOOKUP(Sheet2!$EO$3,#REF!,17)+HLOOKUP(Sheet2!$EO$4,#REF!,17)+HLOOKUP(Sheet2!$EO$5,#REF!,17)+HLOOKUP(Sheet2!$EO$6,#REF!,17)+HLOOKUP(Sheet2!$EO$7,#REF!,17)+HLOOKUP(Sheet2!$EO$8,#REF!,17)+HLOOKUP(Sheet2!$EO$9,#REF!,17)+HLOOKUP(Sheet2!$EO$10,#REF!,17)+HLOOKUP(Sheet2!$EO$11,#REF!,17)+HLOOKUP(Sheet2!$EO$12,#REF!,17)+HLOOKUP(Sheet2!$EO$13,#REF!,17))</f>
        <v>#REF!</v>
      </c>
      <c r="EP37" s="8" t="e">
        <f>SUM(HLOOKUP(Sheet2!$EP$3,#REF!,17)+HLOOKUP(Sheet2!$EP$4,#REF!,17)+HLOOKUP(Sheet2!$EP$5,#REF!,17)+HLOOKUP(Sheet2!$EP$6,#REF!,17)+HLOOKUP(Sheet2!$EP$7,#REF!,17)+HLOOKUP(Sheet2!$EP$8,#REF!,17)+HLOOKUP(Sheet2!$EP$9,#REF!,17)+HLOOKUP(Sheet2!$EP$10,#REF!,17)+HLOOKUP(Sheet2!$EP$11,#REF!,17)+HLOOKUP(Sheet2!$EP$12,#REF!,17)+HLOOKUP(Sheet2!$EP$13,#REF!,17))</f>
        <v>#REF!</v>
      </c>
      <c r="EQ37" s="8" t="e">
        <f>SUM(HLOOKUP(Sheet2!$EQ$3,#REF!,17)+HLOOKUP(Sheet2!$EQ$4,#REF!,17)+HLOOKUP(Sheet2!$EQ$5,#REF!,17)+HLOOKUP(Sheet2!$EQ$6,#REF!,17)+HLOOKUP(Sheet2!$EQ$7,#REF!,17)+HLOOKUP(Sheet2!$EQ$8,#REF!,17)+HLOOKUP(Sheet2!$EQ$9,#REF!,17)+HLOOKUP(Sheet2!$EQ$10,#REF!,17)+HLOOKUP(Sheet2!$EQ$11,#REF!,17)+HLOOKUP(Sheet2!$EQ$12,#REF!,17)+HLOOKUP(Sheet2!$EQ$13,#REF!,17)+HLOOKUP(Sheet2!$EQ$14,#REF!,17))</f>
        <v>#REF!</v>
      </c>
      <c r="ER37" s="8" t="e">
        <f>SUM(HLOOKUP(Sheet2!$ER$3,#REF!,17)+HLOOKUP(Sheet2!$ER$4,#REF!,17)+HLOOKUP(Sheet2!$ER$5,#REF!,17)+HLOOKUP(Sheet2!$ER$6,#REF!,17)+HLOOKUP(Sheet2!$ER$7,#REF!,17)+HLOOKUP(Sheet2!$ER$8,#REF!,17)+HLOOKUP(Sheet2!$ER$9,#REF!,17)+HLOOKUP(Sheet2!$ER$10,#REF!,17)+HLOOKUP(Sheet2!$ER$11,#REF!,17))</f>
        <v>#REF!</v>
      </c>
      <c r="ES37" s="8" t="e">
        <f>SUM(HLOOKUP(Sheet2!$ES$3,#REF!,17)+HLOOKUP(Sheet2!$ES$4,#REF!,17)+HLOOKUP(Sheet2!$ES$5,#REF!,17)+HLOOKUP(Sheet2!$ES$6,#REF!,17)+HLOOKUP(Sheet2!$ES$7,#REF!,17)+HLOOKUP(Sheet2!$ES$8,#REF!,17)+HLOOKUP(Sheet2!$ES$9,#REF!,17)+HLOOKUP(Sheet2!$ES$10,#REF!,17)+HLOOKUP(Sheet2!$ES$11,#REF!,17)+HLOOKUP(Sheet2!$ES$12,#REF!,17)+HLOOKUP(Sheet2!$ES$13,#REF!,17))</f>
        <v>#REF!</v>
      </c>
      <c r="ET37" s="8" t="e">
        <f>SUM(HLOOKUP(Sheet2!$ET$3,#REF!,17)+HLOOKUP(Sheet2!$ET$4,#REF!,17)+HLOOKUP(Sheet2!$ET$5,#REF!,17)+HLOOKUP(Sheet2!$ET$6,#REF!,17)+HLOOKUP(Sheet2!$ET$7,#REF!,17)+HLOOKUP(Sheet2!$ET$8,#REF!,17)+HLOOKUP(Sheet2!$ET$9,#REF!,17)+HLOOKUP(Sheet2!$ET$10,#REF!,17)+HLOOKUP(Sheet2!$ET$11,#REF!,17))</f>
        <v>#REF!</v>
      </c>
      <c r="EU37" s="8" t="e">
        <f>SUM(HLOOKUP(Sheet2!$EU$3,#REF!,17)+HLOOKUP(Sheet2!$EU$4,#REF!,17)+HLOOKUP(Sheet2!$EU$5,#REF!,17)+HLOOKUP(Sheet2!$EU$6,#REF!,17)+HLOOKUP(Sheet2!$EU$7,#REF!,17)+HLOOKUP(Sheet2!$EU$8,#REF!,17)+HLOOKUP(Sheet2!$EU$9,#REF!,17)+HLOOKUP(Sheet2!$EU$10,#REF!,17)+HLOOKUP(Sheet2!$EU$11,#REF!,17)+HLOOKUP(Sheet2!$EU$12,#REF!,17)+HLOOKUP(Sheet2!$EU$13,#REF!,17))</f>
        <v>#REF!</v>
      </c>
      <c r="EV37" s="8" t="e">
        <f>SUM(HLOOKUP(Sheet2!$EV$3,#REF!,17)+HLOOKUP(Sheet2!$EV$4,#REF!,17)+HLOOKUP(Sheet2!$EV$5,#REF!,17)+HLOOKUP(Sheet2!$EV$6,#REF!,17)+HLOOKUP(Sheet2!$EV$7,#REF!,17)+HLOOKUP(Sheet2!$EV$8,#REF!,17)+HLOOKUP(Sheet2!$EV$9,#REF!,17)+HLOOKUP(Sheet2!$EV$10,#REF!,17)+HLOOKUP(Sheet2!$EV$11,#REF!,17)+HLOOKUP(Sheet2!$EV$12,#REF!,17)+HLOOKUP(Sheet2!$EV$13,#REF!,17)+HLOOKUP(Sheet2!$EV$14,#REF!,17))</f>
        <v>#REF!</v>
      </c>
      <c r="EW37" s="8" t="e">
        <f>SUM(HLOOKUP(Sheet2!$EW$3,#REF!,17)+HLOOKUP(Sheet2!$EW$4,#REF!,17)+HLOOKUP(Sheet2!$EW$5,#REF!,17)+HLOOKUP(Sheet2!$EW$6,#REF!,17)+HLOOKUP(Sheet2!$EW$7,#REF!,17)+HLOOKUP(Sheet2!$EW$8,#REF!,17)+HLOOKUP(Sheet2!$EW$9,#REF!,17)+HLOOKUP(Sheet2!$EW$10,#REF!,17)+HLOOKUP(Sheet2!$EW$11,#REF!,17)+HLOOKUP(Sheet2!$EW$12,#REF!,17)+HLOOKUP(Sheet2!$EW$13,#REF!,17)+HLOOKUP(Sheet2!$EW$14,#REF!,17))</f>
        <v>#REF!</v>
      </c>
      <c r="EX37" s="8" t="e">
        <f>SUM(HLOOKUP(Sheet2!$EX$3,#REF!,17)+HLOOKUP(Sheet2!$EX$4,#REF!,17)+HLOOKUP(Sheet2!$EX$5,#REF!,17)+HLOOKUP(Sheet2!$EX$6,#REF!,17)+HLOOKUP(Sheet2!$EX$7,#REF!,17)+HLOOKUP(Sheet2!$EX$8,#REF!,17)+HLOOKUP(Sheet2!$EX$9,#REF!,17)+HLOOKUP(Sheet2!$EX$10,#REF!,17)+HLOOKUP(Sheet2!$EX$11,#REF!,17)+HLOOKUP(Sheet2!$EX$12,#REF!,17)+HLOOKUP(Sheet2!$EX$13,#REF!,17)+HLOOKUP(Sheet2!$EX$14,#REF!,17)+HLOOKUP(Sheet2!$EX$15,#REF!,17))</f>
        <v>#REF!</v>
      </c>
      <c r="EY37" s="8" t="e">
        <f>SUM(HLOOKUP(Sheet2!$EY$3,#REF!,17)+HLOOKUP(Sheet2!$EY$4,#REF!,17)+HLOOKUP(Sheet2!$EY$5,#REF!,17)+HLOOKUP(Sheet2!$EY$6,#REF!,17)+HLOOKUP(Sheet2!$EY$7,#REF!,17)+HLOOKUP(Sheet2!$EY$8,#REF!,17)+HLOOKUP(Sheet2!$EY$9,#REF!,17)+HLOOKUP(Sheet2!$EY$10,#REF!,17)+HLOOKUP(Sheet2!$EY$11,#REF!,17)+HLOOKUP(Sheet2!$EY$12,#REF!,17))</f>
        <v>#REF!</v>
      </c>
      <c r="EZ37" s="8" t="e">
        <f>SUM(HLOOKUP(Sheet2!$EZ$3,#REF!,17)+HLOOKUP(Sheet2!$EZ$4,#REF!,17)+HLOOKUP(Sheet2!$EZ$5,#REF!,17)+HLOOKUP(Sheet2!$EZ$6,#REF!,17)+HLOOKUP(Sheet2!$EZ$7,#REF!,17)+HLOOKUP(Sheet2!$EZ$8,#REF!,17)+HLOOKUP(Sheet2!$EZ$9,#REF!,17)+HLOOKUP(Sheet2!$EZ$10,#REF!,17)+HLOOKUP(Sheet2!$EZ$11,#REF!,17)+HLOOKUP(Sheet2!$EZ$12,#REF!,17)+HLOOKUP(Sheet2!$EZ$13,#REF!,17)+HLOOKUP(Sheet2!$EZ$14,#REF!,17))</f>
        <v>#REF!</v>
      </c>
      <c r="FA37" s="8" t="e">
        <f>SUM(HLOOKUP(Sheet2!$FA$3,#REF!,17)+HLOOKUP(Sheet2!$FA$4,#REF!,17)+HLOOKUP(Sheet2!$FA$5,#REF!,17)+HLOOKUP(Sheet2!$FA$6,#REF!,17)+HLOOKUP(Sheet2!$FA$7,#REF!,17)+HLOOKUP(Sheet2!$FA$8,#REF!,17)+HLOOKUP(Sheet2!$FA$9,#REF!,17)+HLOOKUP(Sheet2!$FA$10,#REF!,17)+HLOOKUP(Sheet2!$FA$11,#REF!,17)+HLOOKUP(Sheet2!$FA$12,#REF!,17))</f>
        <v>#REF!</v>
      </c>
      <c r="FB37" s="8" t="e">
        <f>SUM(HLOOKUP(Sheet2!$FB$3,#REF!,17)+HLOOKUP(Sheet2!$FB$4,#REF!,17)+HLOOKUP(Sheet2!$FB$5,#REF!,17)+HLOOKUP(Sheet2!$FB$6,#REF!,17)+HLOOKUP(Sheet2!$FB$7,#REF!,17)+HLOOKUP(Sheet2!$FB$8,#REF!,17)+HLOOKUP(Sheet2!$FB$9,#REF!,17)+HLOOKUP(Sheet2!$FB$10,#REF!,17)+HLOOKUP(Sheet2!$FB$11,#REF!,17)+HLOOKUP(Sheet2!$FB$12,#REF!,17)+HLOOKUP(Sheet2!$FB$13,#REF!,17)+HLOOKUP(Sheet2!$FB$14,#REF!,17))</f>
        <v>#REF!</v>
      </c>
    </row>
    <row r="38" spans="1:158" ht="14.4">
      <c r="A38" s="10" t="s">
        <v>14</v>
      </c>
      <c r="B38" s="8" t="e">
        <f>SUM(HLOOKUP(Sheet2!$B$3,#REF!,18)+HLOOKUP(Sheet2!$B$4,#REF!,18)+HLOOKUP(Sheet2!$B$5,#REF!,18)+HLOOKUP(Sheet2!$B$6,#REF!,18)+HLOOKUP(Sheet2!$B$7,#REF!,18)+HLOOKUP(Sheet2!$B$8,#REF!,18)+HLOOKUP(Sheet2!$B$9,#REF!,18)+HLOOKUP(Sheet2!$B$10,#REF!,18)+HLOOKUP(Sheet2!$B$11,#REF!,18))</f>
        <v>#REF!</v>
      </c>
      <c r="C38" s="8" t="e">
        <f>SUM(HLOOKUP(Sheet2!$C$3,#REF!,18)+HLOOKUP(Sheet2!$C$4,#REF!,18)+HLOOKUP(Sheet2!$C$5,#REF!,18)+HLOOKUP(Sheet2!$C$6,#REF!,18)+HLOOKUP(Sheet2!$C$7,#REF!,18)+HLOOKUP(Sheet2!$C$8,#REF!,18)+HLOOKUP(Sheet2!$C$9,#REF!,18)+HLOOKUP(Sheet2!$C$10,#REF!,18)+HLOOKUP(Sheet2!$C$11,#REF!,18)+HLOOKUP(Sheet2!$C$12,#REF!,18))</f>
        <v>#REF!</v>
      </c>
      <c r="D38" s="8" t="e">
        <f>SUM(HLOOKUP(Sheet2!$D$3,#REF!,18)+HLOOKUP(Sheet2!$D$4,#REF!,18)+HLOOKUP(Sheet2!$D$5,#REF!,18)+HLOOKUP(Sheet2!$D$6,#REF!,18)+HLOOKUP(Sheet2!$D$7,#REF!,18)+HLOOKUP(Sheet2!$D$8,#REF!,18)+HLOOKUP(Sheet2!$D$9,#REF!,18)+HLOOKUP(Sheet2!$D$10,#REF!,18)+HLOOKUP(Sheet2!$D$11,#REF!,18)+HLOOKUP(Sheet2!$D$12,#REF!,18))</f>
        <v>#REF!</v>
      </c>
      <c r="E38" s="8" t="e">
        <f>SUM(HLOOKUP($E$3,#REF!,18)+HLOOKUP($E$4,#REF!,18)+HLOOKUP($E$5,#REF!,18)+HLOOKUP($E$6,#REF!,18)+HLOOKUP($E$7,#REF!,18)+HLOOKUP($E$8,#REF!,18)+HLOOKUP($E$9,#REF!,18)+HLOOKUP($E$10,#REF!,18)+HLOOKUP($E$11,#REF!,18)+HLOOKUP($E$12,#REF!,18)+HLOOKUP($E$13,#REF!,18)+HLOOKUP($E$14,#REF!,18)+HLOOKUP($E$15,#REF!,18))</f>
        <v>#REF!</v>
      </c>
      <c r="F38" s="8" t="e">
        <f>SUM(HLOOKUP(Sheet2!$F$3,#REF!,18)+HLOOKUP(Sheet2!$F$4,#REF!,18)+HLOOKUP(Sheet2!$F$5,#REF!,18)+HLOOKUP(Sheet2!$F$6,#REF!,18)+HLOOKUP(Sheet2!$F$7,#REF!,18)+HLOOKUP(Sheet2!$F$8,#REF!,18)+HLOOKUP(Sheet2!$F$9,#REF!,18)+HLOOKUP(Sheet2!$F$10,#REF!,18)+HLOOKUP(Sheet2!$F$11,#REF!,18)+HLOOKUP(Sheet2!$F$12,#REF!,18))</f>
        <v>#REF!</v>
      </c>
      <c r="G38" s="8" t="e">
        <f>SUM(HLOOKUP(Sheet2!$G$3,#REF!,18)+HLOOKUP(Sheet2!$G$4,#REF!,18)+HLOOKUP(Sheet2!$G$5,#REF!,18)+HLOOKUP(Sheet2!$G$6,#REF!,18)+HLOOKUP(Sheet2!$G$7,#REF!,18)+HLOOKUP(Sheet2!$G$8,#REF!,18)+HLOOKUP(Sheet2!$G$9,#REF!,18)+HLOOKUP(Sheet2!$G$10,#REF!,18)+HLOOKUP(Sheet2!$G$11,#REF!,18)+HLOOKUP(Sheet2!$G$12,#REF!,18)+HLOOKUP(Sheet2!$G$13,#REF!,18)+HLOOKUP(Sheet2!$G$14,#REF!,18))</f>
        <v>#REF!</v>
      </c>
      <c r="H38" s="8" t="e">
        <f>SUM(HLOOKUP(Sheet2!$H$3,#REF!,18)+HLOOKUP(Sheet2!$H$4,#REF!,18)+HLOOKUP(Sheet2!$H$5,#REF!,18)+HLOOKUP(Sheet2!$H$6,#REF!,18)+HLOOKUP(Sheet2!$H$7,#REF!,18)+HLOOKUP(Sheet2!$H$8,#REF!,18)+HLOOKUP(Sheet2!$H$9,#REF!,18)+HLOOKUP(Sheet2!$H$10,#REF!,18)+HLOOKUP(Sheet2!$H$11,#REF!,18))</f>
        <v>#REF!</v>
      </c>
      <c r="I38" s="8" t="e">
        <f>SUM(HLOOKUP(Sheet2!$I$3,#REF!,18)+HLOOKUP(Sheet2!$I$4,#REF!,18)+HLOOKUP(Sheet2!$I$5,#REF!,18)+HLOOKUP(Sheet2!$I$6,#REF!,18)+HLOOKUP(Sheet2!$I$7,#REF!,18)+HLOOKUP(Sheet2!$I$8,#REF!,18)+HLOOKUP(Sheet2!$I$9,#REF!,18)+HLOOKUP(Sheet2!$I$10,#REF!,18)+HLOOKUP(Sheet2!$I$11,#REF!,18)+HLOOKUP(Sheet2!$I$12,#REF!,18)+HLOOKUP(Sheet2!$I$13,#REF!,18))</f>
        <v>#REF!</v>
      </c>
      <c r="J38" s="8" t="e">
        <f>SUM(HLOOKUP(Sheet2!$J$3,#REF!,18)+HLOOKUP(Sheet2!$J$4,#REF!,18)+HLOOKUP(Sheet2!$J$5,#REF!,18)+HLOOKUP(Sheet2!$J$6,#REF!,18)+HLOOKUP(Sheet2!$J$7,#REF!,18)+HLOOKUP(Sheet2!$J$8,#REF!,18)+HLOOKUP(Sheet2!$J$9,#REF!,18)+HLOOKUP(Sheet2!$J$10,#REF!,18)+HLOOKUP(Sheet2!$J$11,#REF!,18)+HLOOKUP(Sheet2!$J$12,#REF!,18)+HLOOKUP(Sheet2!$J$13,#REF!,18)+HLOOKUP(Sheet2!$J$14,#REF!,18))</f>
        <v>#REF!</v>
      </c>
      <c r="K38" s="8" t="e">
        <f>SUM(HLOOKUP(Sheet2!$K$3,#REF!,18)+HLOOKUP(Sheet2!$K$4,#REF!,18)+HLOOKUP(Sheet2!$K$5,#REF!,18)+HLOOKUP(Sheet2!$K$6,#REF!,18)+HLOOKUP(Sheet2!$K$7,#REF!,18)+HLOOKUP(Sheet2!$K$8,#REF!,18)+HLOOKUP(Sheet2!$K$9,#REF!,18)+HLOOKUP(Sheet2!$K$10,#REF!,18)+HLOOKUP(Sheet2!$K$11,#REF!,18)+HLOOKUP(Sheet2!$K$12,#REF!,18)+HLOOKUP(Sheet2!$K$13,#REF!,18)+HLOOKUP(Sheet2!$K$14,#REF!,18))</f>
        <v>#REF!</v>
      </c>
      <c r="L38" s="8" t="e">
        <f>SUM(HLOOKUP(Sheet2!$L$3,#REF!,18)+HLOOKUP(Sheet2!$L$4,#REF!,18)+HLOOKUP(Sheet2!$L$5,#REF!,18)+HLOOKUP(Sheet2!$L$6,#REF!,18)+HLOOKUP(Sheet2!$L$7,#REF!,18)+HLOOKUP(Sheet2!$L$8,#REF!,18)+HLOOKUP(Sheet2!$L$9,#REF!,18)+HLOOKUP(Sheet2!$L$10,#REF!,18)+HLOOKUP(Sheet2!$L$11,#REF!,18)+HLOOKUP(Sheet2!$L$12,#REF!,18)+HLOOKUP(Sheet2!$L$13,#REF!,18)+HLOOKUP(Sheet2!$L$14,#REF!,18))</f>
        <v>#REF!</v>
      </c>
      <c r="M38" s="8" t="e">
        <f>SUM(HLOOKUP($M$3,#REF!,18)+HLOOKUP($M$4,#REF!,18)+HLOOKUP($M$5,#REF!,18)+HLOOKUP($M$6,#REF!,18)+HLOOKUP($M$7,#REF!,18)+HLOOKUP($M$8,#REF!,18)+HLOOKUP($M$9,#REF!,18)+HLOOKUP($M$10,#REF!,18)+HLOOKUP($M$11,#REF!,18)+HLOOKUP($M$12,#REF!,18)+HLOOKUP($M$13,#REF!,18)+HLOOKUP($M$14,#REF!,18)+HLOOKUP($M$15,#REF!,18))</f>
        <v>#REF!</v>
      </c>
      <c r="N38" s="8" t="e">
        <f>SUM(HLOOKUP(Sheet2!$N$3,#REF!,18)+HLOOKUP(Sheet2!$N$4,#REF!,18)+HLOOKUP(Sheet2!$N$5,#REF!,18)+HLOOKUP(Sheet2!$N$6,#REF!,18)+HLOOKUP(Sheet2!$N$7,#REF!,18)+HLOOKUP(Sheet2!$N$8,#REF!,18)+HLOOKUP(Sheet2!$N$9,#REF!,18)+HLOOKUP(Sheet2!$N$10,#REF!,18)+HLOOKUP(Sheet2!$N$11,#REF!,18)+HLOOKUP(Sheet2!$N$12,#REF!,18))</f>
        <v>#REF!</v>
      </c>
      <c r="O38" s="8" t="e">
        <f>SUM(HLOOKUP(Sheet2!$O$3,#REF!,18)+HLOOKUP(Sheet2!$O$4,#REF!,18)+HLOOKUP(Sheet2!$O$5,#REF!,18)+HLOOKUP(Sheet2!$O$6,#REF!,18)+HLOOKUP(Sheet2!$O$7,#REF!,18)+HLOOKUP(Sheet2!$O$8,#REF!,18)+HLOOKUP(Sheet2!$O$9,#REF!,18)+HLOOKUP(Sheet2!$O$10,#REF!,18)+HLOOKUP(Sheet2!$O$11,#REF!,18)+HLOOKUP(Sheet2!$O$12,#REF!,18)+HLOOKUP(Sheet2!$O$13,#REF!,18)+HLOOKUP(Sheet2!$O$14,#REF!,18))</f>
        <v>#REF!</v>
      </c>
      <c r="P38" s="8" t="e">
        <f>SUM(HLOOKUP(Sheet2!$P$3,#REF!,18)+HLOOKUP(Sheet2!$P$4,#REF!,18)+HLOOKUP(Sheet2!$P$5,#REF!,18)+HLOOKUP(Sheet2!$P$6,#REF!,18)+HLOOKUP(Sheet2!$P$7,#REF!,18)+HLOOKUP(Sheet2!$P$8,#REF!,18)+HLOOKUP(Sheet2!$P$9,#REF!,18)+HLOOKUP(Sheet2!$P$10,#REF!,18)+HLOOKUP(Sheet2!$P$11,#REF!,18)+HLOOKUP(Sheet2!$P$12,#REF!,18)+HLOOKUP(Sheet2!$P$13,#REF!,18)+HLOOKUP(Sheet2!$P$14,#REF!,18))</f>
        <v>#REF!</v>
      </c>
      <c r="Q38" s="8" t="e">
        <f>SUM(HLOOKUP(Sheet2!$Q$3,#REF!,18)+HLOOKUP(Sheet2!$Q$4,#REF!,18)+HLOOKUP(Sheet2!$Q$5,#REF!,18)+HLOOKUP(Sheet2!$Q$6,#REF!,18)+HLOOKUP(Sheet2!$Q$7,#REF!,18)+HLOOKUP(Sheet2!$Q$8,#REF!,18)+HLOOKUP(Sheet2!$Q$9,#REF!,18)+HLOOKUP(Sheet2!$Q$10,#REF!,18)+HLOOKUP(Sheet2!$Q$11,#REF!,18)+HLOOKUP(Sheet2!$Q$12,#REF!,18)+HLOOKUP(Sheet2!$Q$13,#REF!,18)+HLOOKUP(Sheet2!$Q$14,#REF!,18))</f>
        <v>#REF!</v>
      </c>
      <c r="R38" s="8" t="e">
        <f>SUM(HLOOKUP(Sheet2!$R$3,#REF!,18)+HLOOKUP(Sheet2!$R$4,#REF!,18)+HLOOKUP(Sheet2!$R$5,#REF!,18)+HLOOKUP(Sheet2!$R$6,#REF!,18)+HLOOKUP(Sheet2!$R$7,#REF!,18)+HLOOKUP(Sheet2!$R$8,#REF!,18)+HLOOKUP(Sheet2!$R$9,#REF!,18)+HLOOKUP(Sheet2!$R$10,#REF!,18)+HLOOKUP(Sheet2!$R$11,#REF!,18))</f>
        <v>#REF!</v>
      </c>
      <c r="S38" s="8" t="e">
        <f>SUM(HLOOKUP(Sheet2!$S$3,#REF!,18)+HLOOKUP(Sheet2!$S$4,#REF!,18)+HLOOKUP(Sheet2!$S$5,#REF!,18)+HLOOKUP(Sheet2!$S$6,#REF!,18)+HLOOKUP(Sheet2!$S$7,#REF!,18)+HLOOKUP(Sheet2!$S$8,#REF!,18)+HLOOKUP(Sheet2!$S$9,#REF!,18)+HLOOKUP(Sheet2!$S$10,#REF!,18)+HLOOKUP(Sheet2!$S$11,#REF!,18)+HLOOKUP(Sheet2!$S$12,#REF!,18)+HLOOKUP(Sheet2!$S$13,#REF!,18))</f>
        <v>#REF!</v>
      </c>
      <c r="T38" s="8" t="e">
        <f>SUM(HLOOKUP(Sheet2!$T$3,#REF!,18)+HLOOKUP(Sheet2!$T$4,#REF!,18)+HLOOKUP(Sheet2!$T$5,#REF!,18)+HLOOKUP(Sheet2!$T$6,#REF!,18)+HLOOKUP(Sheet2!$T$7,#REF!,18)+HLOOKUP(Sheet2!$T$8,#REF!,18)+HLOOKUP(Sheet2!$T$9,#REF!,18)+HLOOKUP(Sheet2!$T$10,#REF!,18)+HLOOKUP(Sheet2!$T$11,#REF!,18)+HLOOKUP(Sheet2!$T$12,#REF!,18))</f>
        <v>#REF!</v>
      </c>
      <c r="U38" s="8" t="e">
        <f>SUM(HLOOKUP(Sheet2!$U$3,#REF!,18)+HLOOKUP(Sheet2!$U$4,#REF!,18)+HLOOKUP(Sheet2!$U$5,#REF!,18)+HLOOKUP(Sheet2!$U$6,#REF!,18)+HLOOKUP(Sheet2!$U$7,#REF!,18)+HLOOKUP(Sheet2!$U$8,#REF!,18)+HLOOKUP(Sheet2!$U$9,#REF!,18)+HLOOKUP(Sheet2!$U$10,#REF!,18)+HLOOKUP(Sheet2!$U$11,#REF!,18)+HLOOKUP(Sheet2!$U$12,#REF!,18)+HLOOKUP(Sheet2!$U$13,#REF!,18)+HLOOKUP(Sheet2!$U$14,#REF!,18)+HLOOKUP(Sheet2!$U$15,#REF!,18))</f>
        <v>#REF!</v>
      </c>
      <c r="V38" s="8" t="e">
        <f>SUM(HLOOKUP(Sheet2!$V$3,#REF!,18)+HLOOKUP(Sheet2!$V$4,#REF!,18)+HLOOKUP(Sheet2!$V$5,#REF!,18)+HLOOKUP(Sheet2!$V$6,#REF!,18)+HLOOKUP(Sheet2!$V$7,#REF!,18)+HLOOKUP(Sheet2!$V$8,#REF!,18)+HLOOKUP(Sheet2!$V$9,#REF!,18)+HLOOKUP(Sheet2!$V$10,#REF!,18)+HLOOKUP(Sheet2!$V$11,#REF!,18)+HLOOKUP(Sheet2!$V$12,#REF!,18)+HLOOKUP(Sheet2!$V$13,#REF!,18)+HLOOKUP(Sheet2!$V$14,#REF!,18)+HLOOKUP(Sheet2!$V$15,#REF!,18))</f>
        <v>#REF!</v>
      </c>
      <c r="W38" s="8" t="e">
        <f>SUM(HLOOKUP(Sheet2!$W$3,#REF!,18)+HLOOKUP(Sheet2!$W$4,#REF!,18)+HLOOKUP(Sheet2!$W$5,#REF!,18)+HLOOKUP(Sheet2!$W$6,#REF!,18)+HLOOKUP(Sheet2!$W$7,#REF!,18)+HLOOKUP(Sheet2!$W$8,#REF!,18)+HLOOKUP(Sheet2!$W$9,#REF!,18)+HLOOKUP(Sheet2!$W$10,#REF!,18)+HLOOKUP(Sheet2!$W$11,#REF!,18)+HLOOKUP(Sheet2!$W$12,#REF!,18)+HLOOKUP(Sheet2!$W$13,#REF!,18)+HLOOKUP(Sheet2!$W$14,#REF!,18)+HLOOKUP(Sheet2!$W$15,#REF!,18))</f>
        <v>#REF!</v>
      </c>
      <c r="X38" s="8" t="e">
        <f>SUM(HLOOKUP(Sheet2!$X$3,#REF!,18)+HLOOKUP(Sheet2!$X$4,#REF!,18)+HLOOKUP(Sheet2!$X$5,#REF!,18)+HLOOKUP(Sheet2!$X$6,#REF!,18)+HLOOKUP(Sheet2!$X$7,#REF!,18)+HLOOKUP(Sheet2!$X$8,#REF!,18)+HLOOKUP(Sheet2!$X$9,#REF!,18)+HLOOKUP(Sheet2!$X$10,#REF!,18)+HLOOKUP(Sheet2!$X$11,#REF!,18)+HLOOKUP(Sheet2!$X$12,#REF!,18)+HLOOKUP(Sheet2!$X$13,#REF!,18)+HLOOKUP(Sheet2!$X$14,#REF!,18)+HLOOKUP(Sheet2!$X$15,#REF!,18))</f>
        <v>#REF!</v>
      </c>
      <c r="Y38" s="8" t="e">
        <f>SUM(HLOOKUP(Sheet2!$Y$3,#REF!,18)+HLOOKUP(Sheet2!$Y$4,#REF!,18)+HLOOKUP(Sheet2!$Y$5,#REF!,18)+HLOOKUP(Sheet2!$Y$6,#REF!,18)+HLOOKUP(Sheet2!$Y$7,#REF!,18)+HLOOKUP(Sheet2!$Y$8,#REF!,18)+HLOOKUP(Sheet2!$Y$9,#REF!,18)+HLOOKUP(Sheet2!$Y$10,#REF!,18)+HLOOKUP(Sheet2!$Y$11,#REF!,18)+HLOOKUP(Sheet2!$Y$12,#REF!,18)+HLOOKUP(Sheet2!$Y$13,#REF!,18)+HLOOKUP(Sheet2!$Y$14,#REF!,18))</f>
        <v>#REF!</v>
      </c>
      <c r="Z38" s="8" t="e">
        <f>SUM(HLOOKUP(Sheet2!$Z$3,#REF!,18)+HLOOKUP(Sheet2!$Z$4,#REF!,18)+HLOOKUP(Sheet2!$Z$5,#REF!,18)+HLOOKUP(Sheet2!$Z$6,#REF!,18)+HLOOKUP(Sheet2!$Z$7,#REF!,18)+HLOOKUP(Sheet2!$Z$8,#REF!,18)+HLOOKUP(Sheet2!$Z$9,#REF!,18)+HLOOKUP(Sheet2!$Z$10,#REF!,18)+HLOOKUP(Sheet2!$Z$11,#REF!,18)+HLOOKUP(Sheet2!$Z$12,#REF!,18)+HLOOKUP(Sheet2!$Z$13,#REF!,18)+HLOOKUP(Sheet2!$Z$14,#REF!,18))</f>
        <v>#REF!</v>
      </c>
      <c r="AA38" s="8" t="e">
        <f>SUM(HLOOKUP(Sheet2!$AA$3,#REF!,18)+HLOOKUP(Sheet2!$AA$4,#REF!,18)+HLOOKUP(Sheet2!$AA$5,#REF!,18)+HLOOKUP(Sheet2!$AA$6,#REF!,18)+HLOOKUP(Sheet2!$AA$7,#REF!,18)+HLOOKUP(Sheet2!$AA$8,#REF!,18)+HLOOKUP(Sheet2!$AA$9,#REF!,18)+HLOOKUP(Sheet2!$AA$10,#REF!,18)+HLOOKUP(Sheet2!$AA$11,#REF!,18)+HLOOKUP(Sheet2!$AA$12,#REF!,18)+HLOOKUP(Sheet2!$AA$13,#REF!,18)+HLOOKUP(Sheet2!$AA$14,#REF!,18))</f>
        <v>#REF!</v>
      </c>
      <c r="AB38" s="8" t="e">
        <f>SUM(HLOOKUP(Sheet2!$AB$3,#REF!,18)+HLOOKUP(Sheet2!$AB$4,#REF!,18)+HLOOKUP(Sheet2!$AB$5,#REF!,18)+HLOOKUP(Sheet2!$AB$6,#REF!,18)+HLOOKUP(Sheet2!$AB$7,#REF!,18)+HLOOKUP(Sheet2!$AB$8,#REF!,18)+HLOOKUP(Sheet2!$AB$9,#REF!,18)+HLOOKUP(Sheet2!$AB$10,#REF!,18)+HLOOKUP(Sheet2!$AB$11,#REF!,18)+HLOOKUP(Sheet2!$AB$12,#REF!,18))</f>
        <v>#REF!</v>
      </c>
      <c r="AC38" s="8" t="e">
        <f>SUM(HLOOKUP(Sheet2!$AC$3,#REF!,18)+HLOOKUP(Sheet2!$AC$4,#REF!,18)+HLOOKUP(Sheet2!$AC$5,#REF!,18)+HLOOKUP(Sheet2!$AC$6,#REF!,18)+HLOOKUP(Sheet2!$AC$7,#REF!,18)+HLOOKUP(Sheet2!$AC$8,#REF!,18)+HLOOKUP(Sheet2!$AC$9,#REF!,18)+HLOOKUP(Sheet2!$AC$10,#REF!,18)+HLOOKUP(Sheet2!$AC$11,#REF!,18)+HLOOKUP(Sheet2!$AC$12,#REF!,18)+HLOOKUP(Sheet2!$AC$13,#REF!,18)+HLOOKUP(Sheet2!$AC$14,#REF!,18))</f>
        <v>#REF!</v>
      </c>
      <c r="AD38" s="8" t="e">
        <f>SUM(HLOOKUP(Sheet2!$AD$3,#REF!,18)+HLOOKUP(Sheet2!$AD$4,#REF!,18)+HLOOKUP(Sheet2!$AD$5,#REF!,18)+HLOOKUP(Sheet2!$AD$6,#REF!,18)+HLOOKUP(Sheet2!$AD$7,#REF!,18)+HLOOKUP(Sheet2!$AD$8,#REF!,18)+HLOOKUP(Sheet2!$AD$9,#REF!,18)+HLOOKUP(Sheet2!$AD$10,#REF!,18)+HLOOKUP(Sheet2!$AD$11,#REF!,18)+HLOOKUP(Sheet2!$AD$12,#REF!,18)+HLOOKUP(Sheet2!$AD$13,#REF!,18)+HLOOKUP(Sheet2!$AD$14,#REF!,18)+HLOOKUP(Sheet2!$AD$15,#REF!,18)+HLOOKUP(Sheet2!$AD$16,#REF!,18))</f>
        <v>#REF!</v>
      </c>
      <c r="AE38" s="8" t="e">
        <f>SUM(HLOOKUP(Sheet2!$AE$3,#REF!,18)+HLOOKUP(Sheet2!$AE$4,#REF!,18)+HLOOKUP(Sheet2!$AE$5,#REF!,18)+HLOOKUP(Sheet2!$AE$6,#REF!,18)+HLOOKUP(Sheet2!$AE$7,#REF!,18)+HLOOKUP(Sheet2!$AE$8,#REF!,18)+HLOOKUP(Sheet2!$AE$9,#REF!,18)+HLOOKUP(Sheet2!$AE$10,#REF!,18)+HLOOKUP(Sheet2!$AE$11,#REF!,18)+HLOOKUP(Sheet2!$AE$12,#REF!,18)+HLOOKUP(Sheet2!$AE$13,#REF!,18)+HLOOKUP(Sheet2!$AE$14,#REF!,18)+HLOOKUP(Sheet2!$AE$15,#REF!,18)+HLOOKUP(Sheet2!$AE$16,#REF!,18)+HLOOKUP(Sheet2!$AE$17,#REF!,18))</f>
        <v>#REF!</v>
      </c>
      <c r="AF38" s="8" t="e">
        <f>SUM(HLOOKUP(Sheet2!$AF$3,#REF!,18)+HLOOKUP(Sheet2!$AF$4,#REF!,18)+HLOOKUP(Sheet2!$AF$5,#REF!,18)+HLOOKUP(Sheet2!$AF$6,#REF!,18)+HLOOKUP(Sheet2!$AF$7,#REF!,18)+HLOOKUP(Sheet2!$AF$8,#REF!,18)+HLOOKUP(Sheet2!$AF$9,#REF!,18)+HLOOKUP(Sheet2!$AF$10,#REF!,18)+HLOOKUP(Sheet2!$AF$11,#REF!,18)+HLOOKUP(Sheet2!$AF$12,#REF!,18)+HLOOKUP(Sheet2!$AF$13,#REF!,18)+HLOOKUP(Sheet2!$AF$14,#REF!,18))</f>
        <v>#REF!</v>
      </c>
      <c r="AG38" s="8" t="e">
        <f>SUM(HLOOKUP(Sheet2!$AG$3,#REF!,18)+HLOOKUP(Sheet2!$AG$4,#REF!,18)+HLOOKUP(Sheet2!$AG$5,#REF!,18)+HLOOKUP(Sheet2!$AG$6,#REF!,18)+HLOOKUP(Sheet2!$AG$7,#REF!,18)+HLOOKUP(Sheet2!$AG$8,#REF!,18)+HLOOKUP(Sheet2!$AG$9,#REF!,18)+HLOOKUP(Sheet2!$AG$10,#REF!,18)+HLOOKUP(Sheet2!$AG$11,#REF!,18)+HLOOKUP(Sheet2!$AG$12,#REF!,18)+HLOOKUP(Sheet2!$AG$13,#REF!,18)+HLOOKUP(Sheet2!$AG$14,#REF!,18)+HLOOKUP(Sheet2!$AG$15,#REF!,18)+HLOOKUP(Sheet2!$AG$16,#REF!,18))</f>
        <v>#REF!</v>
      </c>
      <c r="AH38" s="8" t="e">
        <f>SUM(HLOOKUP(Sheet2!$AH$3,#REF!,18)+HLOOKUP(Sheet2!$AH$4,#REF!,18)+HLOOKUP(Sheet2!$AH$5,#REF!,18)+HLOOKUP(Sheet2!$AH$6,#REF!,18)+HLOOKUP(Sheet2!$AH$7,#REF!,18)+HLOOKUP(Sheet2!$AH$8,#REF!,18)+HLOOKUP(Sheet2!$AH$9,#REF!,18)+HLOOKUP(Sheet2!$AH$10,#REF!,18)+HLOOKUP(Sheet2!$AH$11,#REF!,18)+HLOOKUP(Sheet2!$AH$12,#REF!,18)+HLOOKUP(Sheet2!$AH$13,#REF!,18)+HLOOKUP(Sheet2!$AH$14,#REF!,18)+HLOOKUP(Sheet2!$AH$15,#REF!,18)+HLOOKUP(Sheet2!$AH$16,#REF!,18))</f>
        <v>#REF!</v>
      </c>
      <c r="AI38" s="8" t="e">
        <f>SUM(HLOOKUP(Sheet2!$AI$3,#REF!,18)+HLOOKUP(Sheet2!$AI$4,#REF!,18)+HLOOKUP(Sheet2!$AI$5,#REF!,18)+HLOOKUP(Sheet2!$AI$6,#REF!,18)+HLOOKUP(Sheet2!$AI$7,#REF!,18)+HLOOKUP(Sheet2!$AI$8,#REF!,18)+HLOOKUP(Sheet2!$AI$9,#REF!,18)+HLOOKUP(Sheet2!$AI$10,#REF!,18)+HLOOKUP(Sheet2!$AI$11,#REF!,18)+HLOOKUP(Sheet2!$AI$12,#REF!,18)+HLOOKUP(Sheet2!$AI$13,#REF!,18))</f>
        <v>#REF!</v>
      </c>
      <c r="AJ38" s="8" t="e">
        <f>SUM(HLOOKUP(Sheet2!$AJ$3,#REF!,18)+HLOOKUP(Sheet2!$AJ$4,#REF!,18)+HLOOKUP(Sheet2!$AJ$5,#REF!,18)+HLOOKUP(Sheet2!$AJ$6,#REF!,18)+HLOOKUP(Sheet2!$AJ$7,#REF!,18)+HLOOKUP(Sheet2!$AJ$8,#REF!,18)+HLOOKUP(Sheet2!$AJ$9,#REF!,18)+HLOOKUP(Sheet2!$AJ$10,#REF!,18)+HLOOKUP(Sheet2!$AJ$11,#REF!,18)+HLOOKUP(Sheet2!$AJ$12,#REF!,18)+HLOOKUP(Sheet2!$AJ$13,#REF!,18)+HLOOKUP(Sheet2!$AJ$14,#REF!,18)+HLOOKUP(Sheet2!$AJ$15,#REF!,18))</f>
        <v>#REF!</v>
      </c>
      <c r="AK38" s="8" t="e">
        <f>SUM(HLOOKUP(Sheet2!$AK$3,#REF!,18)+HLOOKUP(Sheet2!$AK$4,#REF!,18)+HLOOKUP(Sheet2!$AK$5,#REF!,18)+HLOOKUP(Sheet2!$AK$6,#REF!,18)+HLOOKUP(Sheet2!$AK$7,#REF!,18)+HLOOKUP(Sheet2!$AK$8,#REF!,18)+HLOOKUP(Sheet2!$AK$9,#REF!,18)+HLOOKUP(Sheet2!$AK$10,#REF!,18)+HLOOKUP(Sheet2!$AK$11,#REF!,18)+HLOOKUP(Sheet2!$AK$12,#REF!,18)+HLOOKUP(Sheet2!$AK$13,#REF!,18)+HLOOKUP(Sheet2!$AK$14,#REF!,18))</f>
        <v>#REF!</v>
      </c>
      <c r="AL38" s="8" t="e">
        <f>SUM(HLOOKUP(Sheet2!$AL$3,#REF!,18)+HLOOKUP(Sheet2!$AL$4,#REF!,18)+HLOOKUP(Sheet2!$AL$5,#REF!,18)+HLOOKUP(Sheet2!$AL$6,#REF!,18)+HLOOKUP(Sheet2!$AL$7,#REF!,18)+HLOOKUP(Sheet2!$AL$8,#REF!,18)+HLOOKUP(Sheet2!$AL$9,#REF!,18)+HLOOKUP(Sheet2!$AL$10,#REF!,18)+HLOOKUP(Sheet2!$AL$11,#REF!,18)+HLOOKUP(Sheet2!$AL$12,#REF!,18)+HLOOKUP(Sheet2!$AL$13,#REF!,18)+HLOOKUP(Sheet2!$AL$14,#REF!,18)+HLOOKUP(Sheet2!$AL$15,#REF!,18)+HLOOKUP(Sheet2!$AL$16,#REF!,18))</f>
        <v>#REF!</v>
      </c>
      <c r="AM38" s="8" t="e">
        <f>SUM(HLOOKUP(Sheet2!$AM$3,#REF!,18)+HLOOKUP(Sheet2!$AM$4,#REF!,18)+HLOOKUP(Sheet2!$AM$5,#REF!,18)+HLOOKUP(Sheet2!$AM$6,#REF!,18)+HLOOKUP(Sheet2!$AM$7,#REF!,18)+HLOOKUP(Sheet2!$AM$8,#REF!,18)+HLOOKUP(Sheet2!$AM$9,#REF!,18)+HLOOKUP(Sheet2!$AM$10,#REF!,18)+HLOOKUP(Sheet2!$AM$11,#REF!,18)+HLOOKUP(Sheet2!$AM$12,#REF!,18)+HLOOKUP(Sheet2!$AM$13,#REF!,18)+HLOOKUP(Sheet2!$AM$14,#REF!,18)+HLOOKUP(Sheet2!$AM$15,#REF!,18)+HLOOKUP(Sheet2!$AM$16,#REF!,18)+HLOOKUP(Sheet2!$AM$17,#REF!,18))</f>
        <v>#REF!</v>
      </c>
      <c r="AN38" s="8" t="e">
        <f>SUM(HLOOKUP(Sheet2!$AN$3,#REF!,18)+HLOOKUP(Sheet2!$AN$4,#REF!,18)+HLOOKUP(Sheet2!$AN$5,#REF!,18)+HLOOKUP(Sheet2!$AN$6,#REF!,18)+HLOOKUP(Sheet2!$AN$7,#REF!,18)+HLOOKUP(Sheet2!$AN$8,#REF!,18)+HLOOKUP(Sheet2!$AN$9,#REF!,18)+HLOOKUP(Sheet2!$AN$10,#REF!,18)+HLOOKUP(Sheet2!$AN$11,#REF!,18)+HLOOKUP(Sheet2!$AN$12,#REF!,18)+HLOOKUP(Sheet2!$AN$13,#REF!,18)+HLOOKUP(Sheet2!$AN$14,#REF!,18)+HLOOKUP(Sheet2!$AN$15,#REF!,18)+HLOOKUP(Sheet2!$AN$16,#REF!,18)+HLOOKUP(Sheet2!$AN$17,#REF!,18))</f>
        <v>#REF!</v>
      </c>
      <c r="AO38" s="8" t="e">
        <f>SUM(HLOOKUP(Sheet2!$AO$3,#REF!,18)+HLOOKUP(Sheet2!$AO$4,#REF!,18)+HLOOKUP(Sheet2!$AO$5,#REF!,18)+HLOOKUP(Sheet2!$AO$6,#REF!,18)+HLOOKUP(Sheet2!$AO$7,#REF!,18)+HLOOKUP(Sheet2!$AO$8,#REF!,18)+HLOOKUP(Sheet2!$AO$9,#REF!,18)+HLOOKUP(Sheet2!$AO$10,#REF!,18)+HLOOKUP(Sheet2!$AO$11,#REF!,18)+HLOOKUP(Sheet2!$AO$12,#REF!,18)+HLOOKUP(Sheet2!$AO$13,#REF!,18)+HLOOKUP(Sheet2!$AO$14,#REF!,18)+HLOOKUP(Sheet2!$AO$15,#REF!,18)+HLOOKUP(Sheet2!$AO$16,#REF!,18)+HLOOKUP(Sheet2!$AO$17,#REF!,18))</f>
        <v>#REF!</v>
      </c>
      <c r="AP38" s="8" t="e">
        <f>SUM(HLOOKUP(Sheet2!$AP$3,#REF!,18)+HLOOKUP(Sheet2!$AP$4,#REF!,18)+HLOOKUP(Sheet2!$AP$5,#REF!,18)+HLOOKUP(Sheet2!$AP$6,#REF!,18)+HLOOKUP(Sheet2!$AP$7,#REF!,18)+HLOOKUP(Sheet2!$AP$8,#REF!,18)+HLOOKUP(Sheet2!$AP$9,#REF!,18)+HLOOKUP(Sheet2!$AP$10,#REF!,18)+HLOOKUP(Sheet2!$AP$11,#REF!,18)+HLOOKUP(Sheet2!$AP$12,#REF!,18)+HLOOKUP(Sheet2!$AP$13,#REF!,18)+HLOOKUP(Sheet2!$AP$14,#REF!,18)+HLOOKUP(Sheet2!$AP$15,#REF!,18)+HLOOKUP(Sheet2!$AP$16,#REF!,18))</f>
        <v>#REF!</v>
      </c>
      <c r="AQ38" s="8" t="e">
        <f>SUM(HLOOKUP(Sheet2!$AQ$3,#REF!,18)+HLOOKUP(Sheet2!$AQ$4,#REF!,18)+HLOOKUP(Sheet2!$AQ$5,#REF!,18)+HLOOKUP(Sheet2!$AQ$6,#REF!,18)+HLOOKUP(Sheet2!$AQ$7,#REF!,18)+HLOOKUP(Sheet2!$AQ$8,#REF!,18)+HLOOKUP(Sheet2!$AQ$9,#REF!,18)+HLOOKUP(Sheet2!$AQ$10,#REF!,18)+HLOOKUP(Sheet2!$AQ$11,#REF!,18)+HLOOKUP(Sheet2!$AQ$12,#REF!,18)+HLOOKUP(Sheet2!$AQ$13,#REF!,18)+HLOOKUP(Sheet2!$AQ$14,#REF!,18)+HLOOKUP(Sheet2!$AQ$15,#REF!,18)+HLOOKUP(Sheet2!$AQ$16,#REF!,18))</f>
        <v>#REF!</v>
      </c>
      <c r="AR38" s="8" t="e">
        <f>SUM(HLOOKUP(Sheet2!$AR$3,#REF!,18)+HLOOKUP(Sheet2!$AR$4,#REF!,18)+HLOOKUP(Sheet2!$AR$5,#REF!,18)+HLOOKUP(Sheet2!$AR$6,#REF!,18)+HLOOKUP(Sheet2!$AR$7,#REF!,18)+HLOOKUP(Sheet2!$AR$8,#REF!,18)+HLOOKUP(Sheet2!$AR$9,#REF!,18)+HLOOKUP(Sheet2!$AR$10,#REF!,18)+HLOOKUP(Sheet2!$AR$11,#REF!,18)+HLOOKUP(Sheet2!$AR$12,#REF!,18)+HLOOKUP(Sheet2!$AR$13,#REF!,18)+HLOOKUP(Sheet2!$AR$14,#REF!,18)+HLOOKUP(Sheet2!$AR$15,#REF!,18)+HLOOKUP(Sheet2!$AR$16,#REF!,18))</f>
        <v>#REF!</v>
      </c>
      <c r="AS38" s="8" t="e">
        <f>SUM(HLOOKUP(Sheet2!$AS$3,#REF!,18)+HLOOKUP(Sheet2!$AS$4,#REF!,18)+HLOOKUP(Sheet2!$AS$5,#REF!,18)+HLOOKUP(Sheet2!$AS$6,#REF!,18)+HLOOKUP(Sheet2!$AS$7,#REF!,18)+HLOOKUP(Sheet2!$AS$8,#REF!,18)+HLOOKUP(Sheet2!$AS$9,#REF!,18)+HLOOKUP(Sheet2!$AS$10,#REF!,18)+HLOOKUP(Sheet2!$AS$11,#REF!,18)+HLOOKUP(Sheet2!$AS$12,#REF!,18)+HLOOKUP(Sheet2!$AS$13,#REF!,18)+HLOOKUP(Sheet2!$AS$14,#REF!,18))</f>
        <v>#REF!</v>
      </c>
      <c r="AT38" s="8" t="e">
        <f>SUM(HLOOKUP(Sheet2!$AT$3,#REF!,18)+HLOOKUP(Sheet2!$AT$4,#REF!,18)+HLOOKUP(Sheet2!$AT$5,#REF!,18)+HLOOKUP(Sheet2!$AT$6,#REF!,18)+HLOOKUP(Sheet2!$AT$7,#REF!,18)+HLOOKUP(Sheet2!$AT$8,#REF!,18)+HLOOKUP(Sheet2!$AT$9,#REF!,18)+HLOOKUP(Sheet2!$AT$10,#REF!,18)+HLOOKUP(Sheet2!$AT$11,#REF!,18)+HLOOKUP(Sheet2!$AT$12,#REF!,18)+HLOOKUP(Sheet2!$AT$13,#REF!,18)+HLOOKUP(Sheet2!$AT$14,#REF!,18)+HLOOKUP(Sheet2!$AT$15,#REF!,18)+HLOOKUP(Sheet2!$AT$16,#REF!,18))</f>
        <v>#REF!</v>
      </c>
      <c r="AU38" s="8" t="e">
        <f>SUM(HLOOKUP(Sheet2!$AU$3,#REF!,18)+HLOOKUP(Sheet2!$AU$4,#REF!,18)+HLOOKUP(Sheet2!$AU$5,#REF!,18)+HLOOKUP(Sheet2!$AU$6,#REF!,18)+HLOOKUP(Sheet2!$AU$7,#REF!,18)+HLOOKUP(Sheet2!$AU$8,#REF!,18)+HLOOKUP(Sheet2!$AU$9,#REF!,18)+HLOOKUP(Sheet2!$AU$10,#REF!,18)+HLOOKUP(Sheet2!$AU$11,#REF!,18)+HLOOKUP(Sheet2!$AU$12,#REF!,18)+HLOOKUP(Sheet2!$AU$13,#REF!,18)+HLOOKUP(Sheet2!$AU$14,#REF!,18)+HLOOKUP(Sheet2!$AU$15,#REF!,18)+HLOOKUP(Sheet2!$AU$16,#REF!,18))</f>
        <v>#REF!</v>
      </c>
      <c r="AV38" s="8" t="e">
        <f>SUM(HLOOKUP(Sheet2!$AV$3,#REF!,18)+HLOOKUP(Sheet2!$AV$4,#REF!,18)+HLOOKUP(Sheet2!$AV$5,#REF!,18)+HLOOKUP(Sheet2!$AV$6,#REF!,18)+HLOOKUP(Sheet2!$AV$7,#REF!,18)+HLOOKUP(Sheet2!$AV$8,#REF!,18)+HLOOKUP(Sheet2!$AV$9,#REF!,18)+HLOOKUP(Sheet2!$AV$10,#REF!,18)+HLOOKUP(Sheet2!$AV$11,#REF!,18)+HLOOKUP(Sheet2!$AV$12,#REF!,18)+HLOOKUP(Sheet2!$AV$13,#REF!,18)+HLOOKUP(Sheet2!$AV$14,#REF!,18)+HLOOKUP(Sheet2!$AV$15,#REF!,18)+HLOOKUP(Sheet2!$AV$16,#REF!,18)+HLOOKUP(Sheet2!$AV$17,#REF!,18))</f>
        <v>#REF!</v>
      </c>
      <c r="AW38" s="8" t="e">
        <f>SUM(HLOOKUP(Sheet2!$AW$3,#REF!,18)+HLOOKUP(Sheet2!$AW$4,#REF!,18)+HLOOKUP(Sheet2!$AW$5,#REF!,18)+HLOOKUP(Sheet2!$AW$6,#REF!,18)+HLOOKUP(Sheet2!$AW$7,#REF!,18)+HLOOKUP(Sheet2!$AW$8,#REF!,18)+HLOOKUP(Sheet2!$AW$9,#REF!,18)+HLOOKUP(Sheet2!$AW$10,#REF!,18)+HLOOKUP(Sheet2!$AW$11,#REF!,18)+HLOOKUP(Sheet2!$AW$12,#REF!,18)+HLOOKUP(Sheet2!$AW$13,#REF!,18)+HLOOKUP(Sheet2!$AW$14,#REF!,18)+HLOOKUP(Sheet2!$AW$15,#REF!,18)+HLOOKUP(Sheet2!$AW$16,#REF!,18)+HLOOKUP(Sheet2!$AW$17,#REF!,18))</f>
        <v>#REF!</v>
      </c>
      <c r="AX38" s="8" t="e">
        <f>SUM(HLOOKUP(Sheet2!$AX$3,#REF!,18)+HLOOKUP(Sheet2!$AX$4,#REF!,18)+HLOOKUP(Sheet2!$AX$5,#REF!,18)+HLOOKUP(Sheet2!$AX$6,#REF!,18)+HLOOKUP(Sheet2!$AX$7,#REF!,18)+HLOOKUP(Sheet2!$AX$8,#REF!,18)+HLOOKUP(Sheet2!$AX$9,#REF!,18)+HLOOKUP(Sheet2!$AX$10,#REF!,18)+HLOOKUP(Sheet2!$AX$11,#REF!,18)+HLOOKUP(Sheet2!$AX$12,#REF!,18)+HLOOKUP(Sheet2!$AX$13,#REF!,18)+HLOOKUP(Sheet2!$AX$14,#REF!,18)+HLOOKUP(Sheet2!$AX$15,#REF!,18)+HLOOKUP(Sheet2!$AX$16,#REF!,18)+HLOOKUP(Sheet2!$AX$17,#REF!,18)+HLOOKUP(Sheet2!$AX$18,#REF!,18)+HLOOKUP(Sheet2!$AX$19,#REF!,18)+HLOOKUP(Sheet2!$AX$20,#REF!,18))</f>
        <v>#REF!</v>
      </c>
      <c r="AY38" s="8" t="e">
        <f>SUM(HLOOKUP(Sheet2!$AY$3,#REF!,18)+HLOOKUP(Sheet2!$AY$4,#REF!,18)+HLOOKUP(Sheet2!$AY$5,#REF!,18)+HLOOKUP(Sheet2!$AY$6,#REF!,18)+HLOOKUP(Sheet2!$AY$7,#REF!,18)+HLOOKUP(Sheet2!$AY$8,#REF!,18)+HLOOKUP(Sheet2!$AY$9,#REF!,18)+HLOOKUP(Sheet2!$AY$10,#REF!,18)+HLOOKUP(Sheet2!$AY$11,#REF!,18)+HLOOKUP(Sheet2!$AY$12,#REF!,18)+HLOOKUP(Sheet2!$AY$13,#REF!,18)+HLOOKUP(Sheet2!$AY$14,#REF!,18)+HLOOKUP(Sheet2!$AY$15,#REF!,18)+HLOOKUP(Sheet2!$AY$16,#REF!,18)+HLOOKUP(Sheet2!$AY$17,#REF!,18))</f>
        <v>#REF!</v>
      </c>
      <c r="AZ38" s="8" t="e">
        <f>SUM(HLOOKUP(Sheet2!$AZ$3,#REF!,18)+HLOOKUP(Sheet2!$AZ$4,#REF!,18)+HLOOKUP(Sheet2!$AZ$5,#REF!,18)+HLOOKUP(Sheet2!$AZ$6,#REF!,18)+HLOOKUP(Sheet2!$AZ$7,#REF!,18)+HLOOKUP(Sheet2!$AZ$8,#REF!,18)+HLOOKUP(Sheet2!$AZ$9,#REF!,18)+HLOOKUP(Sheet2!$AZ$10,#REF!,18)+HLOOKUP(Sheet2!$AZ$11,#REF!,18)+HLOOKUP(Sheet2!$AZ$12,#REF!,18)+HLOOKUP(Sheet2!$AZ$13,#REF!,18)+HLOOKUP(Sheet2!$AZ$14,#REF!,18)+HLOOKUP(Sheet2!$AZ$15,#REF!,18)+HLOOKUP(Sheet2!$AZ$16,#REF!,18)+HLOOKUP(Sheet2!$AZ$17,#REF!,18)+HLOOKUP(Sheet2!$AZ$18,#REF!,18)+HLOOKUP(Sheet2!$AZ$19,#REF!,18))</f>
        <v>#REF!</v>
      </c>
      <c r="BA38" s="8" t="e">
        <f>SUM(HLOOKUP(Sheet2!$BA$3,#REF!,18)+HLOOKUP(Sheet2!$BA$4,#REF!,18)+HLOOKUP(Sheet2!$BA$5,#REF!,18)+HLOOKUP(Sheet2!$BA$6,#REF!,18)+HLOOKUP(Sheet2!$BA$7,#REF!,18)+HLOOKUP(Sheet2!$BA$8,#REF!,18)+HLOOKUP(Sheet2!$BA$9,#REF!,18)+HLOOKUP(Sheet2!$BA$10,#REF!,18)+HLOOKUP(Sheet2!$BA$11,#REF!,18)+HLOOKUP(Sheet2!$BA$12,#REF!,18)+HLOOKUP(Sheet2!$BA$13,#REF!,18)+HLOOKUP(Sheet2!$BA$14,#REF!,18)+HLOOKUP(Sheet2!$BA$15,#REF!,18)+HLOOKUP(Sheet2!$BA$16,#REF!,18))</f>
        <v>#REF!</v>
      </c>
      <c r="BB38" s="8" t="e">
        <f>SUM(HLOOKUP(Sheet2!$BB$3,#REF!,18)+HLOOKUP(Sheet2!$BB$4,#REF!,18)+HLOOKUP(Sheet2!$BB$5,#REF!,18)+HLOOKUP(Sheet2!$BB$6,#REF!,18)+HLOOKUP(Sheet2!$BB$7,#REF!,18)+HLOOKUP(Sheet2!$BB$8,#REF!,18)+HLOOKUP(Sheet2!$BB$9,#REF!,18)+HLOOKUP(Sheet2!$BB$10,#REF!,18)+HLOOKUP(Sheet2!$BB$11,#REF!,18)+HLOOKUP(Sheet2!$BB$12,#REF!,18)+HLOOKUP(Sheet2!$BB$13,#REF!,18)+HLOOKUP(Sheet2!$BB$14,#REF!,18)+HLOOKUP(Sheet2!$BB$15,#REF!,18)+HLOOKUP(Sheet2!$BB$16,#REF!,18)+HLOOKUP(Sheet2!$BB$17,#REF!,18))</f>
        <v>#REF!</v>
      </c>
      <c r="BC38" s="8" t="e">
        <f>SUM(HLOOKUP(Sheet2!$BC$3,#REF!,18)+HLOOKUP(Sheet2!$BC$4,#REF!,18)+HLOOKUP(Sheet2!$BC$5,#REF!,18)+HLOOKUP(Sheet2!$BC$6,#REF!,18)+HLOOKUP(Sheet2!$BC$7,#REF!,18)+HLOOKUP(Sheet2!$BC$8,#REF!,18)+HLOOKUP(Sheet2!$BC$9,#REF!,18)+HLOOKUP(Sheet2!$BC$10,#REF!,18)+HLOOKUP(Sheet2!$BC$11,#REF!,18)+HLOOKUP(Sheet2!$BC$12,#REF!,18)+HLOOKUP(Sheet2!$BC$13,#REF!,18)+HLOOKUP(Sheet2!$BC$14,#REF!,18))</f>
        <v>#REF!</v>
      </c>
      <c r="BD38" s="8" t="e">
        <f>SUM(HLOOKUP(Sheet2!$BD$3,#REF!,18)+HLOOKUP(Sheet2!$BD$4,#REF!,18)+HLOOKUP(Sheet2!$BD$5,#REF!,18)+HLOOKUP(Sheet2!$BD$6,#REF!,18)+HLOOKUP(Sheet2!$BD$7,#REF!,18)+HLOOKUP(Sheet2!$BD$8,#REF!,18)+HLOOKUP(Sheet2!$BD$9,#REF!,18)+HLOOKUP(Sheet2!$BD$10,#REF!,18)+HLOOKUP(Sheet2!$BD$11,#REF!,18)+HLOOKUP(Sheet2!$BD$12,#REF!,18)+HLOOKUP(Sheet2!$BD$13,#REF!,18)+HLOOKUP(Sheet2!$BD$14,#REF!,18)+HLOOKUP(Sheet2!$BD$15,#REF!,18)+HLOOKUP(Sheet2!$BD$16,#REF!,18))</f>
        <v>#REF!</v>
      </c>
      <c r="BE38" s="8" t="e">
        <f>SUM(HLOOKUP(Sheet2!$BE$3,#REF!,18)+HLOOKUP(Sheet2!$BE$4,#REF!,18)+HLOOKUP(Sheet2!$BE$5,#REF!,18)+HLOOKUP(Sheet2!$BE$6,#REF!,18)+HLOOKUP(Sheet2!$BE$7,#REF!,18)+HLOOKUP(Sheet2!$BE$8,#REF!,18)+HLOOKUP(Sheet2!$BE$9,#REF!,18)+HLOOKUP(Sheet2!$BE$10,#REF!,18)+HLOOKUP(Sheet2!$BE$11,#REF!,18)+HLOOKUP(Sheet2!$BE$12,#REF!,18)+HLOOKUP(Sheet2!$BE$13,#REF!,18)+HLOOKUP(Sheet2!$BE$14,#REF!,18)+HLOOKUP(Sheet2!$BE$15,#REF!,18)+HLOOKUP(Sheet2!$BE$16,#REF!,18))</f>
        <v>#REF!</v>
      </c>
      <c r="BF38" s="8" t="e">
        <f>SUM(HLOOKUP(Sheet2!$BF$3,#REF!,18)+HLOOKUP(Sheet2!$BF$4,#REF!,18)+HLOOKUP(Sheet2!$BF$5,#REF!,18)+HLOOKUP(Sheet2!$BF$6,#REF!,18)+HLOOKUP(Sheet2!$BF$7,#REF!,18)+HLOOKUP(Sheet2!$BF$8,#REF!,18)+HLOOKUP(Sheet2!$BF$9,#REF!,18)+HLOOKUP(Sheet2!$BF$10,#REF!,18)+HLOOKUP(Sheet2!$BF$11,#REF!,18)+HLOOKUP(Sheet2!$BF$12,#REF!,18)+HLOOKUP(Sheet2!$BF$13,#REF!,18))</f>
        <v>#REF!</v>
      </c>
      <c r="BG38" s="8" t="e">
        <f>SUM(HLOOKUP(Sheet2!$BG$3,#REF!,18)+HLOOKUP(Sheet2!$BG$4,#REF!,18)+HLOOKUP(Sheet2!$BG$5,#REF!,18)+HLOOKUP(Sheet2!$BG$6,#REF!,18)+HLOOKUP(Sheet2!$BG$7,#REF!,18)+HLOOKUP(Sheet2!$BG$8,#REF!,18)+HLOOKUP(Sheet2!$BG$9,#REF!,18)+HLOOKUP(Sheet2!$BG$10,#REF!,18)+HLOOKUP(Sheet2!$BG$11,#REF!,18)+HLOOKUP(Sheet2!$BG$12,#REF!,18)+HLOOKUP(Sheet2!$BG$13,#REF!,18)+HLOOKUP(Sheet2!$BG$14,#REF!,18)+HLOOKUP(Sheet2!$BG$15,#REF!,18))</f>
        <v>#REF!</v>
      </c>
      <c r="BH38" s="8" t="e">
        <f>SUM(HLOOKUP(Sheet2!$BH$3,#REF!,18)+HLOOKUP(Sheet2!$BH$4,#REF!,18)+HLOOKUP(Sheet2!$BH$5,#REF!,18)+HLOOKUP(Sheet2!$BH$6,#REF!,18)+HLOOKUP(Sheet2!$BH$7,#REF!,18)+HLOOKUP(Sheet2!$BH$8,#REF!,18)+HLOOKUP(Sheet2!$BH$9,#REF!,18)+HLOOKUP(Sheet2!$BH$10,#REF!,18)+HLOOKUP(Sheet2!$BH$11,#REF!,18)+HLOOKUP(Sheet2!$BH$12,#REF!,18)+HLOOKUP(Sheet2!$BH$13,#REF!,18)+HLOOKUP(Sheet2!$BH$14,#REF!,18))</f>
        <v>#REF!</v>
      </c>
      <c r="BI38" s="8" t="e">
        <f>SUM(HLOOKUP(Sheet2!$BI$3,#REF!,18)+HLOOKUP(Sheet2!$BI$4,#REF!,18)+HLOOKUP(Sheet2!$BI$5,#REF!,18)+HLOOKUP(Sheet2!$BI$6,#REF!,18)+HLOOKUP(Sheet2!$BI$7,#REF!,18)+HLOOKUP(Sheet2!$BI$8,#REF!,18)+HLOOKUP(Sheet2!$BI$9,#REF!,18)+HLOOKUP(Sheet2!$BI$10,#REF!,18)+HLOOKUP(Sheet2!$BI$11,#REF!,18)+HLOOKUP(Sheet2!$BI$12,#REF!,18)+HLOOKUP(Sheet2!$BI$13,#REF!,18)+HLOOKUP(Sheet2!$BI$14,#REF!,18)+HLOOKUP(Sheet2!$BI$15,#REF!,18)+HLOOKUP(Sheet2!$BI$16,#REF!,18))</f>
        <v>#REF!</v>
      </c>
      <c r="BJ38" s="8" t="e">
        <f>SUM(HLOOKUP(Sheet2!$BJ$3,#REF!,18)+HLOOKUP(Sheet2!$BJ$4,#REF!,18)+HLOOKUP(Sheet2!$BJ$5,#REF!,18)+HLOOKUP(Sheet2!$BJ$6,#REF!,18)+HLOOKUP(Sheet2!$BJ$7,#REF!,18)+HLOOKUP(Sheet2!$BJ$8,#REF!,18)+HLOOKUP(Sheet2!$BJ$9,#REF!,18)+HLOOKUP(Sheet2!$BJ$10,#REF!,18)+HLOOKUP(Sheet2!$BJ$11,#REF!,18)+HLOOKUP(Sheet2!$BJ$12,#REF!,18)+HLOOKUP(Sheet2!$BJ$13,#REF!,18)+HLOOKUP(Sheet2!$BJ$14,#REF!,18)+HLOOKUP(Sheet2!$BJ$15,#REF!,18)+HLOOKUP(Sheet2!$BJ$16,#REF!,18)+HLOOKUP(Sheet2!$BJ$17,#REF!,18))</f>
        <v>#REF!</v>
      </c>
      <c r="BK38" s="8" t="e">
        <f>SUM(HLOOKUP(Sheet2!$BK$3,#REF!,18)+HLOOKUP(Sheet2!$BK$4,#REF!,18)+HLOOKUP(Sheet2!$BK$5,#REF!,18)+HLOOKUP(Sheet2!$BK$6,#REF!,18)+HLOOKUP(Sheet2!$BK$7,#REF!,18)+HLOOKUP(Sheet2!$BK$8,#REF!,18)+HLOOKUP(Sheet2!$BK$9,#REF!,18)+HLOOKUP(Sheet2!$BK$10,#REF!,18)+HLOOKUP(Sheet2!$BK$11,#REF!,18)+HLOOKUP(Sheet2!$BK$12,#REF!,18)+HLOOKUP(Sheet2!$BK$13,#REF!,18)+HLOOKUP(Sheet2!$BK$14,#REF!,18)+HLOOKUP(Sheet2!$BK$15,#REF!,18)+HLOOKUP(Sheet2!$BK$16,#REF!,18)+HLOOKUP(Sheet2!$BK$17,#REF!,18))</f>
        <v>#REF!</v>
      </c>
      <c r="BL38" s="8" t="e">
        <f>SUM(HLOOKUP(Sheet2!$BL$3,#REF!,18)+HLOOKUP(Sheet2!$BL$4,#REF!,18)+HLOOKUP(Sheet2!$BL$5,#REF!,18)+HLOOKUP(Sheet2!$BL$6,#REF!,18)+HLOOKUP(Sheet2!$BL$7,#REF!,18)+HLOOKUP(Sheet2!$BL$8,#REF!,18)+HLOOKUP(Sheet2!$BL$9,#REF!,18)+HLOOKUP(Sheet2!$BL$10,#REF!,18)+HLOOKUP(Sheet2!$BL$11,#REF!,18)+HLOOKUP(Sheet2!$BL$12,#REF!,18)+HLOOKUP(Sheet2!$BL$13,#REF!,18)+HLOOKUP(Sheet2!$BL$14,#REF!,18)+HLOOKUP(Sheet2!$BL$15,#REF!,18)+HLOOKUP(Sheet2!$BL$16,#REF!,18)+HLOOKUP(Sheet2!$BL$17,#REF!,18))</f>
        <v>#REF!</v>
      </c>
      <c r="BM38" s="8" t="e">
        <f>SUM(HLOOKUP(Sheet2!$BM$3,#REF!,18)+HLOOKUP(Sheet2!$BM$4,#REF!,18)+HLOOKUP(Sheet2!$BM$5,#REF!,18)+HLOOKUP(Sheet2!$BM$6,#REF!,18)+HLOOKUP(Sheet2!$BM$7,#REF!,18)+HLOOKUP(Sheet2!$BM$8,#REF!,18)+HLOOKUP(Sheet2!$BM$9,#REF!,18)+HLOOKUP(Sheet2!$BM$10,#REF!,18)+HLOOKUP(Sheet2!$BM$11,#REF!,18)+HLOOKUP(Sheet2!$BM$12,#REF!,18)+HLOOKUP(Sheet2!$BM$13,#REF!,18)+HLOOKUP(Sheet2!$BM$14,#REF!,18)+HLOOKUP(Sheet2!$BM$15,#REF!,18)+HLOOKUP(Sheet2!$BM$16,#REF!,18))</f>
        <v>#REF!</v>
      </c>
      <c r="BN38" s="8" t="e">
        <f>SUM(HLOOKUP(Sheet2!$BN$3,#REF!,18)+HLOOKUP(Sheet2!$BN$4,#REF!,18)+HLOOKUP(Sheet2!$BN$5,#REF!,18)+HLOOKUP(Sheet2!$BN$6,#REF!,18)+HLOOKUP(Sheet2!$BN$7,#REF!,18)+HLOOKUP(Sheet2!$BN$8,#REF!,18)+HLOOKUP(Sheet2!$BN$9,#REF!,18)+HLOOKUP(Sheet2!$BN$10,#REF!,18)+HLOOKUP(Sheet2!$BN$11,#REF!,18)+HLOOKUP(Sheet2!$BN$12,#REF!,18)+HLOOKUP(Sheet2!$BN$13,#REF!,18)+HLOOKUP(Sheet2!$BN$14,#REF!,18)+HLOOKUP(Sheet2!$BN$15,#REF!,18)+HLOOKUP(Sheet2!$BN$16,#REF!,18))</f>
        <v>#REF!</v>
      </c>
      <c r="BO38" s="8" t="e">
        <f>SUM(HLOOKUP(Sheet2!$BO$3,#REF!,18)+HLOOKUP(Sheet2!$BO$4,#REF!,18)+HLOOKUP(Sheet2!$BO$5,#REF!,18)+HLOOKUP(Sheet2!$BO$6,#REF!,18)+HLOOKUP(Sheet2!$BO$7,#REF!,18)+HLOOKUP(Sheet2!$BO$8,#REF!,18)+HLOOKUP(Sheet2!$BO$9,#REF!,18)+HLOOKUP(Sheet2!$BO$10,#REF!,18)+HLOOKUP(Sheet2!$BO$11,#REF!,18)+HLOOKUP(Sheet2!$BO$12,#REF!,18)+HLOOKUP(Sheet2!$BO$13,#REF!,18)+HLOOKUP(Sheet2!$BO$14,#REF!,18)+HLOOKUP(Sheet2!$BO$15,#REF!,18)+HLOOKUP(Sheet2!$BO$16,#REF!,18))</f>
        <v>#REF!</v>
      </c>
      <c r="BP38" s="8" t="e">
        <f>SUM(HLOOKUP(Sheet2!$BP$3,#REF!,18)+HLOOKUP(Sheet2!$BP$4,#REF!,18)+HLOOKUP(Sheet2!$BP$5,#REF!,18)+HLOOKUP(Sheet2!$BP$6,#REF!,18)+HLOOKUP(Sheet2!$BP$7,#REF!,18)+HLOOKUP(Sheet2!$BP$8,#REF!,18)+HLOOKUP(Sheet2!$BP$9,#REF!,18)+HLOOKUP(Sheet2!$BP$10,#REF!,18)+HLOOKUP(Sheet2!$BP$11,#REF!,18)+HLOOKUP(Sheet2!$BP$12,#REF!,18)+HLOOKUP(Sheet2!$BP$13,#REF!,18)+HLOOKUP(Sheet2!$BP$14,#REF!,18))</f>
        <v>#REF!</v>
      </c>
      <c r="BQ38" s="8" t="e">
        <f>SUM(HLOOKUP(Sheet2!$BQ$3,#REF!,18)+HLOOKUP(Sheet2!$BQ$4,#REF!,18)+HLOOKUP(Sheet2!$BQ$5,#REF!,18)+HLOOKUP(Sheet2!$BQ$6,#REF!,18)+HLOOKUP(Sheet2!$BQ$7,#REF!,18)+HLOOKUP(Sheet2!$BQ$8,#REF!,18)+HLOOKUP(Sheet2!$BQ$9,#REF!,18)+HLOOKUP(Sheet2!$BQ$10,#REF!,18)+HLOOKUP(Sheet2!$BQ$11,#REF!,18)+HLOOKUP(Sheet2!$BQ$12,#REF!,18)+HLOOKUP(Sheet2!$BQ$13,#REF!,18)+HLOOKUP(Sheet2!$BQ$14,#REF!,18)+HLOOKUP(Sheet2!$BQ$15,#REF!,18)+HLOOKUP(Sheet2!$BQ$16,#REF!,18))</f>
        <v>#REF!</v>
      </c>
      <c r="BR38" s="8" t="e">
        <f>SUM(HLOOKUP(Sheet2!$BR$3,#REF!,18)+HLOOKUP(Sheet2!$BR$4,#REF!,18)+HLOOKUP(Sheet2!$BR$5,#REF!,18)+HLOOKUP(Sheet2!$BR$6,#REF!,18)+HLOOKUP(Sheet2!$BR$7,#REF!,18)+HLOOKUP(Sheet2!$BR$8,#REF!,18)+HLOOKUP(Sheet2!$BR$9,#REF!,18)+HLOOKUP(Sheet2!$BR$10,#REF!,18)+HLOOKUP(Sheet2!$BR$11,#REF!,18)+HLOOKUP(Sheet2!$BR$12,#REF!,18)+HLOOKUP(Sheet2!$BR$13,#REF!,18)+HLOOKUP(Sheet2!$BR$14,#REF!,18)+HLOOKUP(Sheet2!$BR$15,#REF!,18)+HLOOKUP(Sheet2!$BR$16,#REF!,18))</f>
        <v>#REF!</v>
      </c>
      <c r="BS38" s="8" t="e">
        <f>SUM(HLOOKUP(Sheet2!$BS$3,#REF!,18)+HLOOKUP(Sheet2!$BS$4,#REF!,18)+HLOOKUP(Sheet2!$BS$5,#REF!,18)+HLOOKUP(Sheet2!$BS$6,#REF!,18)+HLOOKUP(Sheet2!$BS$7,#REF!,18)+HLOOKUP(Sheet2!$BS$8,#REF!,18)+HLOOKUP(Sheet2!$BS$9,#REF!,18)+HLOOKUP(Sheet2!$BS$10,#REF!,18)+HLOOKUP(Sheet2!$BS$11,#REF!,18)+HLOOKUP(Sheet2!$BS$12,#REF!,18)+HLOOKUP(Sheet2!$BS$13,#REF!,18)+HLOOKUP(Sheet2!$BS$14,#REF!,18)+HLOOKUP(Sheet2!$BS$15,#REF!,18)+HLOOKUP(Sheet2!$BS$16,#REF!,18)+HLOOKUP(Sheet2!$BS$17,#REF!,18))</f>
        <v>#REF!</v>
      </c>
      <c r="BT38" s="8" t="e">
        <f>SUM(HLOOKUP(Sheet2!$BT$3,#REF!,18)+HLOOKUP(Sheet2!$BT$4,#REF!,18)+HLOOKUP(Sheet2!$BT$5,#REF!,18)+HLOOKUP(Sheet2!$BT$6,#REF!,18)+HLOOKUP(Sheet2!$BT$7,#REF!,18)+HLOOKUP(Sheet2!$BT$8,#REF!,18)+HLOOKUP(Sheet2!$BT$9,#REF!,18)+HLOOKUP(Sheet2!$BT$10,#REF!,18)+HLOOKUP(Sheet2!$BT$11,#REF!,18)+HLOOKUP(Sheet2!$BT$12,#REF!,18)+HLOOKUP(Sheet2!$BT$13,#REF!,18)+HLOOKUP(Sheet2!$BT$14,#REF!,18)+HLOOKUP(Sheet2!$BT$15,#REF!,18)+HLOOKUP(Sheet2!$BT$16,#REF!,18)+HLOOKUP(Sheet2!$BT$17,#REF!,18))</f>
        <v>#REF!</v>
      </c>
      <c r="BU38" s="8" t="e">
        <f>SUM(HLOOKUP(Sheet2!$BU$3,#REF!,18)+HLOOKUP(Sheet2!$BU$4,#REF!,18)+HLOOKUP(Sheet2!$BU$5,#REF!,18)+HLOOKUP(Sheet2!$BU$6,#REF!,18)+HLOOKUP(Sheet2!$BU$7,#REF!,18)+HLOOKUP(Sheet2!$BU$8,#REF!,18)+HLOOKUP(Sheet2!$BU$9,#REF!,18)+HLOOKUP(Sheet2!$BU$10,#REF!,18)+HLOOKUP(Sheet2!$BU$11,#REF!,18)+HLOOKUP(Sheet2!$BU$12,#REF!,18)+HLOOKUP(Sheet2!$BU$13,#REF!,18)+HLOOKUP(Sheet2!$BU$14,#REF!,18)+HLOOKUP(Sheet2!$BU$15,#REF!,18)+HLOOKUP(Sheet2!$BU$16,#REF!,18)+HLOOKUP(Sheet2!$BU$17,#REF!,18)+HLOOKUP(Sheet2!$BU$18,#REF!,18)+HLOOKUP(Sheet2!$BU$19,#REF!,18)+HLOOKUP(Sheet2!$BU$20,#REF!,18))</f>
        <v>#REF!</v>
      </c>
      <c r="BV38" s="8" t="e">
        <f>SUM(HLOOKUP(Sheet2!$BV$3,#REF!,18)+HLOOKUP(Sheet2!$BV$4,#REF!,18)+HLOOKUP(Sheet2!$BV$5,#REF!,18)+HLOOKUP(Sheet2!$BV$6,#REF!,18)+HLOOKUP(Sheet2!$BV$7,#REF!,18)+HLOOKUP(Sheet2!$BV$8,#REF!,18)+HLOOKUP(Sheet2!$BV$9,#REF!,18)+HLOOKUP(Sheet2!$BV$10,#REF!,18)+HLOOKUP(Sheet2!$BV$11,#REF!,18)+HLOOKUP(Sheet2!$BV$12,#REF!,18)+HLOOKUP(Sheet2!$BV$13,#REF!,18)+HLOOKUP(Sheet2!$BV$14,#REF!,18)+HLOOKUP(Sheet2!$BV$15,#REF!,18)+HLOOKUP(Sheet2!$BV$16,#REF!,18)+HLOOKUP(Sheet2!$BV$17,#REF!,18))</f>
        <v>#REF!</v>
      </c>
      <c r="BW38" s="8" t="e">
        <f>SUM(HLOOKUP(Sheet2!$BW$3,#REF!,18)+HLOOKUP(Sheet2!$BW$4,#REF!,18)+HLOOKUP(Sheet2!$BW$5,#REF!,18)+HLOOKUP(Sheet2!$BW$6,#REF!,18)+HLOOKUP(Sheet2!$BW$7,#REF!,18)+HLOOKUP(Sheet2!$BW$8,#REF!,18)+HLOOKUP(Sheet2!$BW$9,#REF!,18)+HLOOKUP(Sheet2!$BW$10,#REF!,18)+HLOOKUP(Sheet2!$BW$11,#REF!,18)+HLOOKUP(Sheet2!$BW$12,#REF!,18)+HLOOKUP(Sheet2!$BW$13,#REF!,18)+HLOOKUP(Sheet2!$BW$14,#REF!,18)+HLOOKUP(Sheet2!$BW$15,#REF!,18)+HLOOKUP(Sheet2!$BW$16,#REF!,18)+HLOOKUP(Sheet2!$BW$17,#REF!,18)+HLOOKUP(Sheet2!$BW$18,#REF!,18)+HLOOKUP(Sheet2!$BW$19,#REF!,18))</f>
        <v>#REF!</v>
      </c>
      <c r="BX38" s="8" t="e">
        <f>SUM(HLOOKUP(Sheet2!$BX$3,#REF!,18)+HLOOKUP(Sheet2!$BX$4,#REF!,18)+HLOOKUP(Sheet2!$BX$5,#REF!,18)+HLOOKUP(Sheet2!$BX$6,#REF!,18)+HLOOKUP(Sheet2!$BX$7,#REF!,18)+HLOOKUP(Sheet2!$BX$8,#REF!,18)+HLOOKUP(Sheet2!$BX$9,#REF!,18)+HLOOKUP(Sheet2!$BX$10,#REF!,18)+HLOOKUP(Sheet2!$BX$11,#REF!,18)+HLOOKUP(Sheet2!$BX$12,#REF!,18)+HLOOKUP(Sheet2!$BX$13,#REF!,18)+HLOOKUP(Sheet2!$BX$14,#REF!,18)+HLOOKUP(Sheet2!$BX$15,#REF!,18)+HLOOKUP(Sheet2!$BX$16,#REF!,18)+HLOOKUP(Sheet2!$BX$17,#REF!,18))</f>
        <v>#REF!</v>
      </c>
      <c r="BY38" s="8" t="e">
        <f>SUM(HLOOKUP(Sheet2!$BY$3,#REF!,18)+HLOOKUP(Sheet2!$BY$4,#REF!,18)+HLOOKUP(Sheet2!$BY$5,#REF!,18)+HLOOKUP(Sheet2!$BY$6,#REF!,18)+HLOOKUP(Sheet2!$BY$7,#REF!,18)+HLOOKUP(Sheet2!$BY$8,#REF!,18)+HLOOKUP(Sheet2!$BY$9,#REF!,18)+HLOOKUP(Sheet2!$BY$10,#REF!,18)+HLOOKUP(Sheet2!$BY$11,#REF!,18)+HLOOKUP(Sheet2!$BY$12,#REF!,18)+HLOOKUP(Sheet2!$BY$13,#REF!,18)+HLOOKUP(Sheet2!$BY$14,#REF!,18)+HLOOKUP(Sheet2!$BY$15,#REF!,18)+HLOOKUP(Sheet2!$BY$16,#REF!,18)+HLOOKUP(Sheet2!$BY$17,#REF!,18)+HLOOKUP(Sheet2!$BY$18,#REF!,18))</f>
        <v>#REF!</v>
      </c>
      <c r="BZ38" s="8" t="e">
        <f>SUM(HLOOKUP(Sheet2!$BZ$3,#REF!,18)+HLOOKUP(Sheet2!$BZ$4,#REF!,18)+HLOOKUP(Sheet2!$BZ$5,#REF!,18)+HLOOKUP(Sheet2!$BZ$6,#REF!,18)+HLOOKUP(Sheet2!$BZ$7,#REF!,18)+HLOOKUP(Sheet2!$BZ$8,#REF!,18)+HLOOKUP(Sheet2!$BZ$9,#REF!,18)+HLOOKUP(Sheet2!$BZ$10,#REF!,18)+HLOOKUP(Sheet2!$BZ$11,#REF!,18)+HLOOKUP(Sheet2!$BZ$12,#REF!,18)+HLOOKUP(Sheet2!$BZ$13,#REF!,18)+HLOOKUP(Sheet2!$BZ$14,#REF!,18)+HLOOKUP(Sheet2!$BZ$15,#REF!,18))</f>
        <v>#REF!</v>
      </c>
      <c r="CA38" s="8" t="e">
        <f>SUM(HLOOKUP(Sheet2!$CA$3,#REF!,18)+HLOOKUP(Sheet2!$CA$4,#REF!,18)+HLOOKUP(Sheet2!$CA$5,#REF!,18)+HLOOKUP(Sheet2!$CA$6,#REF!,18)+HLOOKUP(Sheet2!$CA$7,#REF!,18)+HLOOKUP(Sheet2!$CA$8,#REF!,18)+HLOOKUP(Sheet2!$CA$9,#REF!,18)+HLOOKUP(Sheet2!$CA$10,#REF!,18)+HLOOKUP(Sheet2!$CA$11,#REF!,18)+HLOOKUP(Sheet2!$CA$12,#REF!,18)+HLOOKUP(Sheet2!$CA$13,#REF!,18)+HLOOKUP(Sheet2!$CA$14,#REF!,18)+HLOOKUP(Sheet2!$CA$15,#REF!,18)+HLOOKUP(Sheet2!$CA$16,#REF!,18)+HLOOKUP(Sheet2!$CA$17,#REF!,18))</f>
        <v>#REF!</v>
      </c>
      <c r="CB38" s="8" t="e">
        <f>SUM(HLOOKUP(Sheet2!$CB$3,#REF!,18)+HLOOKUP(Sheet2!$CB$4,#REF!,18)+HLOOKUP(Sheet2!$CB$5,#REF!,18)+HLOOKUP(Sheet2!$CB$6,#REF!,18)+HLOOKUP(Sheet2!$CB$7,#REF!,18)+HLOOKUP(Sheet2!$CB$8,#REF!,18)+HLOOKUP(Sheet2!$CB$9,#REF!,18)+HLOOKUP(Sheet2!$CB$10,#REF!,18)+HLOOKUP(Sheet2!$CB$11,#REF!,18)+HLOOKUP(Sheet2!$CB$12,#REF!,18)+HLOOKUP(Sheet2!$CB$13,#REF!,18)+HLOOKUP(Sheet2!$CB$14,#REF!,18)+HLOOKUP(Sheet2!$CB$15,#REF!,18)+HLOOKUP(Sheet2!$CB$16,#REF!,18)+HLOOKUP(Sheet2!$CB$17,#REF!,18))</f>
        <v>#REF!</v>
      </c>
      <c r="CC38" s="8" t="e">
        <f>SUM(HLOOKUP(Sheet2!$CC$3,#REF!,18)+HLOOKUP(Sheet2!$CC$4,#REF!,18)+HLOOKUP(Sheet2!$CC$5,#REF!,18)+HLOOKUP(Sheet2!$CC$6,#REF!,18)+HLOOKUP(Sheet2!$CC$7,#REF!,18)+HLOOKUP(Sheet2!$CC$8,#REF!,18)+HLOOKUP(Sheet2!$CC$9,#REF!,18)+HLOOKUP(Sheet2!$CC$10,#REF!,18)+HLOOKUP(Sheet2!$CC$11,#REF!,18)+HLOOKUP(Sheet2!$CC$12,#REF!,18)+HLOOKUP(Sheet2!$CC$13,#REF!,18)+HLOOKUP(Sheet2!$CC$14,#REF!,18))</f>
        <v>#REF!</v>
      </c>
      <c r="CD38" s="8" t="e">
        <f>SUM(HLOOKUP(Sheet2!$CD$3,#REF!,18)+HLOOKUP(Sheet2!$CD$4,#REF!,18)+HLOOKUP(Sheet2!$CD$5,#REF!,18)+HLOOKUP(Sheet2!$CD$6,#REF!,18)+HLOOKUP(Sheet2!$CD$7,#REF!,18)+HLOOKUP(Sheet2!$CD$8,#REF!,18)+HLOOKUP(Sheet2!$CD$9,#REF!,18)+HLOOKUP(Sheet2!$CD$10,#REF!,18)+HLOOKUP(Sheet2!$CD$11,#REF!,18)+HLOOKUP(Sheet2!$CD$12,#REF!,18)+HLOOKUP(Sheet2!$CD$13,#REF!,18)+HLOOKUP(Sheet2!$CD$14,#REF!,18)+HLOOKUP(Sheet2!$CD$15,#REF!,18)+HLOOKUP(Sheet2!$CD$16,#REF!,18))</f>
        <v>#REF!</v>
      </c>
      <c r="CE38" s="8" t="e">
        <f>SUM(HLOOKUP(Sheet2!$CE$3,#REF!,18)+HLOOKUP(Sheet2!$CE$4,#REF!,18)+HLOOKUP(Sheet2!$CE$5,#REF!,18)+HLOOKUP(Sheet2!$CE$6,#REF!,18)+HLOOKUP(Sheet2!$CE$7,#REF!,18)+HLOOKUP(Sheet2!$CE$8,#REF!,18)+HLOOKUP(Sheet2!$CE$9,#REF!,18)+HLOOKUP(Sheet2!$CE$10,#REF!,18)+HLOOKUP(Sheet2!$CE$11,#REF!,18)+HLOOKUP(Sheet2!$CE$12,#REF!,18)+HLOOKUP(Sheet2!$CE$13,#REF!,18)+HLOOKUP(Sheet2!$CE$14,#REF!,18)+HLOOKUP(Sheet2!$CE$15,#REF!,18))</f>
        <v>#REF!</v>
      </c>
      <c r="CF38" s="8" t="e">
        <f>SUM(HLOOKUP(Sheet2!$CF$3,#REF!,18)+HLOOKUP(Sheet2!$CF$4,#REF!,18)+HLOOKUP(Sheet2!$CF$5,#REF!,18)+HLOOKUP(Sheet2!$CF$6,#REF!,18)+HLOOKUP(Sheet2!$CF$7,#REF!,18)+HLOOKUP(Sheet2!$CF$8,#REF!,18)+HLOOKUP(Sheet2!$CF$9,#REF!,18)+HLOOKUP(Sheet2!$CF$10,#REF!,18)+HLOOKUP(Sheet2!$CF$11,#REF!,18)+HLOOKUP(Sheet2!$CF$12,#REF!,18)+HLOOKUP(Sheet2!$CF$13,#REF!,18)+HLOOKUP(Sheet2!$CF$14,#REF!,18)+HLOOKUP(Sheet2!$CF$15,#REF!,18)+HLOOKUP(Sheet2!$CF$16,#REF!,18)+HLOOKUP(Sheet2!$CF$17,#REF!,18))</f>
        <v>#REF!</v>
      </c>
      <c r="CG38" s="8" t="e">
        <f>SUM(HLOOKUP(Sheet2!$CG$3,#REF!,18)+HLOOKUP(Sheet2!$CG$4,#REF!,18)+HLOOKUP(Sheet2!$CG$5,#REF!,18)+HLOOKUP(Sheet2!$CG$6,#REF!,18)+HLOOKUP(Sheet2!$CG$7,#REF!,18)+HLOOKUP(Sheet2!$CG$8,#REF!,18)+HLOOKUP(Sheet2!$CG$9,#REF!,18)+HLOOKUP(Sheet2!$CG$10,#REF!,18)+HLOOKUP(Sheet2!$CG$11,#REF!,18)+HLOOKUP(Sheet2!$CG$12,#REF!,18)+HLOOKUP(Sheet2!$CG$13,#REF!,18)+HLOOKUP(Sheet2!$CG$14,#REF!,18)+HLOOKUP(Sheet2!$CG$15,#REF!,18)+HLOOKUP(Sheet2!$CG$16,#REF!,18)+HLOOKUP(Sheet2!$CG$17,#REF!,18)+HLOOKUP(Sheet2!$CG$18,#REF!,18))</f>
        <v>#REF!</v>
      </c>
      <c r="CH38" s="8" t="e">
        <f>SUM(HLOOKUP(Sheet2!$CH$3,#REF!,18)+HLOOKUP(Sheet2!$CH$4,#REF!,18)+HLOOKUP(Sheet2!$CH$5,#REF!,18)+HLOOKUP(Sheet2!$CH$6,#REF!,18)+HLOOKUP(Sheet2!$CH$7,#REF!,18)+HLOOKUP(Sheet2!$CH$8,#REF!,18)+HLOOKUP(Sheet2!$CH$9,#REF!,18)+HLOOKUP(Sheet2!$CH$10,#REF!,18)+HLOOKUP(Sheet2!$CH$11,#REF!,18)+HLOOKUP(Sheet2!$CH$12,#REF!,18)+HLOOKUP(Sheet2!$CH$13,#REF!,18)+HLOOKUP(Sheet2!$CH$14,#REF!,18)+HLOOKUP(Sheet2!$CH$15,#REF!,18)+HLOOKUP(Sheet2!$CH$16,#REF!,18)+HLOOKUP(Sheet2!$CH$17,#REF!,18)+HLOOKUP(Sheet2!$CH$18,#REF!,18))</f>
        <v>#REF!</v>
      </c>
      <c r="CI38" s="8" t="e">
        <f>SUM(HLOOKUP(Sheet2!$CI$3,#REF!,18)+HLOOKUP(Sheet2!$CI$4,#REF!,18)+HLOOKUP(Sheet2!$CI$5,#REF!,18)+HLOOKUP(Sheet2!$CI$6,#REF!,18)+HLOOKUP(Sheet2!$CI$7,#REF!,18)+HLOOKUP(Sheet2!$CI$8,#REF!,18)+HLOOKUP(Sheet2!$CI$9,#REF!,18)+HLOOKUP(Sheet2!$CI$10,#REF!,18)+HLOOKUP(Sheet2!$CI$11,#REF!,18)+HLOOKUP(Sheet2!$CI$12,#REF!,18)+HLOOKUP(Sheet2!$CI$13,#REF!,18)+HLOOKUP(Sheet2!$CI$14,#REF!,18)+HLOOKUP(Sheet2!$CI$15,#REF!,18)+HLOOKUP(Sheet2!$CI$16,#REF!,18)+HLOOKUP(Sheet2!$CI$17,#REF!,18)+HLOOKUP(Sheet2!$CI$18,#REF!,18))</f>
        <v>#REF!</v>
      </c>
      <c r="CJ38" s="8" t="e">
        <f>SUM(HLOOKUP(Sheet2!$CJ$3,#REF!,18)+HLOOKUP(Sheet2!$CJ$4,#REF!,18)+HLOOKUP(Sheet2!$CJ$5,#REF!,18)+HLOOKUP(Sheet2!$CJ$6,#REF!,18)+HLOOKUP(Sheet2!$CJ$7,#REF!,18)+HLOOKUP(Sheet2!$CJ$8,#REF!,18)+HLOOKUP(Sheet2!$CJ$9,#REF!,18)+HLOOKUP(Sheet2!$CJ$10,#REF!,18)+HLOOKUP(Sheet2!$CJ$11,#REF!,18)+HLOOKUP(Sheet2!$CJ$12,#REF!,18)+HLOOKUP(Sheet2!$CJ$13,#REF!,18)+HLOOKUP(Sheet2!$CJ$14,#REF!,18)+HLOOKUP(Sheet2!$CJ$15,#REF!,18)+HLOOKUP(Sheet2!$CJ$16,#REF!,18)+HLOOKUP(Sheet2!$CJ$17,#REF!,18))</f>
        <v>#REF!</v>
      </c>
      <c r="CK38" s="8" t="e">
        <f>SUM(HLOOKUP(Sheet2!$CK$3,#REF!,18)+HLOOKUP(Sheet2!$CK$4,#REF!,18)+HLOOKUP(Sheet2!$CK$5,#REF!,18)+HLOOKUP(Sheet2!$CK$6,#REF!,18)+HLOOKUP(Sheet2!$CK$7,#REF!,18)+HLOOKUP(Sheet2!$CK$8,#REF!,18)+HLOOKUP(Sheet2!$CK$9,#REF!,18)+HLOOKUP(Sheet2!$CK$10,#REF!,18)+HLOOKUP(Sheet2!$CK$11,#REF!,18)+HLOOKUP(Sheet2!$CK$12,#REF!,18)+HLOOKUP(Sheet2!$CK$13,#REF!,18)+HLOOKUP(Sheet2!$CK$14,#REF!,18)+HLOOKUP(Sheet2!$CK$15,#REF!,18)+HLOOKUP(Sheet2!$CK$16,#REF!,18)+HLOOKUP(Sheet2!$CK$17,#REF!,18))</f>
        <v>#REF!</v>
      </c>
      <c r="CL38" s="8" t="e">
        <f>SUM(HLOOKUP(Sheet2!$CL$3,#REF!,18)+HLOOKUP(Sheet2!$CL$4,#REF!,18)+HLOOKUP(Sheet2!$CL$5,#REF!,18)+HLOOKUP(Sheet2!$CL$6,#REF!,18)+HLOOKUP(Sheet2!$CL$7,#REF!,18)+HLOOKUP(Sheet2!$CL$8,#REF!,18)+HLOOKUP(Sheet2!$CL$9,#REF!,18)+HLOOKUP(Sheet2!$CL$10,#REF!,18)+HLOOKUP(Sheet2!$CL$11,#REF!,18)+HLOOKUP(Sheet2!$CL$12,#REF!,18)+HLOOKUP(Sheet2!$CL$13,#REF!,18)+HLOOKUP(Sheet2!$CL$14,#REF!,18)+HLOOKUP(Sheet2!$CL$15,#REF!,18)+HLOOKUP(Sheet2!$CL$16,#REF!,18)+HLOOKUP(Sheet2!$CL$17,#REF!,18))</f>
        <v>#REF!</v>
      </c>
      <c r="CM38" s="8" t="e">
        <f>SUM(HLOOKUP(Sheet2!$CM$3,#REF!,18)+HLOOKUP(Sheet2!$CM$4,#REF!,18)+HLOOKUP(Sheet2!$CM$5,#REF!,18)+HLOOKUP(Sheet2!$CM$6,#REF!,18)+HLOOKUP(Sheet2!$CM$7,#REF!,18)+HLOOKUP(Sheet2!$CM$8,#REF!,18)+HLOOKUP(Sheet2!$CM$9,#REF!,18)+HLOOKUP(Sheet2!$CM$10,#REF!,18)+HLOOKUP(Sheet2!$CM$11,#REF!,18)+HLOOKUP(Sheet2!$CM$12,#REF!,18)+HLOOKUP(Sheet2!$CM$13,#REF!,18)+HLOOKUP(Sheet2!$CM$14,#REF!,18)+HLOOKUP(Sheet2!$CM$15,#REF!,18))</f>
        <v>#REF!</v>
      </c>
      <c r="CN38" s="8" t="e">
        <f>SUM(HLOOKUP(Sheet2!$CN$3,#REF!,18)+HLOOKUP(Sheet2!$CN$4,#REF!,18)+HLOOKUP(Sheet2!$CN$5,#REF!,18)+HLOOKUP(Sheet2!$CN$6,#REF!,18)+HLOOKUP(Sheet2!$CN$7,#REF!,18)+HLOOKUP(Sheet2!$CN$8,#REF!,18)+HLOOKUP(Sheet2!$CN$9,#REF!,18)+HLOOKUP(Sheet2!$CN$10,#REF!,18)+HLOOKUP(Sheet2!$CN$11,#REF!,18)+HLOOKUP(Sheet2!$CN$12,#REF!,18)+HLOOKUP(Sheet2!$CN$13,#REF!,18)+HLOOKUP(Sheet2!$CN$14,#REF!,18)+HLOOKUP(Sheet2!$CN$15,#REF!,18)+HLOOKUP(Sheet2!$CN$16,#REF!,18)+HLOOKUP(Sheet2!$CN$17,#REF!,18))</f>
        <v>#REF!</v>
      </c>
      <c r="CO38" s="8" t="e">
        <f>SUM(HLOOKUP(Sheet2!$CO$3,#REF!,18)+HLOOKUP(Sheet2!$CO$4,#REF!,18)+HLOOKUP(Sheet2!$CO$5,#REF!,18)+HLOOKUP(Sheet2!$CO$6,#REF!,18)+HLOOKUP(Sheet2!$CO$7,#REF!,18)+HLOOKUP(Sheet2!$CO$8,#REF!,18)+HLOOKUP(Sheet2!$CO$9,#REF!,18)+HLOOKUP(Sheet2!$CO$10,#REF!,18)+HLOOKUP(Sheet2!$CO$11,#REF!,18)+HLOOKUP(Sheet2!$CO$12,#REF!,18)+HLOOKUP(Sheet2!$CO$13,#REF!,18)+HLOOKUP(Sheet2!$CO$14,#REF!,18)+HLOOKUP(Sheet2!$CO$15,#REF!,18)+HLOOKUP(Sheet2!$CO$16,#REF!,18)+HLOOKUP(Sheet2!$CO$17,#REF!,18))</f>
        <v>#REF!</v>
      </c>
      <c r="CP38" s="8" t="e">
        <f>SUM(HLOOKUP(Sheet2!$CP$3,#REF!,18)+HLOOKUP(Sheet2!$CP$4,#REF!,18)+HLOOKUP(Sheet2!$CP$5,#REF!,18)+HLOOKUP(Sheet2!$CP$6,#REF!,18)+HLOOKUP(Sheet2!$CP$7,#REF!,18)+HLOOKUP(Sheet2!$CP$8,#REF!,18)+HLOOKUP(Sheet2!$CP$9,#REF!,18)+HLOOKUP(Sheet2!$CP$10,#REF!,18)+HLOOKUP(Sheet2!$CP$11,#REF!,18)+HLOOKUP(Sheet2!$CP$12,#REF!,18)+HLOOKUP(Sheet2!$CP$13,#REF!,18)+HLOOKUP(Sheet2!$CP$14,#REF!,18)+HLOOKUP(Sheet2!$CP$15,#REF!,18)+HLOOKUP(Sheet2!$CP$16,#REF!,18)+HLOOKUP(Sheet2!$CP$17,#REF!,18)+HLOOKUP(Sheet2!$CP$18,#REF!,18))</f>
        <v>#REF!</v>
      </c>
      <c r="CQ38" s="8" t="e">
        <f>SUM(HLOOKUP(Sheet2!$CQ$3,#REF!,18)+HLOOKUP(Sheet2!$CQ$4,#REF!,18)+HLOOKUP(Sheet2!$CQ$5,#REF!,18)+HLOOKUP(Sheet2!$CQ$6,#REF!,18)+HLOOKUP(Sheet2!$CQ$7,#REF!,18)+HLOOKUP(Sheet2!$CQ$8,#REF!,18)+HLOOKUP(Sheet2!$CQ$9,#REF!,18)+HLOOKUP(Sheet2!$CQ$10,#REF!,18)+HLOOKUP(Sheet2!$CQ$11,#REF!,18)+HLOOKUP(Sheet2!$CQ$12,#REF!,18)+HLOOKUP(Sheet2!$CQ$13,#REF!,18)+HLOOKUP(Sheet2!$CQ$14,#REF!,18)+HLOOKUP(Sheet2!$CQ$15,#REF!,18)+HLOOKUP(Sheet2!$CQ$16,#REF!,18)+HLOOKUP(Sheet2!$CQ$17,#REF!,18)+HLOOKUP(Sheet2!$CQ$18,#REF!,18))</f>
        <v>#REF!</v>
      </c>
      <c r="CR38" s="8" t="e">
        <f>SUM(HLOOKUP(Sheet2!$CR$3,#REF!,18)+HLOOKUP(Sheet2!$CR$4,#REF!,18)+HLOOKUP(Sheet2!$CR$5,#REF!,18)+HLOOKUP(Sheet2!$CR$6,#REF!,18)+HLOOKUP(Sheet2!$CR$7,#REF!,18)+HLOOKUP(Sheet2!$CR$8,#REF!,18)+HLOOKUP(Sheet2!$CR$9,#REF!,18)+HLOOKUP(Sheet2!$CR$10,#REF!,18)+HLOOKUP(Sheet2!$CR$11,#REF!,18)+HLOOKUP(Sheet2!$CR$12,#REF!,18)+HLOOKUP(Sheet2!$CR$13,#REF!,18)+HLOOKUP(Sheet2!$CR$14,#REF!,18)+HLOOKUP(Sheet2!$CR$15,#REF!,18)+HLOOKUP(Sheet2!$CR$16,#REF!,18)+HLOOKUP(Sheet2!$CR$17,#REF!,18)+HLOOKUP(Sheet2!$CR$18,#REF!,18)+HLOOKUP(Sheet2!$CR$19,#REF!,18)+HLOOKUP(Sheet2!$CR$20,#REF!,18)+HLOOKUP(Sheet2!$CR$21,#REF!,18))</f>
        <v>#REF!</v>
      </c>
      <c r="CS38" s="8" t="e">
        <f>SUM(HLOOKUP(Sheet2!$CS$3,#REF!,18)+HLOOKUP(Sheet2!$CS$4,#REF!,18)+HLOOKUP(Sheet2!$CS$5,#REF!,18)+HLOOKUP(Sheet2!$CS$6,#REF!,18)+HLOOKUP(Sheet2!$CS$7,#REF!,18)+HLOOKUP(Sheet2!$CS$8,#REF!,18)+HLOOKUP(Sheet2!$CS$9,#REF!,18)+HLOOKUP(Sheet2!$CS$10,#REF!,18)+HLOOKUP(Sheet2!$CS$11,#REF!,18)+HLOOKUP(Sheet2!$CS$12,#REF!,18)+HLOOKUP(Sheet2!$CS$13,#REF!,18)+HLOOKUP(Sheet2!$CS$14,#REF!,18)+HLOOKUP(Sheet2!$CS$15,#REF!,18)+HLOOKUP(Sheet2!$CS$16,#REF!,18)+HLOOKUP(Sheet2!$CS$17,#REF!,18)+HLOOKUP(Sheet2!$CS$18,#REF!,18))</f>
        <v>#REF!</v>
      </c>
      <c r="CT38" s="8" t="e">
        <f>SUM(HLOOKUP(Sheet2!$CT$3,#REF!,18)+HLOOKUP(Sheet2!$CT$4,#REF!,18)+HLOOKUP(Sheet2!$CT$5,#REF!,18)+HLOOKUP(Sheet2!$CT$6,#REF!,18)+HLOOKUP(Sheet2!$CT$7,#REF!,18)+HLOOKUP(Sheet2!$CT$8,#REF!,18)+HLOOKUP(Sheet2!$CT$9,#REF!,18)+HLOOKUP(Sheet2!$CT$10,#REF!,18)+HLOOKUP(Sheet2!$CT$11,#REF!,18)+HLOOKUP(Sheet2!$CT$12,#REF!,18)+HLOOKUP(Sheet2!$CT$13,#REF!,18)+HLOOKUP(Sheet2!$CT$14,#REF!,18)+HLOOKUP(Sheet2!$CT$15,#REF!,18)+HLOOKUP(Sheet2!$CT$16,#REF!,18)+HLOOKUP(Sheet2!$CT$17,#REF!,18)+HLOOKUP(Sheet2!$CT$18,#REF!,18)+HLOOKUP(Sheet2!$CT$19,#REF!,18)+HLOOKUP(Sheet2!$CT$20,#REF!,18))</f>
        <v>#REF!</v>
      </c>
      <c r="CU38" s="8" t="e">
        <f>SUM(HLOOKUP(Sheet2!$CU$3,#REF!,18)+HLOOKUP(Sheet2!$CU$4,#REF!,18)+HLOOKUP(Sheet2!$CU$5,#REF!,18)+HLOOKUP(Sheet2!$CU$6,#REF!,18)+HLOOKUP(Sheet2!$CU$7,#REF!,18)+HLOOKUP(Sheet2!$CU$8,#REF!,18)+HLOOKUP(Sheet2!$CU$9,#REF!,18)+HLOOKUP(Sheet2!$CU$10,#REF!,18)+HLOOKUP(Sheet2!$CU$11,#REF!,18)+HLOOKUP(Sheet2!$CU$12,#REF!,18)+HLOOKUP(Sheet2!$CU$13,#REF!,18)+HLOOKUP(Sheet2!$CU$14,#REF!,18)+HLOOKUP(Sheet2!$CU$15,#REF!,18)+HLOOKUP(Sheet2!$CU$16,#REF!,18)+HLOOKUP(Sheet2!$CU$17,#REF!,18))</f>
        <v>#REF!</v>
      </c>
      <c r="CV38" s="8" t="e">
        <f>SUM(HLOOKUP(Sheet2!$CV$3,#REF!,18)+HLOOKUP(Sheet2!$CV$4,#REF!,18)+HLOOKUP(Sheet2!$CV$5,#REF!,18)+HLOOKUP(Sheet2!$CV$6,#REF!,18)+HLOOKUP(Sheet2!$CV$7,#REF!,18)+HLOOKUP(Sheet2!$CV$8,#REF!,18)+HLOOKUP(Sheet2!$CV$9,#REF!,18)+HLOOKUP(Sheet2!$CV$10,#REF!,18)+HLOOKUP(Sheet2!$CV$11,#REF!,18)+HLOOKUP(Sheet2!$CV$12,#REF!,18)+HLOOKUP(Sheet2!$CV$13,#REF!,18)+HLOOKUP(Sheet2!$CV$14,#REF!,18)+HLOOKUP(Sheet2!$CV$15,#REF!,18)+HLOOKUP(Sheet2!$CV$16,#REF!,18)+HLOOKUP(Sheet2!$CV$17,#REF!,18)+HLOOKUP(Sheet2!$CV$18,#REF!,18))</f>
        <v>#REF!</v>
      </c>
      <c r="CW38" s="8" t="e">
        <f>SUM(HLOOKUP(Sheet2!$CW$3,#REF!,18)+HLOOKUP(Sheet2!$CW$4,#REF!,18)+HLOOKUP(Sheet2!$CW$5,#REF!,18)+HLOOKUP(Sheet2!$CW$6,#REF!,18)+HLOOKUP(Sheet2!$CW$7,#REF!,18)+HLOOKUP(Sheet2!$CW$8,#REF!,18)+HLOOKUP(Sheet2!$CW$9,#REF!,18)+HLOOKUP(Sheet2!$CW$10,#REF!,18)+HLOOKUP(Sheet2!$CW$11,#REF!,18)+HLOOKUP(Sheet2!$CW$12,#REF!,18)+HLOOKUP(Sheet2!$CW$13,#REF!,18)+HLOOKUP(Sheet2!$CW$14,#REF!,18)+HLOOKUP(Sheet2!$CW$15,#REF!,18))</f>
        <v>#REF!</v>
      </c>
      <c r="CX38" s="8" t="e">
        <f>SUM(HLOOKUP(Sheet2!$CX$3,#REF!,18)+HLOOKUP(Sheet2!$CX$4,#REF!,18)+HLOOKUP(Sheet2!$CX$5,#REF!,18)+HLOOKUP(Sheet2!$CX$6,#REF!,18)+HLOOKUP(Sheet2!$CX$7,#REF!,18)+HLOOKUP(Sheet2!$CX$8,#REF!,18)+HLOOKUP(Sheet2!$CX$9,#REF!,18)+HLOOKUP(Sheet2!$CX$10,#REF!,18)+HLOOKUP(Sheet2!$CX$11,#REF!,18)+HLOOKUP(Sheet2!$CX$12,#REF!,18)+HLOOKUP(Sheet2!$CX$13,#REF!,18)+HLOOKUP(Sheet2!$CX$14,#REF!,18)+HLOOKUP(Sheet2!$CX$15,#REF!,18)+HLOOKUP(Sheet2!$CX$16,#REF!,18)+HLOOKUP(Sheet2!$CX$17,#REF!,18))</f>
        <v>#REF!</v>
      </c>
      <c r="CY38" s="8" t="e">
        <f>SUM(HLOOKUP(Sheet2!$CY$3,#REF!,18)+HLOOKUP(Sheet2!$CY$4,#REF!,18)+HLOOKUP(Sheet2!$CY$5,#REF!,18)+HLOOKUP(Sheet2!$CY$6,#REF!,18)+HLOOKUP(Sheet2!$CY$7,#REF!,18)+HLOOKUP(Sheet2!$CY$8,#REF!,18)+HLOOKUP(Sheet2!$CY$9,#REF!,18)+HLOOKUP(Sheet2!$CY$10,#REF!,18)+HLOOKUP(Sheet2!$CY$11,#REF!,18)+HLOOKUP(Sheet2!$CY$12,#REF!,18)+HLOOKUP(Sheet2!$CY$13,#REF!,18)+HLOOKUP(Sheet2!$CY$14,#REF!,18)+HLOOKUP(Sheet2!$CY$15,#REF!,18)+HLOOKUP(Sheet2!$CY$16,#REF!,18)+HLOOKUP(Sheet2!$CY$17,#REF!,18))</f>
        <v>#REF!</v>
      </c>
      <c r="CZ38" s="8" t="e">
        <f>SUM(HLOOKUP(Sheet2!$CZ$3,#REF!,18)+HLOOKUP(Sheet2!$CZ$4,#REF!,18)+HLOOKUP(Sheet2!$CZ$5,#REF!,18)+HLOOKUP(Sheet2!$CZ$6,#REF!,18)+HLOOKUP(Sheet2!$CZ$7,#REF!,18)+HLOOKUP(Sheet2!$CZ$8,#REF!,18)+HLOOKUP(Sheet2!$CZ$9,#REF!,18)+HLOOKUP(Sheet2!$CZ$10,#REF!,18)+HLOOKUP(Sheet2!$CZ$11,#REF!,18)+HLOOKUP(Sheet2!$CZ$12,#REF!,18)+HLOOKUP(Sheet2!$CZ$13,#REF!,18)+HLOOKUP(Sheet2!$CZ$14,#REF!,18))</f>
        <v>#REF!</v>
      </c>
      <c r="DA38" s="8" t="e">
        <f>SUM(HLOOKUP(Sheet2!$DA$3,#REF!,18)+HLOOKUP(Sheet2!$DA$4,#REF!,18)+HLOOKUP(Sheet2!$DA$5,#REF!,18)+HLOOKUP(Sheet2!$DA$6,#REF!,18)+HLOOKUP(Sheet2!$DA$7,#REF!,18)+HLOOKUP(Sheet2!$DA$8,#REF!,18)+HLOOKUP(Sheet2!$DA$9,#REF!,18)+HLOOKUP(Sheet2!$DA$10,#REF!,18)+HLOOKUP(Sheet2!$DA$11,#REF!,18)+HLOOKUP(Sheet2!$DA$12,#REF!,18)+HLOOKUP(Sheet2!$DA$13,#REF!,18)+HLOOKUP(Sheet2!$DA$14,#REF!,18)+HLOOKUP(Sheet2!$DA$15,#REF!,18)+HLOOKUP(Sheet2!$DA$16,#REF!,18))</f>
        <v>#REF!</v>
      </c>
      <c r="DB38" s="8" t="e">
        <f>SUM(HLOOKUP(Sheet2!$DB$3,#REF!,18)+HLOOKUP(Sheet2!$DB$4,#REF!,18)+HLOOKUP(Sheet2!$DB$5,#REF!,18)+HLOOKUP(Sheet2!$DB$6,#REF!,18)+HLOOKUP(Sheet2!$DB$7,#REF!,18)+HLOOKUP(Sheet2!$DB$8,#REF!,18)+HLOOKUP(Sheet2!$DB$9,#REF!,18)+HLOOKUP(Sheet2!$DB$10,#REF!,18)+HLOOKUP(Sheet2!$DB$11,#REF!,18)+HLOOKUP(Sheet2!$DB$12,#REF!,18)+HLOOKUP(Sheet2!$DB$13,#REF!,18)+HLOOKUP(Sheet2!$DB$14,#REF!,18)+HLOOKUP(Sheet2!$DB$15,#REF!,18))</f>
        <v>#REF!</v>
      </c>
      <c r="DC38" s="8" t="e">
        <f>SUM(HLOOKUP(Sheet2!$DC$3,#REF!,18)+HLOOKUP(Sheet2!$DC$4,#REF!,18)+HLOOKUP(Sheet2!$DC$5,#REF!,18)+HLOOKUP(Sheet2!$DC$6,#REF!,18)+HLOOKUP(Sheet2!$DC$7,#REF!,18)+HLOOKUP(Sheet2!$DC$8,#REF!,18)+HLOOKUP(Sheet2!$DC$9,#REF!,18)+HLOOKUP(Sheet2!$DC$10,#REF!,18)+HLOOKUP(Sheet2!$DC$11,#REF!,18)+HLOOKUP(Sheet2!$DC$12,#REF!,18)+HLOOKUP(Sheet2!$DC$13,#REF!,18)+HLOOKUP(Sheet2!$DC$14,#REF!,18)+HLOOKUP(Sheet2!$DC$15,#REF!,18)+HLOOKUP(Sheet2!$DC$16,#REF!,18)+HLOOKUP(Sheet2!$DC$17,#REF!,18))</f>
        <v>#REF!</v>
      </c>
      <c r="DD38" s="8" t="e">
        <f>SUM(HLOOKUP(Sheet2!$DD$3,#REF!,18)+HLOOKUP(Sheet2!$DD$4,#REF!,18)+HLOOKUP(Sheet2!$DD$5,#REF!,18)+HLOOKUP(Sheet2!$DD$6,#REF!,18)+HLOOKUP(Sheet2!$DD$7,#REF!,18)+HLOOKUP(Sheet2!$DD$8,#REF!,18)+HLOOKUP(Sheet2!$DD$9,#REF!,18)+HLOOKUP(Sheet2!$DD$10,#REF!,18)+HLOOKUP(Sheet2!$DD$11,#REF!,18)+HLOOKUP(Sheet2!$DD$12,#REF!,18)+HLOOKUP(Sheet2!$DD$13,#REF!,18)+HLOOKUP(Sheet2!$DD$14,#REF!,18)+HLOOKUP(Sheet2!$DD$15,#REF!,18)+HLOOKUP(Sheet2!$DD$16,#REF!,18)+HLOOKUP(Sheet2!$DD$17,#REF!,18)+HLOOKUP(Sheet2!$DD$18,#REF!,18))</f>
        <v>#REF!</v>
      </c>
      <c r="DE38" s="8" t="e">
        <f>SUM(HLOOKUP(Sheet2!$DE$3,#REF!,18)+HLOOKUP(Sheet2!$DE$4,#REF!,18)+HLOOKUP(Sheet2!$DE$5,#REF!,18)+HLOOKUP(Sheet2!$DE$6,#REF!,18)+HLOOKUP(Sheet2!$DE$7,#REF!,18)+HLOOKUP(Sheet2!$DE$8,#REF!,18)+HLOOKUP(Sheet2!$DE$9,#REF!,18)+HLOOKUP(Sheet2!$DE$10,#REF!,18)+HLOOKUP(Sheet2!$DE$11,#REF!,18)+HLOOKUP(Sheet2!$DE$12,#REF!,18)+HLOOKUP(Sheet2!$DE$13,#REF!,18)+HLOOKUP(Sheet2!$DE$14,#REF!,18)+HLOOKUP(Sheet2!$DE$15,#REF!,18)+HLOOKUP(Sheet2!$DE$16,#REF!,18)+HLOOKUP(Sheet2!$DE$17,#REF!,18)+HLOOKUP(Sheet2!$DE$18,#REF!,18))</f>
        <v>#REF!</v>
      </c>
      <c r="DF38" s="8" t="e">
        <f>SUM(HLOOKUP(Sheet2!$DF$3,#REF!,18)+HLOOKUP(Sheet2!$DF$4,#REF!,18)+HLOOKUP(Sheet2!$DF$5,#REF!,18)+HLOOKUP(Sheet2!$DF$6,#REF!,18)+HLOOKUP(Sheet2!$DF$7,#REF!,18)+HLOOKUP(Sheet2!$DF$8,#REF!,18)+HLOOKUP(Sheet2!$DF$9,#REF!,18)+HLOOKUP(Sheet2!$DF$10,#REF!,18)+HLOOKUP(Sheet2!$DF$11,#REF!,18)+HLOOKUP(Sheet2!$DF$12,#REF!,18)+HLOOKUP(Sheet2!$DF$13,#REF!,18)+HLOOKUP(Sheet2!$DF$14,#REF!,18)+HLOOKUP(Sheet2!$DF$15,#REF!,18)+HLOOKUP(Sheet2!$DF$16,#REF!,18)+HLOOKUP(Sheet2!$DF$17,#REF!,18)+HLOOKUP(Sheet2!$DF$18,#REF!,18))</f>
        <v>#REF!</v>
      </c>
      <c r="DG38" s="8" t="e">
        <f>SUM(HLOOKUP(Sheet2!$DG$3,#REF!,18)+HLOOKUP(Sheet2!$DG$4,#REF!,18)+HLOOKUP(Sheet2!$DG$5,#REF!,18)+HLOOKUP(Sheet2!$DG$6,#REF!,18)+HLOOKUP(Sheet2!$DG$7,#REF!,18)+HLOOKUP(Sheet2!$DG$8,#REF!,18)+HLOOKUP(Sheet2!$DG$9,#REF!,18)+HLOOKUP(Sheet2!$DG$10,#REF!,18)+HLOOKUP(Sheet2!$DG$11,#REF!,18)+HLOOKUP(Sheet2!$DG$12,#REF!,18)+HLOOKUP(Sheet2!$DG$13,#REF!,18)+HLOOKUP(Sheet2!$DG$14,#REF!,18)+HLOOKUP(Sheet2!$DG$15,#REF!,18)+HLOOKUP(Sheet2!$DG$16,#REF!,18)+HLOOKUP(Sheet2!$DG$17,#REF!,18))</f>
        <v>#REF!</v>
      </c>
      <c r="DH38" s="8" t="e">
        <f>SUM(HLOOKUP(Sheet2!$DH$3,#REF!,18)+HLOOKUP(Sheet2!$DH$4,#REF!,18)+HLOOKUP(Sheet2!$DH$5,#REF!,18)+HLOOKUP(Sheet2!$DH$6,#REF!,18)+HLOOKUP(Sheet2!$DH$7,#REF!,18)+HLOOKUP(Sheet2!$DH$8,#REF!,18)+HLOOKUP(Sheet2!$DH$9,#REF!,18)+HLOOKUP(Sheet2!$DH$10,#REF!,18)+HLOOKUP(Sheet2!$DH$11,#REF!,18)+HLOOKUP(Sheet2!$DH$12,#REF!,18)+HLOOKUP(Sheet2!$DH$13,#REF!,18)+HLOOKUP(Sheet2!$DH$14,#REF!,18)+HLOOKUP(Sheet2!$DH$15,#REF!,18)+HLOOKUP(Sheet2!$DH$16,#REF!,18)+HLOOKUP(Sheet2!$DH$17,#REF!,18))</f>
        <v>#REF!</v>
      </c>
      <c r="DI38" s="8" t="e">
        <f>SUM(HLOOKUP(Sheet2!$DI$3,#REF!,18)+HLOOKUP(Sheet2!$DI$4,#REF!,18)+HLOOKUP(Sheet2!$DI$5,#REF!,18)+HLOOKUP(Sheet2!$DI$6,#REF!,18)+HLOOKUP(Sheet2!$DI$7,#REF!,18)+HLOOKUP(Sheet2!$DI$8,#REF!,18)+HLOOKUP(Sheet2!$DI$9,#REF!,18)+HLOOKUP(Sheet2!$DI$10,#REF!,18)+HLOOKUP(Sheet2!$DI$11,#REF!,18)+HLOOKUP(Sheet2!$DI$12,#REF!,18)+HLOOKUP(Sheet2!$DI$13,#REF!,18)+HLOOKUP(Sheet2!$DI$14,#REF!,18)+HLOOKUP(Sheet2!$DI$15,#REF!,18)+HLOOKUP(Sheet2!$DI$16,#REF!,18)+HLOOKUP(Sheet2!$DI$17,#REF!,18))</f>
        <v>#REF!</v>
      </c>
      <c r="DJ38" s="8" t="e">
        <f>SUM(HLOOKUP(Sheet2!$DJ$3,#REF!,18)+HLOOKUP(Sheet2!$DJ$4,#REF!,18)+HLOOKUP(Sheet2!$DJ$5,#REF!,18)+HLOOKUP(Sheet2!$DJ$6,#REF!,18)+HLOOKUP(Sheet2!$DJ$7,#REF!,18)+HLOOKUP(Sheet2!$DJ$8,#REF!,18)+HLOOKUP(Sheet2!$DJ$9,#REF!,18)+HLOOKUP(Sheet2!$DJ$10,#REF!,18)+HLOOKUP(Sheet2!$DJ$11,#REF!,18)+HLOOKUP(Sheet2!$DJ$12,#REF!,18)+HLOOKUP(Sheet2!$DJ$13,#REF!,18)+HLOOKUP(Sheet2!$DJ$14,#REF!,18)+HLOOKUP(Sheet2!$DJ$15,#REF!,18))</f>
        <v>#REF!</v>
      </c>
      <c r="DK38" s="8" t="e">
        <f>SUM(HLOOKUP(Sheet2!$DK$3,#REF!,18)+HLOOKUP(Sheet2!$DK$4,#REF!,18)+HLOOKUP(Sheet2!$DK$5,#REF!,18)+HLOOKUP(Sheet2!$DK$6,#REF!,18)+HLOOKUP(Sheet2!$DK$7,#REF!,18)+HLOOKUP(Sheet2!$DK$8,#REF!,18)+HLOOKUP(Sheet2!$DK$9,#REF!,18)+HLOOKUP(Sheet2!$DK$10,#REF!,18)+HLOOKUP(Sheet2!$DK$11,#REF!,18)+HLOOKUP(Sheet2!$DK$12,#REF!,18)+HLOOKUP(Sheet2!$DK$13,#REF!,18)+HLOOKUP(Sheet2!$DK$14,#REF!,18)+HLOOKUP(Sheet2!$DK$15,#REF!,18)+HLOOKUP(Sheet2!$DK$16,#REF!,18)+HLOOKUP(Sheet2!$DK$17,#REF!,18))</f>
        <v>#REF!</v>
      </c>
      <c r="DL38" s="8" t="e">
        <f>SUM(HLOOKUP(Sheet2!$DL$3,#REF!,18)+HLOOKUP(Sheet2!$DL$4,#REF!,18)+HLOOKUP(Sheet2!$DL$5,#REF!,18)+HLOOKUP(Sheet2!$DL$6,#REF!,18)+HLOOKUP(Sheet2!$DL$7,#REF!,18)+HLOOKUP(Sheet2!$DL$8,#REF!,18)+HLOOKUP(Sheet2!$DL$9,#REF!,18)+HLOOKUP(Sheet2!$DL$10,#REF!,18)+HLOOKUP(Sheet2!$DL$11,#REF!,18)+HLOOKUP(Sheet2!$DL$12,#REF!,18)+HLOOKUP(Sheet2!$DL$13,#REF!,18)+HLOOKUP(Sheet2!$DL$14,#REF!,18)+HLOOKUP(Sheet2!$DL$15,#REF!,18)+HLOOKUP(Sheet2!$DL$16,#REF!,18)+HLOOKUP(Sheet2!$DL$17,#REF!,18))</f>
        <v>#REF!</v>
      </c>
      <c r="DM38" s="8" t="e">
        <f>SUM(HLOOKUP(Sheet2!$DM$3,#REF!,18)+HLOOKUP(Sheet2!$DM$4,#REF!,18)+HLOOKUP(Sheet2!$DM$5,#REF!,18)+HLOOKUP(Sheet2!$DM$6,#REF!,18)+HLOOKUP(Sheet2!$DM$7,#REF!,18)+HLOOKUP(Sheet2!$DM$8,#REF!,18)+HLOOKUP(Sheet2!$DM$9,#REF!,18)+HLOOKUP(Sheet2!$DM$10,#REF!,18)+HLOOKUP(Sheet2!$DM$11,#REF!,18)+HLOOKUP(Sheet2!$DM$12,#REF!,18)+HLOOKUP(Sheet2!$DM$13,#REF!,18)+HLOOKUP(Sheet2!$DM$14,#REF!,18)+HLOOKUP(Sheet2!$DM$15,#REF!,18)+HLOOKUP(Sheet2!$DM$16,#REF!,18)+HLOOKUP(Sheet2!$DM$17,#REF!,18)+HLOOKUP(Sheet2!$DM$18,#REF!,18))</f>
        <v>#REF!</v>
      </c>
      <c r="DN38" s="8" t="e">
        <f>SUM(HLOOKUP(Sheet2!$DN$3,#REF!,18)+HLOOKUP(Sheet2!$DN$4,#REF!,18)+HLOOKUP(Sheet2!$DN$5,#REF!,18)+HLOOKUP(Sheet2!$DN$6,#REF!,18)+HLOOKUP(Sheet2!$DN$7,#REF!,18)+HLOOKUP(Sheet2!$DN$8,#REF!,18)+HLOOKUP(Sheet2!$DN$9,#REF!,18)+HLOOKUP(Sheet2!$DN$10,#REF!,18)+HLOOKUP(Sheet2!$DN$11,#REF!,18)+HLOOKUP(Sheet2!$DN$12,#REF!,18)+HLOOKUP(Sheet2!$DN$13,#REF!,18)+HLOOKUP(Sheet2!$DN$14,#REF!,18)+HLOOKUP(Sheet2!$DN$15,#REF!,18)+HLOOKUP(Sheet2!$DN$16,#REF!,18)+HLOOKUP(Sheet2!$DN$17,#REF!,18)+HLOOKUP(Sheet2!$DN$18,#REF!,18))</f>
        <v>#REF!</v>
      </c>
      <c r="DO38" s="8" t="e">
        <f>SUM(HLOOKUP(Sheet2!$DO$3,#REF!,18)+HLOOKUP(Sheet2!$DO$4,#REF!,18)+HLOOKUP(Sheet2!$DO$5,#REF!,18)+HLOOKUP(Sheet2!$DO$6,#REF!,18)+HLOOKUP(Sheet2!$DO$7,#REF!,18)+HLOOKUP(Sheet2!$DO$8,#REF!,18)+HLOOKUP(Sheet2!$DO$9,#REF!,18)+HLOOKUP(Sheet2!$DO$10,#REF!,18)+HLOOKUP(Sheet2!$DO$11,#REF!,18)+HLOOKUP(Sheet2!$DO$12,#REF!,18)+HLOOKUP(Sheet2!$DO$13,#REF!,18)+HLOOKUP(Sheet2!$DO$14,#REF!,18)+HLOOKUP(Sheet2!$DO$15,#REF!,18)+HLOOKUP(Sheet2!$DO$16,#REF!,18)+HLOOKUP(Sheet2!$DO$17,#REF!,18)+HLOOKUP(Sheet2!$DO$18,#REF!,18)+HLOOKUP(Sheet2!$DO$19,#REF!,18)+HLOOKUP(Sheet2!$DO$20,#REF!,18)+HLOOKUP(Sheet2!$DO$21,#REF!,18))</f>
        <v>#REF!</v>
      </c>
      <c r="DP38" s="8" t="e">
        <f>SUM(HLOOKUP(Sheet2!$DP$3,#REF!,18)+HLOOKUP(Sheet2!$DP$4,#REF!,18)+HLOOKUP(Sheet2!$DP$5,#REF!,18)+HLOOKUP(Sheet2!$DP$6,#REF!,18)+HLOOKUP(Sheet2!$DP$7,#REF!,18)+HLOOKUP(Sheet2!$DP$8,#REF!,18)+HLOOKUP(Sheet2!$DP$9,#REF!,18)+HLOOKUP(Sheet2!$DP$10,#REF!,18)+HLOOKUP(Sheet2!$DP$11,#REF!,18)+HLOOKUP(Sheet2!$DP$12,#REF!,18)+HLOOKUP(Sheet2!$DP$13,#REF!,18)+HLOOKUP(Sheet2!$DP$14,#REF!,18)+HLOOKUP(Sheet2!$DP$15,#REF!,18)+HLOOKUP(Sheet2!$DP$16,#REF!,18)+HLOOKUP(Sheet2!$DP$17,#REF!,18)+HLOOKUP(Sheet2!$DP$18,#REF!,18))</f>
        <v>#REF!</v>
      </c>
      <c r="DQ38" s="8" t="e">
        <f>SUM(HLOOKUP(Sheet2!$DQ$3,#REF!,18)+HLOOKUP(Sheet2!$DQ$4,#REF!,18)+HLOOKUP(Sheet2!$DQ$5,#REF!,18)+HLOOKUP(Sheet2!$DQ$6,#REF!,18)+HLOOKUP(Sheet2!$DQ$7,#REF!,18)+HLOOKUP(Sheet2!$DQ$8,#REF!,18)+HLOOKUP(Sheet2!$DQ$9,#REF!,18)+HLOOKUP(Sheet2!$DQ$10,#REF!,18)+HLOOKUP(Sheet2!$DQ$11,#REF!,18)+HLOOKUP(Sheet2!$DQ$12,#REF!,18)+HLOOKUP(Sheet2!$DQ$13,#REF!,18)+HLOOKUP(Sheet2!$DQ$14,#REF!,18)+HLOOKUP(Sheet2!$DQ$15,#REF!,18)+HLOOKUP(Sheet2!$DQ$16,#REF!,18)+HLOOKUP(Sheet2!$DQ$17,#REF!,18)+HLOOKUP(Sheet2!$DQ$18,#REF!,18)+HLOOKUP(Sheet2!$DQ$19,#REF!,18)+HLOOKUP(Sheet2!$DQ$20,#REF!,18))</f>
        <v>#REF!</v>
      </c>
      <c r="DR38" s="8" t="e">
        <f>SUM(HLOOKUP(Sheet2!$DR$3,#REF!,18)+HLOOKUP(Sheet2!$DR$4,#REF!,18)+HLOOKUP(Sheet2!$DR$5,#REF!,18)+HLOOKUP(Sheet2!$DR$6,#REF!,18)+HLOOKUP(Sheet2!$DR$7,#REF!,18)+HLOOKUP(Sheet2!$DR$8,#REF!,18)+HLOOKUP(Sheet2!$DR$9,#REF!,18)+HLOOKUP(Sheet2!$DR$10,#REF!,18)+HLOOKUP(Sheet2!$DR$11,#REF!,18)+HLOOKUP(Sheet2!$DR$12,#REF!,18)+HLOOKUP(Sheet2!$DR$13,#REF!,18)+HLOOKUP(Sheet2!$DR$14,#REF!,18)+HLOOKUP(Sheet2!$DR$15,#REF!,18)+HLOOKUP(Sheet2!$DR$16,#REF!,18))</f>
        <v>#REF!</v>
      </c>
      <c r="DS38" s="8" t="e">
        <f>SUM(HLOOKUP(Sheet2!$DS$3,#REF!,18)+HLOOKUP(Sheet2!$DS$4,#REF!,18)+HLOOKUP(Sheet2!$DS$5,#REF!,18)+HLOOKUP(Sheet2!$DS$6,#REF!,18)+HLOOKUP(Sheet2!$DS$7,#REF!,18)+HLOOKUP(Sheet2!$DS$8,#REF!,18)+HLOOKUP(Sheet2!$DS$9,#REF!,18)+HLOOKUP(Sheet2!$DS$10,#REF!,18)+HLOOKUP(Sheet2!$DS$11,#REF!,18)+HLOOKUP(Sheet2!$DS$12,#REF!,18)+HLOOKUP(Sheet2!$DS$13,#REF!,18)+HLOOKUP(Sheet2!$DS$14,#REF!,18)+HLOOKUP(Sheet2!$DS$15,#REF!,18)+HLOOKUP(Sheet2!$DS$16,#REF!,18)+HLOOKUP(Sheet2!$DS$17,#REF!,18))</f>
        <v>#REF!</v>
      </c>
      <c r="DT38" s="8" t="e">
        <f>SUM(HLOOKUP(Sheet2!$DT$3,#REF!,18)+HLOOKUP(Sheet2!$DT$4,#REF!,18)+HLOOKUP(Sheet2!$DT$5,#REF!,18)+HLOOKUP(Sheet2!$DT$6,#REF!,18)+HLOOKUP(Sheet2!$DT$7,#REF!,18)+HLOOKUP(Sheet2!$DT$8,#REF!,18)+HLOOKUP(Sheet2!$DT$9,#REF!,18)+HLOOKUP(Sheet2!$DT$10,#REF!,18)+HLOOKUP(Sheet2!$DT$11,#REF!,18)+HLOOKUP(Sheet2!$DT$12,#REF!,18)+HLOOKUP(Sheet2!$DT$13,#REF!,18)+HLOOKUP(Sheet2!$DT$14,#REF!,18))</f>
        <v>#REF!</v>
      </c>
      <c r="DU38" s="8" t="e">
        <f>SUM(HLOOKUP(Sheet2!$DU$3,#REF!,18)+HLOOKUP(Sheet2!$DU$4,#REF!,18)+HLOOKUP(Sheet2!$DU$5,#REF!,18)+HLOOKUP(Sheet2!$DU$6,#REF!,18)+HLOOKUP(Sheet2!$DU$7,#REF!,18)+HLOOKUP(Sheet2!$DU$8,#REF!,18)+HLOOKUP(Sheet2!$DU$9,#REF!,18)+HLOOKUP(Sheet2!$DU$10,#REF!,18)+HLOOKUP(Sheet2!$DU$11,#REF!,18)+HLOOKUP(Sheet2!$DU$12,#REF!,18)+HLOOKUP(Sheet2!$DU$13,#REF!,18)+HLOOKUP(Sheet2!$DU$14,#REF!,18)+HLOOKUP(Sheet2!$DU$15,#REF!,18)+HLOOKUP(Sheet2!$DU$16,#REF!,18))</f>
        <v>#REF!</v>
      </c>
      <c r="DV38" s="8" t="e">
        <f>SUM(HLOOKUP(Sheet2!$DV$3,#REF!,18)+HLOOKUP(Sheet2!$DV$4,#REF!,18)+HLOOKUP(Sheet2!$DV$5,#REF!,18)+HLOOKUP(Sheet2!$DV$6,#REF!,18)+HLOOKUP(Sheet2!$DV$7,#REF!,18)+HLOOKUP(Sheet2!$DV$8,#REF!,18)+HLOOKUP(Sheet2!$DV$9,#REF!,18)+HLOOKUP(Sheet2!$DV$10,#REF!,18)+HLOOKUP(Sheet2!$DV$11,#REF!,18)+HLOOKUP(Sheet2!$DV$12,#REF!,18)+HLOOKUP(Sheet2!$DV$13,#REF!,18)+HLOOKUP(Sheet2!$DV$14,#REF!,18)+HLOOKUP(Sheet2!$DV$15,#REF!,18)+HLOOKUP(Sheet2!$DV$16,#REF!,18))</f>
        <v>#REF!</v>
      </c>
      <c r="DW38" s="8" t="e">
        <f>SUM(HLOOKUP(Sheet2!$DW$3,#REF!,18)+HLOOKUP(Sheet2!$DW$4,#REF!,18)+HLOOKUP(Sheet2!$DW$5,#REF!,18)+HLOOKUP(Sheet2!$DW$6,#REF!,18)+HLOOKUP(Sheet2!$DW$7,#REF!,18)+HLOOKUP(Sheet2!$DW$8,#REF!,18)+HLOOKUP(Sheet2!$DW$9,#REF!,18)+HLOOKUP(Sheet2!$DW$10,#REF!,18)+HLOOKUP(Sheet2!$DW$11,#REF!,18)+HLOOKUP(Sheet2!$DW$12,#REF!,18)+HLOOKUP(Sheet2!$DW$13,#REF!,18))</f>
        <v>#REF!</v>
      </c>
      <c r="DX38" s="8" t="e">
        <f>SUM(HLOOKUP(Sheet2!$DX$3,#REF!,18)+HLOOKUP(Sheet2!$DX$4,#REF!,18)+HLOOKUP(Sheet2!$DX$5,#REF!,18)+HLOOKUP(Sheet2!$DX$6,#REF!,18)+HLOOKUP(Sheet2!$DX$7,#REF!,18)+HLOOKUP(Sheet2!$DX$8,#REF!,18)+HLOOKUP(Sheet2!$DX$9,#REF!,18)+HLOOKUP(Sheet2!$DX$10,#REF!,18)+HLOOKUP(Sheet2!$DX$11,#REF!,18)+HLOOKUP(Sheet2!$DX$12,#REF!,18)+HLOOKUP(Sheet2!$DX$13,#REF!,18)+HLOOKUP(Sheet2!$DX$14,#REF!,18)+HLOOKUP(Sheet2!$DX$15,#REF!,18))</f>
        <v>#REF!</v>
      </c>
      <c r="DY38" s="8" t="e">
        <f>SUM(HLOOKUP(Sheet2!$DY$3,#REF!,18)+HLOOKUP(Sheet2!$DY$4,#REF!,18)+HLOOKUP(Sheet2!$DY$5,#REF!,18)+HLOOKUP(Sheet2!$DY$6,#REF!,18)+HLOOKUP(Sheet2!$DY$7,#REF!,18)+HLOOKUP(Sheet2!$DY$8,#REF!,18)+HLOOKUP(Sheet2!$DY$9,#REF!,18)+HLOOKUP(Sheet2!$DY$10,#REF!,18)+HLOOKUP(Sheet2!$DY$11,#REF!,18)+HLOOKUP(Sheet2!$DY$12,#REF!,18)+HLOOKUP(Sheet2!$DY$13,#REF!,18)+HLOOKUP(Sheet2!$DY$14,#REF!,18))</f>
        <v>#REF!</v>
      </c>
      <c r="DZ38" s="8" t="e">
        <f>SUM(HLOOKUP(Sheet2!$DZ$3,#REF!,18)+HLOOKUP(Sheet2!$DZ$4,#REF!,18)+HLOOKUP(Sheet2!$DZ$5,#REF!,18)+HLOOKUP(Sheet2!$DZ$6,#REF!,18)+HLOOKUP(Sheet2!$DZ$7,#REF!,18)+HLOOKUP(Sheet2!$DZ$8,#REF!,18)+HLOOKUP(Sheet2!$DZ$9,#REF!,18)+HLOOKUP(Sheet2!$DZ$10,#REF!,18)+HLOOKUP(Sheet2!$DZ$11,#REF!,18)+HLOOKUP(Sheet2!$DZ$12,#REF!,18)+HLOOKUP(Sheet2!$DZ$13,#REF!,18)+HLOOKUP(Sheet2!$DZ$14,#REF!,18)+HLOOKUP(Sheet2!$DZ$15,#REF!,18)+HLOOKUP(Sheet2!$DZ$16,#REF!,18))</f>
        <v>#REF!</v>
      </c>
      <c r="EA38" s="8" t="e">
        <f>SUM(HLOOKUP(Sheet2!$EA$3,#REF!,18)+HLOOKUP(Sheet2!$EA$4,#REF!,18)+HLOOKUP(Sheet2!$EA$5,#REF!,18)+HLOOKUP(Sheet2!$EA$6,#REF!,18)+HLOOKUP(Sheet2!$EA$7,#REF!,18)+HLOOKUP(Sheet2!$EA$8,#REF!,18)+HLOOKUP(Sheet2!$EA$9,#REF!,18)+HLOOKUP(Sheet2!$EA$10,#REF!,18)+HLOOKUP(Sheet2!$EA$11,#REF!,18)+HLOOKUP(Sheet2!$EA$12,#REF!,18)+HLOOKUP(Sheet2!$EA$13,#REF!,18)+HLOOKUP(Sheet2!$EA$14,#REF!,18)+HLOOKUP(Sheet2!$EA$15,#REF!,18)+HLOOKUP(Sheet2!$EA$16,#REF!,18)+HLOOKUP(Sheet2!$EA$17,#REF!,18))</f>
        <v>#REF!</v>
      </c>
      <c r="EB38" s="8" t="e">
        <f>SUM(HLOOKUP(Sheet2!$EB$3,#REF!,18)+HLOOKUP(Sheet2!$EB$4,#REF!,18)+HLOOKUP(Sheet2!$EB$5,#REF!,18)+HLOOKUP(Sheet2!$EB$6,#REF!,18)+HLOOKUP(Sheet2!$EB$7,#REF!,18)+HLOOKUP(Sheet2!$EB$8,#REF!,18)+HLOOKUP(Sheet2!$EB$9,#REF!,18)+HLOOKUP(Sheet2!$EB$10,#REF!,18)+HLOOKUP(Sheet2!$EB$11,#REF!,18)+HLOOKUP(Sheet2!$EB$12,#REF!,18)+HLOOKUP(Sheet2!$EB$13,#REF!,18)+HLOOKUP(Sheet2!$EB$14,#REF!,18)+HLOOKUP(Sheet2!$EB$15,#REF!,18)+HLOOKUP(Sheet2!$EB$16,#REF!,18)+HLOOKUP(Sheet2!$EB$17,#REF!,18))</f>
        <v>#REF!</v>
      </c>
      <c r="EC38" s="8" t="e">
        <f>SUM(HLOOKUP(Sheet2!$EC$3,#REF!,18)+HLOOKUP(Sheet2!$EC$4,#REF!,18)+HLOOKUP(Sheet2!$EC$5,#REF!,18)+HLOOKUP(Sheet2!$EC$6,#REF!,18)+HLOOKUP(Sheet2!$EC$7,#REF!,18)+HLOOKUP(Sheet2!$EC$8,#REF!,18)+HLOOKUP(Sheet2!$EC$9,#REF!,18)+HLOOKUP(Sheet2!$EC$10,#REF!,18)+HLOOKUP(Sheet2!$EC$11,#REF!,18)+HLOOKUP(Sheet2!$EC$12,#REF!,18)+HLOOKUP(Sheet2!$EC$13,#REF!,18)+HLOOKUP(Sheet2!$EC$14,#REF!,18)+HLOOKUP(Sheet2!$EC$15,#REF!,18)+HLOOKUP(Sheet2!$EC$16,#REF!,18)+HLOOKUP(Sheet2!$EC$17,#REF!,18))</f>
        <v>#REF!</v>
      </c>
      <c r="ED38" s="8" t="e">
        <f>SUM(HLOOKUP(Sheet2!$ED$3,#REF!,18)+HLOOKUP(Sheet2!$ED$4,#REF!,18)+HLOOKUP(Sheet2!$ED$5,#REF!,18)+HLOOKUP(Sheet2!$ED$6,#REF!,18)+HLOOKUP(Sheet2!$ED$7,#REF!,18)+HLOOKUP(Sheet2!$ED$8,#REF!,18)+HLOOKUP(Sheet2!$ED$9,#REF!,18)+HLOOKUP(Sheet2!$ED$10,#REF!,18)+HLOOKUP(Sheet2!$ED$11,#REF!,18)+HLOOKUP(Sheet2!$ED$12,#REF!,18)+HLOOKUP(Sheet2!$ED$13,#REF!,18)+HLOOKUP(Sheet2!$ED$14,#REF!,18)+HLOOKUP(Sheet2!$ED$15,#REF!,18)+HLOOKUP(Sheet2!$ED$16,#REF!,18))</f>
        <v>#REF!</v>
      </c>
      <c r="EE38" s="8" t="e">
        <f>SUM(HLOOKUP(Sheet2!$EE$3,#REF!,18)+HLOOKUP(Sheet2!$EE$4,#REF!,18)+HLOOKUP(Sheet2!$EE$5,#REF!,18)+HLOOKUP(Sheet2!$EE$6,#REF!,18)+HLOOKUP(Sheet2!$EE$7,#REF!,18)+HLOOKUP(Sheet2!$EE$8,#REF!,18)+HLOOKUP(Sheet2!$EE$9,#REF!,18)+HLOOKUP(Sheet2!$EE$10,#REF!,18)+HLOOKUP(Sheet2!$EE$11,#REF!,18)+HLOOKUP(Sheet2!$EE$12,#REF!,18)+HLOOKUP(Sheet2!$EE$13,#REF!,18)+HLOOKUP(Sheet2!$EE$14,#REF!,18)+HLOOKUP(Sheet2!$EE$15,#REF!,18)+HLOOKUP(Sheet2!$EE$16,#REF!,18))</f>
        <v>#REF!</v>
      </c>
      <c r="EF38" s="8" t="e">
        <f>SUM(HLOOKUP(Sheet2!$EF$3,#REF!,18)+HLOOKUP(Sheet2!$EF$4,#REF!,18)+HLOOKUP(Sheet2!$EF$5,#REF!,18)+HLOOKUP(Sheet2!$EF$6,#REF!,18)+HLOOKUP(Sheet2!$EF$7,#REF!,18)+HLOOKUP(Sheet2!$EF$8,#REF!,18)+HLOOKUP(Sheet2!$EF$9,#REF!,18)+HLOOKUP(Sheet2!$EF$10,#REF!,18)+HLOOKUP(Sheet2!$EF$11,#REF!,18)+HLOOKUP(Sheet2!$EF$12,#REF!,18)+HLOOKUP(Sheet2!$EF$13,#REF!,18)+HLOOKUP(Sheet2!$EF$14,#REF!,18)+HLOOKUP(Sheet2!$EF$15,#REF!,18)+HLOOKUP(Sheet2!$EF$16,#REF!,18))</f>
        <v>#REF!</v>
      </c>
      <c r="EG38" s="8" t="e">
        <f>SUM(HLOOKUP(Sheet2!$EG$3,#REF!,18)+HLOOKUP(Sheet2!$EG$4,#REF!,18)+HLOOKUP(Sheet2!$EG$5,#REF!,18)+HLOOKUP(Sheet2!$EG$6,#REF!,18)+HLOOKUP(Sheet2!$EG$7,#REF!,18)+HLOOKUP(Sheet2!$EG$8,#REF!,18)+HLOOKUP(Sheet2!$EG$9,#REF!,18)+HLOOKUP(Sheet2!$EG$10,#REF!,18)+HLOOKUP(Sheet2!$EG$11,#REF!,18)+HLOOKUP(Sheet2!$EG$12,#REF!,18)+HLOOKUP(Sheet2!$EG$13,#REF!,18)+HLOOKUP(Sheet2!$EG$14,#REF!,18))</f>
        <v>#REF!</v>
      </c>
      <c r="EH38" s="8" t="e">
        <f>SUM(HLOOKUP(Sheet2!$EH$3,#REF!,18)+HLOOKUP(Sheet2!$EH$4,#REF!,18)+HLOOKUP(Sheet2!$EH$5,#REF!,18)+HLOOKUP(Sheet2!$EH$6,#REF!,18)+HLOOKUP(Sheet2!$EH$7,#REF!,18)+HLOOKUP(Sheet2!$EH$8,#REF!,18)+HLOOKUP(Sheet2!$EH$9,#REF!,18)+HLOOKUP(Sheet2!$EH$10,#REF!,18)+HLOOKUP(Sheet2!$EH$11,#REF!,18)+HLOOKUP(Sheet2!$EH$12,#REF!,18)+HLOOKUP(Sheet2!$EH$13,#REF!,18)+HLOOKUP(Sheet2!$EH$14,#REF!,18)+HLOOKUP(Sheet2!$EH$15,#REF!,18)+HLOOKUP(Sheet2!$EH$16,#REF!,18))</f>
        <v>#REF!</v>
      </c>
      <c r="EI38" s="8" t="e">
        <f>SUM(HLOOKUP(Sheet2!$EI$3,#REF!,18)+HLOOKUP(Sheet2!$EI$4,#REF!,18)+HLOOKUP(Sheet2!$EI$5,#REF!,18)+HLOOKUP(Sheet2!$EI$6,#REF!,18)+HLOOKUP(Sheet2!$EI$7,#REF!,18)+HLOOKUP(Sheet2!$EI$8,#REF!,18)+HLOOKUP(Sheet2!$EI$9,#REF!,18)+HLOOKUP(Sheet2!$EI$10,#REF!,18)+HLOOKUP(Sheet2!$EI$11,#REF!,18)+HLOOKUP(Sheet2!$EI$12,#REF!,18)+HLOOKUP(Sheet2!$EI$13,#REF!,18)+HLOOKUP(Sheet2!$EI$14,#REF!,18)+HLOOKUP(Sheet2!$EI$15,#REF!,18)+HLOOKUP(Sheet2!$EI$16,#REF!,18))</f>
        <v>#REF!</v>
      </c>
      <c r="EJ38" s="8" t="e">
        <f>SUM(HLOOKUP(Sheet2!$EJ$3,#REF!,18)+HLOOKUP(Sheet2!$EJ$4,#REF!,18)+HLOOKUP(Sheet2!$EJ$5,#REF!,18)+HLOOKUP(Sheet2!$EJ$6,#REF!,18)+HLOOKUP(Sheet2!$EJ$7,#REF!,18)+HLOOKUP(Sheet2!$EJ$8,#REF!,18)+HLOOKUP(Sheet2!$EJ$9,#REF!,18)+HLOOKUP(Sheet2!$EJ$10,#REF!,18)+HLOOKUP(Sheet2!$EJ$11,#REF!,18)+HLOOKUP(Sheet2!$EJ$12,#REF!,18)+HLOOKUP(Sheet2!$EJ$13,#REF!,18)+HLOOKUP(Sheet2!$EJ$14,#REF!,18)+HLOOKUP(Sheet2!$EJ$15,#REF!,18)+HLOOKUP(Sheet2!$EJ$16,#REF!,18)+HLOOKUP(Sheet2!$EJ$17,#REF!,18))</f>
        <v>#REF!</v>
      </c>
      <c r="EK38" s="8" t="e">
        <f>SUM(HLOOKUP(Sheet2!$EK$3,#REF!,18)+HLOOKUP(Sheet2!$EK$4,#REF!,18)+HLOOKUP(Sheet2!$EK$5,#REF!,18)+HLOOKUP(Sheet2!$EK$6,#REF!,18)+HLOOKUP(Sheet2!$EK$7,#REF!,18)+HLOOKUP(Sheet2!$EK$8,#REF!,18)+HLOOKUP(Sheet2!$EK$9,#REF!,18)+HLOOKUP(Sheet2!$EK$10,#REF!,18)+HLOOKUP(Sheet2!$EK$11,#REF!,18)+HLOOKUP(Sheet2!$EK$12,#REF!,18)+HLOOKUP(Sheet2!$EK$13,#REF!,18)+HLOOKUP(Sheet2!$EK$14,#REF!,18)+HLOOKUP(Sheet2!$EK$15,#REF!,18)+HLOOKUP(Sheet2!$EK$16,#REF!,18)+HLOOKUP(Sheet2!$EK$17,#REF!,18))</f>
        <v>#REF!</v>
      </c>
      <c r="EL38" s="8" t="e">
        <f>SUM(HLOOKUP(Sheet2!$EL$3,#REF!,18)+HLOOKUP(Sheet2!$EL$4,#REF!,18)+HLOOKUP(Sheet2!$EL$5,#REF!,18)+HLOOKUP(Sheet2!$EL$6,#REF!,18)+HLOOKUP(Sheet2!$EL$7,#REF!,18)+HLOOKUP(Sheet2!$EL$8,#REF!,18)+HLOOKUP(Sheet2!$EL$9,#REF!,18)+HLOOKUP(Sheet2!$EL$10,#REF!,18)+HLOOKUP(Sheet2!$EL$11,#REF!,18)+HLOOKUP(Sheet2!$EL$12,#REF!,18)+HLOOKUP(Sheet2!$EL$13,#REF!,18)+HLOOKUP(Sheet2!$EL$14,#REF!,18)+HLOOKUP(Sheet2!$EL$15,#REF!,18)+HLOOKUP(Sheet2!$EL$16,#REF!,18)+HLOOKUP(Sheet2!$EL$17,#REF!,18)+HLOOKUP(Sheet2!$EL$18,#REF!,18)+HLOOKUP(Sheet2!$EL$19,#REF!,18)+HLOOKUP(Sheet2!$EL$20,#REF!,18))</f>
        <v>#REF!</v>
      </c>
      <c r="EM38" s="8" t="e">
        <f>SUM(HLOOKUP(Sheet2!$EM$3,#REF!,18)+HLOOKUP(Sheet2!$EM$4,#REF!,18)+HLOOKUP(Sheet2!$EM$5,#REF!,18)+HLOOKUP(Sheet2!$EM$6,#REF!,18)+HLOOKUP(Sheet2!$EM$7,#REF!,18)+HLOOKUP(Sheet2!$EM$8,#REF!,18)+HLOOKUP(Sheet2!$EM$9,#REF!,18)+HLOOKUP(Sheet2!$EM$10,#REF!,18)+HLOOKUP(Sheet2!$EM$11,#REF!,18)+HLOOKUP(Sheet2!$EM$12,#REF!,18)+HLOOKUP(Sheet2!$EM$13,#REF!,18)+HLOOKUP(Sheet2!$EM$14,#REF!,18)+HLOOKUP(Sheet2!$EM$15,#REF!,18)+HLOOKUP(Sheet2!$EM$16,#REF!,18)+HLOOKUP(Sheet2!$EM$17,#REF!,18))</f>
        <v>#REF!</v>
      </c>
      <c r="EN38" s="8" t="e">
        <f>SUM(HLOOKUP(Sheet2!$EN$3,#REF!,18)+HLOOKUP(Sheet2!$EN$4,#REF!,18)+HLOOKUP(Sheet2!$EN$5,#REF!,18)+HLOOKUP(Sheet2!$EN$6,#REF!,18)+HLOOKUP(Sheet2!$EN$7,#REF!,18)+HLOOKUP(Sheet2!$EN$8,#REF!,18)+HLOOKUP(Sheet2!$EN$9,#REF!,18)+HLOOKUP(Sheet2!$EN$10,#REF!,18)+HLOOKUP(Sheet2!$EN$11,#REF!,18)+HLOOKUP(Sheet2!$EN$12,#REF!,18)+HLOOKUP(Sheet2!$EN$13,#REF!,18)+HLOOKUP(Sheet2!$EN$14,#REF!,18)+HLOOKUP(Sheet2!$EN$15,#REF!,18)+HLOOKUP(Sheet2!$EN$16,#REF!,18)+HLOOKUP(Sheet2!$EN$17,#REF!,18)+HLOOKUP(Sheet2!$EN$18,#REF!,18)+HLOOKUP(Sheet2!$EN$19,#REF!,18))</f>
        <v>#REF!</v>
      </c>
      <c r="EO38" s="8" t="e">
        <f>SUM(HLOOKUP(Sheet2!$EO$3,#REF!,18)+HLOOKUP(Sheet2!$EO$4,#REF!,18)+HLOOKUP(Sheet2!$EO$5,#REF!,18)+HLOOKUP(Sheet2!$EO$6,#REF!,18)+HLOOKUP(Sheet2!$EO$7,#REF!,18)+HLOOKUP(Sheet2!$EO$8,#REF!,18)+HLOOKUP(Sheet2!$EO$9,#REF!,18)+HLOOKUP(Sheet2!$EO$10,#REF!,18)+HLOOKUP(Sheet2!$EO$11,#REF!,18)+HLOOKUP(Sheet2!$EO$12,#REF!,18)+HLOOKUP(Sheet2!$EO$13,#REF!,18))</f>
        <v>#REF!</v>
      </c>
      <c r="EP38" s="8" t="e">
        <f>SUM(HLOOKUP(Sheet2!$EP$3,#REF!,18)+HLOOKUP(Sheet2!$EP$4,#REF!,18)+HLOOKUP(Sheet2!$EP$5,#REF!,18)+HLOOKUP(Sheet2!$EP$6,#REF!,18)+HLOOKUP(Sheet2!$EP$7,#REF!,18)+HLOOKUP(Sheet2!$EP$8,#REF!,18)+HLOOKUP(Sheet2!$EP$9,#REF!,18)+HLOOKUP(Sheet2!$EP$10,#REF!,18)+HLOOKUP(Sheet2!$EP$11,#REF!,18)+HLOOKUP(Sheet2!$EP$12,#REF!,18)+HLOOKUP(Sheet2!$EP$13,#REF!,18))</f>
        <v>#REF!</v>
      </c>
      <c r="EQ38" s="8" t="e">
        <f>SUM(HLOOKUP(Sheet2!$EQ$3,#REF!,18)+HLOOKUP(Sheet2!$EQ$4,#REF!,18)+HLOOKUP(Sheet2!$EQ$5,#REF!,18)+HLOOKUP(Sheet2!$EQ$6,#REF!,18)+HLOOKUP(Sheet2!$EQ$7,#REF!,18)+HLOOKUP(Sheet2!$EQ$8,#REF!,18)+HLOOKUP(Sheet2!$EQ$9,#REF!,18)+HLOOKUP(Sheet2!$EQ$10,#REF!,18)+HLOOKUP(Sheet2!$EQ$11,#REF!,18)+HLOOKUP(Sheet2!$EQ$12,#REF!,18)+HLOOKUP(Sheet2!$EQ$13,#REF!,18)+HLOOKUP(Sheet2!$EQ$14,#REF!,18))</f>
        <v>#REF!</v>
      </c>
      <c r="ER38" s="8" t="e">
        <f>SUM(HLOOKUP(Sheet2!$ER$3,#REF!,18)+HLOOKUP(Sheet2!$ER$4,#REF!,18)+HLOOKUP(Sheet2!$ER$5,#REF!,18)+HLOOKUP(Sheet2!$ER$6,#REF!,18)+HLOOKUP(Sheet2!$ER$7,#REF!,18)+HLOOKUP(Sheet2!$ER$8,#REF!,18)+HLOOKUP(Sheet2!$ER$9,#REF!,18)+HLOOKUP(Sheet2!$ER$10,#REF!,18)+HLOOKUP(Sheet2!$ER$11,#REF!,18))</f>
        <v>#REF!</v>
      </c>
      <c r="ES38" s="8" t="e">
        <f>SUM(HLOOKUP(Sheet2!$ES$3,#REF!,18)+HLOOKUP(Sheet2!$ES$4,#REF!,18)+HLOOKUP(Sheet2!$ES$5,#REF!,18)+HLOOKUP(Sheet2!$ES$6,#REF!,18)+HLOOKUP(Sheet2!$ES$7,#REF!,18)+HLOOKUP(Sheet2!$ES$8,#REF!,18)+HLOOKUP(Sheet2!$ES$9,#REF!,18)+HLOOKUP(Sheet2!$ES$10,#REF!,18)+HLOOKUP(Sheet2!$ES$11,#REF!,18)+HLOOKUP(Sheet2!$ES$12,#REF!,18)+HLOOKUP(Sheet2!$ES$13,#REF!,18))</f>
        <v>#REF!</v>
      </c>
      <c r="ET38" s="8" t="e">
        <f>SUM(HLOOKUP(Sheet2!$ET$3,#REF!,18)+HLOOKUP(Sheet2!$ET$4,#REF!,18)+HLOOKUP(Sheet2!$ET$5,#REF!,18)+HLOOKUP(Sheet2!$ET$6,#REF!,18)+HLOOKUP(Sheet2!$ET$7,#REF!,18)+HLOOKUP(Sheet2!$ET$8,#REF!,18)+HLOOKUP(Sheet2!$ET$9,#REF!,18)+HLOOKUP(Sheet2!$ET$10,#REF!,18)+HLOOKUP(Sheet2!$ET$11,#REF!,18))</f>
        <v>#REF!</v>
      </c>
      <c r="EU38" s="8" t="e">
        <f>SUM(HLOOKUP(Sheet2!$EU$3,#REF!,18)+HLOOKUP(Sheet2!$EU$4,#REF!,18)+HLOOKUP(Sheet2!$EU$5,#REF!,18)+HLOOKUP(Sheet2!$EU$6,#REF!,18)+HLOOKUP(Sheet2!$EU$7,#REF!,18)+HLOOKUP(Sheet2!$EU$8,#REF!,18)+HLOOKUP(Sheet2!$EU$9,#REF!,18)+HLOOKUP(Sheet2!$EU$10,#REF!,18)+HLOOKUP(Sheet2!$EU$11,#REF!,18)+HLOOKUP(Sheet2!$EU$12,#REF!,18)+HLOOKUP(Sheet2!$EU$13,#REF!,18))</f>
        <v>#REF!</v>
      </c>
      <c r="EV38" s="8" t="e">
        <f>SUM(HLOOKUP(Sheet2!$EV$3,#REF!,18)+HLOOKUP(Sheet2!$EV$4,#REF!,18)+HLOOKUP(Sheet2!$EV$5,#REF!,18)+HLOOKUP(Sheet2!$EV$6,#REF!,18)+HLOOKUP(Sheet2!$EV$7,#REF!,18)+HLOOKUP(Sheet2!$EV$8,#REF!,18)+HLOOKUP(Sheet2!$EV$9,#REF!,18)+HLOOKUP(Sheet2!$EV$10,#REF!,18)+HLOOKUP(Sheet2!$EV$11,#REF!,18)+HLOOKUP(Sheet2!$EV$12,#REF!,18)+HLOOKUP(Sheet2!$EV$13,#REF!,18)+HLOOKUP(Sheet2!$EV$14,#REF!,18))</f>
        <v>#REF!</v>
      </c>
      <c r="EW38" s="8" t="e">
        <f>SUM(HLOOKUP(Sheet2!$EW$3,#REF!,18)+HLOOKUP(Sheet2!$EW$4,#REF!,18)+HLOOKUP(Sheet2!$EW$5,#REF!,18)+HLOOKUP(Sheet2!$EW$6,#REF!,18)+HLOOKUP(Sheet2!$EW$7,#REF!,18)+HLOOKUP(Sheet2!$EW$8,#REF!,18)+HLOOKUP(Sheet2!$EW$9,#REF!,18)+HLOOKUP(Sheet2!$EW$10,#REF!,18)+HLOOKUP(Sheet2!$EW$11,#REF!,18)+HLOOKUP(Sheet2!$EW$12,#REF!,18)+HLOOKUP(Sheet2!$EW$13,#REF!,18)+HLOOKUP(Sheet2!$EW$14,#REF!,18))</f>
        <v>#REF!</v>
      </c>
      <c r="EX38" s="8" t="e">
        <f>SUM(HLOOKUP(Sheet2!$EX$3,#REF!,18)+HLOOKUP(Sheet2!$EX$4,#REF!,18)+HLOOKUP(Sheet2!$EX$5,#REF!,18)+HLOOKUP(Sheet2!$EX$6,#REF!,18)+HLOOKUP(Sheet2!$EX$7,#REF!,18)+HLOOKUP(Sheet2!$EX$8,#REF!,18)+HLOOKUP(Sheet2!$EX$9,#REF!,18)+HLOOKUP(Sheet2!$EX$10,#REF!,18)+HLOOKUP(Sheet2!$EX$11,#REF!,18)+HLOOKUP(Sheet2!$EX$12,#REF!,18)+HLOOKUP(Sheet2!$EX$13,#REF!,18)+HLOOKUP(Sheet2!$EX$14,#REF!,18)+HLOOKUP(Sheet2!$EX$15,#REF!,18))</f>
        <v>#REF!</v>
      </c>
      <c r="EY38" s="8" t="e">
        <f>SUM(HLOOKUP(Sheet2!$EY$3,#REF!,18)+HLOOKUP(Sheet2!$EY$4,#REF!,18)+HLOOKUP(Sheet2!$EY$5,#REF!,18)+HLOOKUP(Sheet2!$EY$6,#REF!,18)+HLOOKUP(Sheet2!$EY$7,#REF!,18)+HLOOKUP(Sheet2!$EY$8,#REF!,18)+HLOOKUP(Sheet2!$EY$9,#REF!,18)+HLOOKUP(Sheet2!$EY$10,#REF!,18)+HLOOKUP(Sheet2!$EY$11,#REF!,18)+HLOOKUP(Sheet2!$EY$12,#REF!,18))</f>
        <v>#REF!</v>
      </c>
      <c r="EZ38" s="8" t="e">
        <f>SUM(HLOOKUP(Sheet2!$EZ$3,#REF!,18)+HLOOKUP(Sheet2!$EZ$4,#REF!,18)+HLOOKUP(Sheet2!$EZ$5,#REF!,18)+HLOOKUP(Sheet2!$EZ$6,#REF!,18)+HLOOKUP(Sheet2!$EZ$7,#REF!,18)+HLOOKUP(Sheet2!$EZ$8,#REF!,18)+HLOOKUP(Sheet2!$EZ$9,#REF!,18)+HLOOKUP(Sheet2!$EZ$10,#REF!,18)+HLOOKUP(Sheet2!$EZ$11,#REF!,18)+HLOOKUP(Sheet2!$EZ$12,#REF!,18)+HLOOKUP(Sheet2!$EZ$13,#REF!,18)+HLOOKUP(Sheet2!$EZ$14,#REF!,18))</f>
        <v>#REF!</v>
      </c>
      <c r="FA38" s="8" t="e">
        <f>SUM(HLOOKUP(Sheet2!$FA$3,#REF!,18)+HLOOKUP(Sheet2!$FA$4,#REF!,18)+HLOOKUP(Sheet2!$FA$5,#REF!,18)+HLOOKUP(Sheet2!$FA$6,#REF!,18)+HLOOKUP(Sheet2!$FA$7,#REF!,18)+HLOOKUP(Sheet2!$FA$8,#REF!,18)+HLOOKUP(Sheet2!$FA$9,#REF!,18)+HLOOKUP(Sheet2!$FA$10,#REF!,18)+HLOOKUP(Sheet2!$FA$11,#REF!,18)+HLOOKUP(Sheet2!$FA$12,#REF!,18))</f>
        <v>#REF!</v>
      </c>
      <c r="FB38" s="8" t="e">
        <f>SUM(HLOOKUP(Sheet2!$FB$3,#REF!,18)+HLOOKUP(Sheet2!$FB$4,#REF!,18)+HLOOKUP(Sheet2!$FB$5,#REF!,18)+HLOOKUP(Sheet2!$FB$6,#REF!,18)+HLOOKUP(Sheet2!$FB$7,#REF!,18)+HLOOKUP(Sheet2!$FB$8,#REF!,18)+HLOOKUP(Sheet2!$FB$9,#REF!,18)+HLOOKUP(Sheet2!$FB$10,#REF!,18)+HLOOKUP(Sheet2!$FB$11,#REF!,18)+HLOOKUP(Sheet2!$FB$12,#REF!,18)+HLOOKUP(Sheet2!$FB$13,#REF!,18)+HLOOKUP(Sheet2!$FB$14,#REF!,18))</f>
        <v>#REF!</v>
      </c>
    </row>
    <row r="39" spans="1:158" ht="14.4">
      <c r="A39" s="10" t="s">
        <v>15</v>
      </c>
      <c r="B39" s="8" t="e">
        <f>SUM(HLOOKUP(Sheet2!$B$3,#REF!,19)+HLOOKUP(Sheet2!$B$4,#REF!,19)+HLOOKUP(Sheet2!$B$5,#REF!,19)+HLOOKUP(Sheet2!$B$6,#REF!,19)+HLOOKUP(Sheet2!$B$7,#REF!,19)+HLOOKUP(Sheet2!$B$8,#REF!,19)+HLOOKUP(Sheet2!$B$9,#REF!,19)+HLOOKUP(Sheet2!$B$10,#REF!,19)+HLOOKUP(Sheet2!$B$11,#REF!,19))</f>
        <v>#REF!</v>
      </c>
      <c r="C39" s="8" t="e">
        <f>SUM(HLOOKUP(Sheet2!$C$3,#REF!,19)+HLOOKUP(Sheet2!$C$4,#REF!,19)+HLOOKUP(Sheet2!$C$5,#REF!,19)+HLOOKUP(Sheet2!$C$6,#REF!,19)+HLOOKUP(Sheet2!$C$7,#REF!,19)+HLOOKUP(Sheet2!$C$8,#REF!,19)+HLOOKUP(Sheet2!$C$9,#REF!,19)+HLOOKUP(Sheet2!$C$10,#REF!,19)+HLOOKUP(Sheet2!$C$11,#REF!,19)+HLOOKUP(Sheet2!$C$12,#REF!,19))</f>
        <v>#REF!</v>
      </c>
      <c r="D39" s="8" t="e">
        <f>SUM(HLOOKUP(Sheet2!$D$3,#REF!,19)+HLOOKUP(Sheet2!$D$4,#REF!,19)+HLOOKUP(Sheet2!$D$5,#REF!,19)+HLOOKUP(Sheet2!$D$6,#REF!,19)+HLOOKUP(Sheet2!$D$7,#REF!,19)+HLOOKUP(Sheet2!$D$8,#REF!,19)+HLOOKUP(Sheet2!$D$9,#REF!,19)+HLOOKUP(Sheet2!$D$10,#REF!,19)+HLOOKUP(Sheet2!$D$11,#REF!,19)+HLOOKUP(Sheet2!$D$12,#REF!,19))</f>
        <v>#REF!</v>
      </c>
      <c r="E39" s="8" t="e">
        <f>SUM(HLOOKUP($E$3,#REF!,19)+HLOOKUP($E$4,#REF!,19)+HLOOKUP($E$5,#REF!,19)+HLOOKUP($E$6,#REF!,19)+HLOOKUP($E$7,#REF!,19)+HLOOKUP($E$8,#REF!,19)+HLOOKUP($E$9,#REF!,19)+HLOOKUP($E$10,#REF!,19)+HLOOKUP($E$11,#REF!,19)+HLOOKUP($E$12,#REF!,19)+HLOOKUP($E$13,#REF!,19)+HLOOKUP($E$14,#REF!,19)+HLOOKUP($E$15,#REF!,19))</f>
        <v>#REF!</v>
      </c>
      <c r="F39" s="8" t="e">
        <f>SUM(HLOOKUP(Sheet2!$F$3,#REF!,19)+HLOOKUP(Sheet2!$F$4,#REF!,19)+HLOOKUP(Sheet2!$F$5,#REF!,19)+HLOOKUP(Sheet2!$F$6,#REF!,19)+HLOOKUP(Sheet2!$F$7,#REF!,19)+HLOOKUP(Sheet2!$F$8,#REF!,19)+HLOOKUP(Sheet2!$F$9,#REF!,19)+HLOOKUP(Sheet2!$F$10,#REF!,19)+HLOOKUP(Sheet2!$F$11,#REF!,19)+HLOOKUP(Sheet2!$F$12,#REF!,19))</f>
        <v>#REF!</v>
      </c>
      <c r="G39" s="8" t="e">
        <f>SUM(HLOOKUP(Sheet2!$G$3,#REF!,19)+HLOOKUP(Sheet2!$G$4,#REF!,19)+HLOOKUP(Sheet2!$G$5,#REF!,19)+HLOOKUP(Sheet2!$G$6,#REF!,19)+HLOOKUP(Sheet2!$G$7,#REF!,19)+HLOOKUP(Sheet2!$G$8,#REF!,19)+HLOOKUP(Sheet2!$G$9,#REF!,19)+HLOOKUP(Sheet2!$G$10,#REF!,19)+HLOOKUP(Sheet2!$G$11,#REF!,19)+HLOOKUP(Sheet2!$G$12,#REF!,19)+HLOOKUP(Sheet2!$G$13,#REF!,19)+HLOOKUP(Sheet2!$G$14,#REF!,19))</f>
        <v>#REF!</v>
      </c>
      <c r="H39" s="8" t="e">
        <f>SUM(HLOOKUP(Sheet2!$H$3,#REF!,19)+HLOOKUP(Sheet2!$H$4,#REF!,19)+HLOOKUP(Sheet2!$H$5,#REF!,19)+HLOOKUP(Sheet2!$H$6,#REF!,19)+HLOOKUP(Sheet2!$H$7,#REF!,19)+HLOOKUP(Sheet2!$H$8,#REF!,19)+HLOOKUP(Sheet2!$H$9,#REF!,19)+HLOOKUP(Sheet2!$H$10,#REF!,19)+HLOOKUP(Sheet2!$H$11,#REF!,19))</f>
        <v>#REF!</v>
      </c>
      <c r="I39" s="8" t="e">
        <f>SUM(HLOOKUP(Sheet2!$I$3,#REF!,19)+HLOOKUP(Sheet2!$I$4,#REF!,19)+HLOOKUP(Sheet2!$I$5,#REF!,19)+HLOOKUP(Sheet2!$I$6,#REF!,19)+HLOOKUP(Sheet2!$I$7,#REF!,19)+HLOOKUP(Sheet2!$I$8,#REF!,19)+HLOOKUP(Sheet2!$I$9,#REF!,19)+HLOOKUP(Sheet2!$I$10,#REF!,19)+HLOOKUP(Sheet2!$I$11,#REF!,19)+HLOOKUP(Sheet2!$I$12,#REF!,19)+HLOOKUP(Sheet2!$I$13,#REF!,19))</f>
        <v>#REF!</v>
      </c>
      <c r="J39" s="8" t="e">
        <f>SUM(HLOOKUP(Sheet2!$J$3,#REF!,19)+HLOOKUP(Sheet2!$J$4,#REF!,19)+HLOOKUP(Sheet2!$J$5,#REF!,19)+HLOOKUP(Sheet2!$J$6,#REF!,19)+HLOOKUP(Sheet2!$J$7,#REF!,19)+HLOOKUP(Sheet2!$J$8,#REF!,19)+HLOOKUP(Sheet2!$J$9,#REF!,19)+HLOOKUP(Sheet2!$J$10,#REF!,19)+HLOOKUP(Sheet2!$J$11,#REF!,19)+HLOOKUP(Sheet2!$J$12,#REF!,19)+HLOOKUP(Sheet2!$J$13,#REF!,19)+HLOOKUP(Sheet2!$J$14,#REF!,19))</f>
        <v>#REF!</v>
      </c>
      <c r="K39" s="8" t="e">
        <f>SUM(HLOOKUP(Sheet2!$K$3,#REF!,19)+HLOOKUP(Sheet2!$K$4,#REF!,19)+HLOOKUP(Sheet2!$K$5,#REF!,19)+HLOOKUP(Sheet2!$K$6,#REF!,19)+HLOOKUP(Sheet2!$K$7,#REF!,19)+HLOOKUP(Sheet2!$K$8,#REF!,19)+HLOOKUP(Sheet2!$K$9,#REF!,19)+HLOOKUP(Sheet2!$K$10,#REF!,19)+HLOOKUP(Sheet2!$K$11,#REF!,19)+HLOOKUP(Sheet2!$K$12,#REF!,19)+HLOOKUP(Sheet2!$K$13,#REF!,19)+HLOOKUP(Sheet2!$K$14,#REF!,19))</f>
        <v>#REF!</v>
      </c>
      <c r="L39" s="8" t="e">
        <f>SUM(HLOOKUP(Sheet2!$L$3,#REF!,19)+HLOOKUP(Sheet2!$L$4,#REF!,19)+HLOOKUP(Sheet2!$L$5,#REF!,19)+HLOOKUP(Sheet2!$L$6,#REF!,19)+HLOOKUP(Sheet2!$L$7,#REF!,19)+HLOOKUP(Sheet2!$L$8,#REF!,19)+HLOOKUP(Sheet2!$L$9,#REF!,19)+HLOOKUP(Sheet2!$L$10,#REF!,19)+HLOOKUP(Sheet2!$L$11,#REF!,19)+HLOOKUP(Sheet2!$L$12,#REF!,19)+HLOOKUP(Sheet2!$L$13,#REF!,19)+HLOOKUP(Sheet2!$L$14,#REF!,19))</f>
        <v>#REF!</v>
      </c>
      <c r="M39" s="8" t="e">
        <f>SUM(HLOOKUP($M$3,#REF!,19)+HLOOKUP($M$4,#REF!,19)+HLOOKUP($M$5,#REF!,19)+HLOOKUP($M$6,#REF!,19)+HLOOKUP($M$7,#REF!,19)+HLOOKUP($M$8,#REF!,19)+HLOOKUP($M$9,#REF!,19)+HLOOKUP($M$10,#REF!,19)+HLOOKUP($M$11,#REF!,19)+HLOOKUP($M$12,#REF!,19)+HLOOKUP($M$13,#REF!,19)+HLOOKUP($M$14,#REF!,19)+HLOOKUP($M$15,#REF!,19))</f>
        <v>#REF!</v>
      </c>
      <c r="N39" s="8" t="e">
        <f>SUM(HLOOKUP(Sheet2!$N$3,#REF!,19)+HLOOKUP(Sheet2!$N$4,#REF!,19)+HLOOKUP(Sheet2!$N$5,#REF!,19)+HLOOKUP(Sheet2!$N$6,#REF!,19)+HLOOKUP(Sheet2!$N$7,#REF!,19)+HLOOKUP(Sheet2!$N$8,#REF!,19)+HLOOKUP(Sheet2!$N$9,#REF!,19)+HLOOKUP(Sheet2!$N$10,#REF!,19)+HLOOKUP(Sheet2!$N$11,#REF!,19)+HLOOKUP(Sheet2!$N$12,#REF!,19))</f>
        <v>#REF!</v>
      </c>
      <c r="O39" s="8" t="e">
        <f>SUM(HLOOKUP(Sheet2!$O$3,#REF!,19)+HLOOKUP(Sheet2!$O$4,#REF!,19)+HLOOKUP(Sheet2!$O$5,#REF!,19)+HLOOKUP(Sheet2!$O$6,#REF!,19)+HLOOKUP(Sheet2!$O$7,#REF!,19)+HLOOKUP(Sheet2!$O$8,#REF!,19)+HLOOKUP(Sheet2!$O$9,#REF!,19)+HLOOKUP(Sheet2!$O$10,#REF!,19)+HLOOKUP(Sheet2!$O$11,#REF!,19)+HLOOKUP(Sheet2!$O$12,#REF!,19)+HLOOKUP(Sheet2!$O$13,#REF!,19)+HLOOKUP(Sheet2!$O$14,#REF!,19))</f>
        <v>#REF!</v>
      </c>
      <c r="P39" s="8" t="e">
        <f>SUM(HLOOKUP(Sheet2!$P$3,#REF!,19)+HLOOKUP(Sheet2!$P$4,#REF!,19)+HLOOKUP(Sheet2!$P$5,#REF!,19)+HLOOKUP(Sheet2!$P$6,#REF!,19)+HLOOKUP(Sheet2!$P$7,#REF!,19)+HLOOKUP(Sheet2!$P$8,#REF!,19)+HLOOKUP(Sheet2!$P$9,#REF!,19)+HLOOKUP(Sheet2!$P$10,#REF!,19)+HLOOKUP(Sheet2!$P$11,#REF!,19)+HLOOKUP(Sheet2!$P$12,#REF!,19)+HLOOKUP(Sheet2!$P$13,#REF!,19)+HLOOKUP(Sheet2!$P$14,#REF!,19))</f>
        <v>#REF!</v>
      </c>
      <c r="Q39" s="8" t="e">
        <f>SUM(HLOOKUP(Sheet2!$Q$3,#REF!,19)+HLOOKUP(Sheet2!$Q$4,#REF!,19)+HLOOKUP(Sheet2!$Q$5,#REF!,19)+HLOOKUP(Sheet2!$Q$6,#REF!,19)+HLOOKUP(Sheet2!$Q$7,#REF!,19)+HLOOKUP(Sheet2!$Q$8,#REF!,19)+HLOOKUP(Sheet2!$Q$9,#REF!,19)+HLOOKUP(Sheet2!$Q$10,#REF!,19)+HLOOKUP(Sheet2!$Q$11,#REF!,19)+HLOOKUP(Sheet2!$Q$12,#REF!,19)+HLOOKUP(Sheet2!$Q$13,#REF!,19)+HLOOKUP(Sheet2!$Q$14,#REF!,19))</f>
        <v>#REF!</v>
      </c>
      <c r="R39" s="8" t="e">
        <f>SUM(HLOOKUP(Sheet2!$R$3,#REF!,19)+HLOOKUP(Sheet2!$R$4,#REF!,19)+HLOOKUP(Sheet2!$R$5,#REF!,19)+HLOOKUP(Sheet2!$R$6,#REF!,19)+HLOOKUP(Sheet2!$R$7,#REF!,19)+HLOOKUP(Sheet2!$R$8,#REF!,19)+HLOOKUP(Sheet2!$R$9,#REF!,19)+HLOOKUP(Sheet2!$R$10,#REF!,19)+HLOOKUP(Sheet2!$R$11,#REF!,19))</f>
        <v>#REF!</v>
      </c>
      <c r="S39" s="8" t="e">
        <f>SUM(HLOOKUP(Sheet2!$S$3,#REF!,19)+HLOOKUP(Sheet2!$S$4,#REF!,19)+HLOOKUP(Sheet2!$S$5,#REF!,19)+HLOOKUP(Sheet2!$S$6,#REF!,19)+HLOOKUP(Sheet2!$S$7,#REF!,19)+HLOOKUP(Sheet2!$S$8,#REF!,19)+HLOOKUP(Sheet2!$S$9,#REF!,19)+HLOOKUP(Sheet2!$S$10,#REF!,19)+HLOOKUP(Sheet2!$S$11,#REF!,19)+HLOOKUP(Sheet2!$S$12,#REF!,19)+HLOOKUP(Sheet2!$S$13,#REF!,19))</f>
        <v>#REF!</v>
      </c>
      <c r="T39" s="8" t="e">
        <f>SUM(HLOOKUP(Sheet2!$T$3,#REF!,19)+HLOOKUP(Sheet2!$T$4,#REF!,19)+HLOOKUP(Sheet2!$T$5,#REF!,19)+HLOOKUP(Sheet2!$T$6,#REF!,19)+HLOOKUP(Sheet2!$T$7,#REF!,19)+HLOOKUP(Sheet2!$T$8,#REF!,19)+HLOOKUP(Sheet2!$T$9,#REF!,19)+HLOOKUP(Sheet2!$T$10,#REF!,19)+HLOOKUP(Sheet2!$T$11,#REF!,19)+HLOOKUP(Sheet2!$T$12,#REF!,19))</f>
        <v>#REF!</v>
      </c>
      <c r="U39" s="8" t="e">
        <f>SUM(HLOOKUP(Sheet2!$U$3,#REF!,19)+HLOOKUP(Sheet2!$U$4,#REF!,19)+HLOOKUP(Sheet2!$U$5,#REF!,19)+HLOOKUP(Sheet2!$U$6,#REF!,19)+HLOOKUP(Sheet2!$U$7,#REF!,19)+HLOOKUP(Sheet2!$U$8,#REF!,19)+HLOOKUP(Sheet2!$U$9,#REF!,19)+HLOOKUP(Sheet2!$U$10,#REF!,19)+HLOOKUP(Sheet2!$U$11,#REF!,19)+HLOOKUP(Sheet2!$U$12,#REF!,19)+HLOOKUP(Sheet2!$U$13,#REF!,19)+HLOOKUP(Sheet2!$U$14,#REF!,19)+HLOOKUP(Sheet2!$U$15,#REF!,19))</f>
        <v>#REF!</v>
      </c>
      <c r="V39" s="8" t="e">
        <f>SUM(HLOOKUP(Sheet2!$V$3,#REF!,19)+HLOOKUP(Sheet2!$V$4,#REF!,19)+HLOOKUP(Sheet2!$V$5,#REF!,19)+HLOOKUP(Sheet2!$V$6,#REF!,19)+HLOOKUP(Sheet2!$V$7,#REF!,19)+HLOOKUP(Sheet2!$V$8,#REF!,19)+HLOOKUP(Sheet2!$V$9,#REF!,19)+HLOOKUP(Sheet2!$V$10,#REF!,19)+HLOOKUP(Sheet2!$V$11,#REF!,19)+HLOOKUP(Sheet2!$V$12,#REF!,19)+HLOOKUP(Sheet2!$V$13,#REF!,19)+HLOOKUP(Sheet2!$V$14,#REF!,19)+HLOOKUP(Sheet2!$V$15,#REF!,19))</f>
        <v>#REF!</v>
      </c>
      <c r="W39" s="8" t="e">
        <f>SUM(HLOOKUP(Sheet2!$W$3,#REF!,19)+HLOOKUP(Sheet2!$W$4,#REF!,19)+HLOOKUP(Sheet2!$W$5,#REF!,19)+HLOOKUP(Sheet2!$W$6,#REF!,19)+HLOOKUP(Sheet2!$W$7,#REF!,19)+HLOOKUP(Sheet2!$W$8,#REF!,19)+HLOOKUP(Sheet2!$W$9,#REF!,19)+HLOOKUP(Sheet2!$W$10,#REF!,19)+HLOOKUP(Sheet2!$W$11,#REF!,19)+HLOOKUP(Sheet2!$W$12,#REF!,19)+HLOOKUP(Sheet2!$W$13,#REF!,19)+HLOOKUP(Sheet2!$W$14,#REF!,19)+HLOOKUP(Sheet2!$W$15,#REF!,19))</f>
        <v>#REF!</v>
      </c>
      <c r="X39" s="8" t="e">
        <f>SUM(HLOOKUP(Sheet2!$X$3,#REF!,19)+HLOOKUP(Sheet2!$X$4,#REF!,19)+HLOOKUP(Sheet2!$X$5,#REF!,19)+HLOOKUP(Sheet2!$X$6,#REF!,19)+HLOOKUP(Sheet2!$X$7,#REF!,19)+HLOOKUP(Sheet2!$X$8,#REF!,19)+HLOOKUP(Sheet2!$X$9,#REF!,19)+HLOOKUP(Sheet2!$X$10,#REF!,19)+HLOOKUP(Sheet2!$X$11,#REF!,19)+HLOOKUP(Sheet2!$X$12,#REF!,19)+HLOOKUP(Sheet2!$X$13,#REF!,19)+HLOOKUP(Sheet2!$X$14,#REF!,19)+HLOOKUP(Sheet2!$X$15,#REF!,19))</f>
        <v>#REF!</v>
      </c>
      <c r="Y39" s="8" t="e">
        <f>SUM(HLOOKUP(Sheet2!$Y$3,#REF!,19)+HLOOKUP(Sheet2!$Y$4,#REF!,19)+HLOOKUP(Sheet2!$Y$5,#REF!,19)+HLOOKUP(Sheet2!$Y$6,#REF!,19)+HLOOKUP(Sheet2!$Y$7,#REF!,19)+HLOOKUP(Sheet2!$Y$8,#REF!,19)+HLOOKUP(Sheet2!$Y$9,#REF!,19)+HLOOKUP(Sheet2!$Y$10,#REF!,19)+HLOOKUP(Sheet2!$Y$11,#REF!,19)+HLOOKUP(Sheet2!$Y$12,#REF!,19)+HLOOKUP(Sheet2!$Y$13,#REF!,19)+HLOOKUP(Sheet2!$Y$14,#REF!,19))</f>
        <v>#REF!</v>
      </c>
      <c r="Z39" s="8" t="e">
        <f>SUM(HLOOKUP(Sheet2!$Z$3,#REF!,19)+HLOOKUP(Sheet2!$Z$4,#REF!,19)+HLOOKUP(Sheet2!$Z$5,#REF!,19)+HLOOKUP(Sheet2!$Z$6,#REF!,19)+HLOOKUP(Sheet2!$Z$7,#REF!,19)+HLOOKUP(Sheet2!$Z$8,#REF!,19)+HLOOKUP(Sheet2!$Z$9,#REF!,19)+HLOOKUP(Sheet2!$Z$10,#REF!,19)+HLOOKUP(Sheet2!$Z$11,#REF!,19)+HLOOKUP(Sheet2!$Z$12,#REF!,19)+HLOOKUP(Sheet2!$Z$13,#REF!,19)+HLOOKUP(Sheet2!$Z$14,#REF!,19))</f>
        <v>#REF!</v>
      </c>
      <c r="AA39" s="8" t="e">
        <f>SUM(HLOOKUP(Sheet2!$AA$3,#REF!,19)+HLOOKUP(Sheet2!$AA$4,#REF!,19)+HLOOKUP(Sheet2!$AA$5,#REF!,19)+HLOOKUP(Sheet2!$AA$6,#REF!,19)+HLOOKUP(Sheet2!$AA$7,#REF!,19)+HLOOKUP(Sheet2!$AA$8,#REF!,19)+HLOOKUP(Sheet2!$AA$9,#REF!,19)+HLOOKUP(Sheet2!$AA$10,#REF!,19)+HLOOKUP(Sheet2!$AA$11,#REF!,19)+HLOOKUP(Sheet2!$AA$12,#REF!,19)+HLOOKUP(Sheet2!$AA$13,#REF!,19)+HLOOKUP(Sheet2!$AA$14,#REF!,19))</f>
        <v>#REF!</v>
      </c>
      <c r="AB39" s="8" t="e">
        <f>SUM(HLOOKUP(Sheet2!$AB$3,#REF!,19)+HLOOKUP(Sheet2!$AB$4,#REF!,19)+HLOOKUP(Sheet2!$AB$5,#REF!,19)+HLOOKUP(Sheet2!$AB$6,#REF!,19)+HLOOKUP(Sheet2!$AB$7,#REF!,19)+HLOOKUP(Sheet2!$AB$8,#REF!,19)+HLOOKUP(Sheet2!$AB$9,#REF!,19)+HLOOKUP(Sheet2!$AB$10,#REF!,19)+HLOOKUP(Sheet2!$AB$11,#REF!,19)+HLOOKUP(Sheet2!$AB$12,#REF!,19))</f>
        <v>#REF!</v>
      </c>
      <c r="AC39" s="8" t="e">
        <f>SUM(HLOOKUP(Sheet2!$AC$3,#REF!,19)+HLOOKUP(Sheet2!$AC$4,#REF!,19)+HLOOKUP(Sheet2!$AC$5,#REF!,19)+HLOOKUP(Sheet2!$AC$6,#REF!,19)+HLOOKUP(Sheet2!$AC$7,#REF!,19)+HLOOKUP(Sheet2!$AC$8,#REF!,19)+HLOOKUP(Sheet2!$AC$9,#REF!,19)+HLOOKUP(Sheet2!$AC$10,#REF!,19)+HLOOKUP(Sheet2!$AC$11,#REF!,19)+HLOOKUP(Sheet2!$AC$12,#REF!,19)+HLOOKUP(Sheet2!$AC$13,#REF!,19)+HLOOKUP(Sheet2!$AC$14,#REF!,19))</f>
        <v>#REF!</v>
      </c>
      <c r="AD39" s="8" t="e">
        <f>SUM(HLOOKUP(Sheet2!$AD$3,#REF!,19)+HLOOKUP(Sheet2!$AD$4,#REF!,19)+HLOOKUP(Sheet2!$AD$5,#REF!,19)+HLOOKUP(Sheet2!$AD$6,#REF!,19)+HLOOKUP(Sheet2!$AD$7,#REF!,19)+HLOOKUP(Sheet2!$AD$8,#REF!,19)+HLOOKUP(Sheet2!$AD$9,#REF!,19)+HLOOKUP(Sheet2!$AD$10,#REF!,19)+HLOOKUP(Sheet2!$AD$11,#REF!,19)+HLOOKUP(Sheet2!$AD$12,#REF!,19)+HLOOKUP(Sheet2!$AD$13,#REF!,19)+HLOOKUP(Sheet2!$AD$14,#REF!,19)+HLOOKUP(Sheet2!$AD$15,#REF!,19)+HLOOKUP(Sheet2!$AD$16,#REF!,19))</f>
        <v>#REF!</v>
      </c>
      <c r="AE39" s="8" t="e">
        <f>SUM(HLOOKUP(Sheet2!$AE$3,#REF!,19)+HLOOKUP(Sheet2!$AE$4,#REF!,19)+HLOOKUP(Sheet2!$AE$5,#REF!,19)+HLOOKUP(Sheet2!$AE$6,#REF!,19)+HLOOKUP(Sheet2!$AE$7,#REF!,19)+HLOOKUP(Sheet2!$AE$8,#REF!,19)+HLOOKUP(Sheet2!$AE$9,#REF!,19)+HLOOKUP(Sheet2!$AE$10,#REF!,19)+HLOOKUP(Sheet2!$AE$11,#REF!,19)+HLOOKUP(Sheet2!$AE$12,#REF!,19)+HLOOKUP(Sheet2!$AE$13,#REF!,19)+HLOOKUP(Sheet2!$AE$14,#REF!,19)+HLOOKUP(Sheet2!$AE$15,#REF!,19)+HLOOKUP(Sheet2!$AE$16,#REF!,19)+HLOOKUP(Sheet2!$AE$17,#REF!,19))</f>
        <v>#REF!</v>
      </c>
      <c r="AF39" s="8" t="e">
        <f>SUM(HLOOKUP(Sheet2!$AF$3,#REF!,19)+HLOOKUP(Sheet2!$AF$4,#REF!,19)+HLOOKUP(Sheet2!$AF$5,#REF!,19)+HLOOKUP(Sheet2!$AF$6,#REF!,19)+HLOOKUP(Sheet2!$AF$7,#REF!,19)+HLOOKUP(Sheet2!$AF$8,#REF!,19)+HLOOKUP(Sheet2!$AF$9,#REF!,19)+HLOOKUP(Sheet2!$AF$10,#REF!,19)+HLOOKUP(Sheet2!$AF$11,#REF!,19)+HLOOKUP(Sheet2!$AF$12,#REF!,19)+HLOOKUP(Sheet2!$AF$13,#REF!,19)+HLOOKUP(Sheet2!$AF$14,#REF!,19))</f>
        <v>#REF!</v>
      </c>
      <c r="AG39" s="8" t="e">
        <f>SUM(HLOOKUP(Sheet2!$AG$3,#REF!,19)+HLOOKUP(Sheet2!$AG$4,#REF!,19)+HLOOKUP(Sheet2!$AG$5,#REF!,19)+HLOOKUP(Sheet2!$AG$6,#REF!,19)+HLOOKUP(Sheet2!$AG$7,#REF!,19)+HLOOKUP(Sheet2!$AG$8,#REF!,19)+HLOOKUP(Sheet2!$AG$9,#REF!,19)+HLOOKUP(Sheet2!$AG$10,#REF!,19)+HLOOKUP(Sheet2!$AG$11,#REF!,19)+HLOOKUP(Sheet2!$AG$12,#REF!,19)+HLOOKUP(Sheet2!$AG$13,#REF!,19)+HLOOKUP(Sheet2!$AG$14,#REF!,19)+HLOOKUP(Sheet2!$AG$15,#REF!,19)+HLOOKUP(Sheet2!$AG$16,#REF!,19))</f>
        <v>#REF!</v>
      </c>
      <c r="AH39" s="8" t="e">
        <f>SUM(HLOOKUP(Sheet2!$AH$3,#REF!,19)+HLOOKUP(Sheet2!$AH$4,#REF!,19)+HLOOKUP(Sheet2!$AH$5,#REF!,19)+HLOOKUP(Sheet2!$AH$6,#REF!,19)+HLOOKUP(Sheet2!$AH$7,#REF!,19)+HLOOKUP(Sheet2!$AH$8,#REF!,19)+HLOOKUP(Sheet2!$AH$9,#REF!,19)+HLOOKUP(Sheet2!$AH$10,#REF!,19)+HLOOKUP(Sheet2!$AH$11,#REF!,19)+HLOOKUP(Sheet2!$AH$12,#REF!,19)+HLOOKUP(Sheet2!$AH$13,#REF!,19)+HLOOKUP(Sheet2!$AH$14,#REF!,19)+HLOOKUP(Sheet2!$AH$15,#REF!,19)+HLOOKUP(Sheet2!$AH$16,#REF!,19))</f>
        <v>#REF!</v>
      </c>
      <c r="AI39" s="8" t="e">
        <f>SUM(HLOOKUP(Sheet2!$AI$3,#REF!,19)+HLOOKUP(Sheet2!$AI$4,#REF!,19)+HLOOKUP(Sheet2!$AI$5,#REF!,19)+HLOOKUP(Sheet2!$AI$6,#REF!,19)+HLOOKUP(Sheet2!$AI$7,#REF!,19)+HLOOKUP(Sheet2!$AI$8,#REF!,19)+HLOOKUP(Sheet2!$AI$9,#REF!,19)+HLOOKUP(Sheet2!$AI$10,#REF!,19)+HLOOKUP(Sheet2!$AI$11,#REF!,19)+HLOOKUP(Sheet2!$AI$12,#REF!,19)+HLOOKUP(Sheet2!$AI$13,#REF!,19))</f>
        <v>#REF!</v>
      </c>
      <c r="AJ39" s="8" t="e">
        <f>SUM(HLOOKUP(Sheet2!$AJ$3,#REF!,19)+HLOOKUP(Sheet2!$AJ$4,#REF!,19)+HLOOKUP(Sheet2!$AJ$5,#REF!,19)+HLOOKUP(Sheet2!$AJ$6,#REF!,19)+HLOOKUP(Sheet2!$AJ$7,#REF!,19)+HLOOKUP(Sheet2!$AJ$8,#REF!,19)+HLOOKUP(Sheet2!$AJ$9,#REF!,19)+HLOOKUP(Sheet2!$AJ$10,#REF!,19)+HLOOKUP(Sheet2!$AJ$11,#REF!,19)+HLOOKUP(Sheet2!$AJ$12,#REF!,19)+HLOOKUP(Sheet2!$AJ$13,#REF!,19)+HLOOKUP(Sheet2!$AJ$14,#REF!,19)+HLOOKUP(Sheet2!$AJ$15,#REF!,19))</f>
        <v>#REF!</v>
      </c>
      <c r="AK39" s="8" t="e">
        <f>SUM(HLOOKUP(Sheet2!$AK$3,#REF!,19)+HLOOKUP(Sheet2!$AK$4,#REF!,19)+HLOOKUP(Sheet2!$AK$5,#REF!,19)+HLOOKUP(Sheet2!$AK$6,#REF!,19)+HLOOKUP(Sheet2!$AK$7,#REF!,19)+HLOOKUP(Sheet2!$AK$8,#REF!,19)+HLOOKUP(Sheet2!$AK$9,#REF!,19)+HLOOKUP(Sheet2!$AK$10,#REF!,19)+HLOOKUP(Sheet2!$AK$11,#REF!,19)+HLOOKUP(Sheet2!$AK$12,#REF!,19)+HLOOKUP(Sheet2!$AK$13,#REF!,19)+HLOOKUP(Sheet2!$AK$14,#REF!,19))</f>
        <v>#REF!</v>
      </c>
      <c r="AL39" s="8" t="e">
        <f>SUM(HLOOKUP(Sheet2!$AL$3,#REF!,19)+HLOOKUP(Sheet2!$AL$4,#REF!,19)+HLOOKUP(Sheet2!$AL$5,#REF!,19)+HLOOKUP(Sheet2!$AL$6,#REF!,19)+HLOOKUP(Sheet2!$AL$7,#REF!,19)+HLOOKUP(Sheet2!$AL$8,#REF!,19)+HLOOKUP(Sheet2!$AL$9,#REF!,19)+HLOOKUP(Sheet2!$AL$10,#REF!,19)+HLOOKUP(Sheet2!$AL$11,#REF!,19)+HLOOKUP(Sheet2!$AL$12,#REF!,19)+HLOOKUP(Sheet2!$AL$13,#REF!,19)+HLOOKUP(Sheet2!$AL$14,#REF!,19)+HLOOKUP(Sheet2!$AL$15,#REF!,19)+HLOOKUP(Sheet2!$AL$16,#REF!,19))</f>
        <v>#REF!</v>
      </c>
      <c r="AM39" s="8" t="e">
        <f>SUM(HLOOKUP(Sheet2!$AM$3,#REF!,19)+HLOOKUP(Sheet2!$AM$4,#REF!,19)+HLOOKUP(Sheet2!$AM$5,#REF!,19)+HLOOKUP(Sheet2!$AM$6,#REF!,19)+HLOOKUP(Sheet2!$AM$7,#REF!,19)+HLOOKUP(Sheet2!$AM$8,#REF!,19)+HLOOKUP(Sheet2!$AM$9,#REF!,19)+HLOOKUP(Sheet2!$AM$10,#REF!,19)+HLOOKUP(Sheet2!$AM$11,#REF!,19)+HLOOKUP(Sheet2!$AM$12,#REF!,19)+HLOOKUP(Sheet2!$AM$13,#REF!,19)+HLOOKUP(Sheet2!$AM$14,#REF!,19)+HLOOKUP(Sheet2!$AM$15,#REF!,19)+HLOOKUP(Sheet2!$AM$16,#REF!,19)+HLOOKUP(Sheet2!$AM$17,#REF!,19))</f>
        <v>#REF!</v>
      </c>
      <c r="AN39" s="8" t="e">
        <f>SUM(HLOOKUP(Sheet2!$AN$3,#REF!,19)+HLOOKUP(Sheet2!$AN$4,#REF!,19)+HLOOKUP(Sheet2!$AN$5,#REF!,19)+HLOOKUP(Sheet2!$AN$6,#REF!,19)+HLOOKUP(Sheet2!$AN$7,#REF!,19)+HLOOKUP(Sheet2!$AN$8,#REF!,19)+HLOOKUP(Sheet2!$AN$9,#REF!,19)+HLOOKUP(Sheet2!$AN$10,#REF!,19)+HLOOKUP(Sheet2!$AN$11,#REF!,19)+HLOOKUP(Sheet2!$AN$12,#REF!,19)+HLOOKUP(Sheet2!$AN$13,#REF!,19)+HLOOKUP(Sheet2!$AN$14,#REF!,19)+HLOOKUP(Sheet2!$AN$15,#REF!,19)+HLOOKUP(Sheet2!$AN$16,#REF!,19)+HLOOKUP(Sheet2!$AN$17,#REF!,19))</f>
        <v>#REF!</v>
      </c>
      <c r="AO39" s="8" t="e">
        <f>SUM(HLOOKUP(Sheet2!$AO$3,#REF!,19)+HLOOKUP(Sheet2!$AO$4,#REF!,19)+HLOOKUP(Sheet2!$AO$5,#REF!,19)+HLOOKUP(Sheet2!$AO$6,#REF!,19)+HLOOKUP(Sheet2!$AO$7,#REF!,19)+HLOOKUP(Sheet2!$AO$8,#REF!,19)+HLOOKUP(Sheet2!$AO$9,#REF!,19)+HLOOKUP(Sheet2!$AO$10,#REF!,19)+HLOOKUP(Sheet2!$AO$11,#REF!,19)+HLOOKUP(Sheet2!$AO$12,#REF!,19)+HLOOKUP(Sheet2!$AO$13,#REF!,19)+HLOOKUP(Sheet2!$AO$14,#REF!,19)+HLOOKUP(Sheet2!$AO$15,#REF!,19)+HLOOKUP(Sheet2!$AO$16,#REF!,19)+HLOOKUP(Sheet2!$AO$17,#REF!,19))</f>
        <v>#REF!</v>
      </c>
      <c r="AP39" s="8" t="e">
        <f>SUM(HLOOKUP(Sheet2!$AP$3,#REF!,19)+HLOOKUP(Sheet2!$AP$4,#REF!,19)+HLOOKUP(Sheet2!$AP$5,#REF!,19)+HLOOKUP(Sheet2!$AP$6,#REF!,19)+HLOOKUP(Sheet2!$AP$7,#REF!,19)+HLOOKUP(Sheet2!$AP$8,#REF!,19)+HLOOKUP(Sheet2!$AP$9,#REF!,19)+HLOOKUP(Sheet2!$AP$10,#REF!,19)+HLOOKUP(Sheet2!$AP$11,#REF!,19)+HLOOKUP(Sheet2!$AP$12,#REF!,19)+HLOOKUP(Sheet2!$AP$13,#REF!,19)+HLOOKUP(Sheet2!$AP$14,#REF!,19)+HLOOKUP(Sheet2!$AP$15,#REF!,19)+HLOOKUP(Sheet2!$AP$16,#REF!,19))</f>
        <v>#REF!</v>
      </c>
      <c r="AQ39" s="8" t="e">
        <f>SUM(HLOOKUP(Sheet2!$AQ$3,#REF!,19)+HLOOKUP(Sheet2!$AQ$4,#REF!,19)+HLOOKUP(Sheet2!$AQ$5,#REF!,19)+HLOOKUP(Sheet2!$AQ$6,#REF!,19)+HLOOKUP(Sheet2!$AQ$7,#REF!,19)+HLOOKUP(Sheet2!$AQ$8,#REF!,19)+HLOOKUP(Sheet2!$AQ$9,#REF!,19)+HLOOKUP(Sheet2!$AQ$10,#REF!,19)+HLOOKUP(Sheet2!$AQ$11,#REF!,19)+HLOOKUP(Sheet2!$AQ$12,#REF!,19)+HLOOKUP(Sheet2!$AQ$13,#REF!,19)+HLOOKUP(Sheet2!$AQ$14,#REF!,19)+HLOOKUP(Sheet2!$AQ$15,#REF!,19)+HLOOKUP(Sheet2!$AQ$16,#REF!,19))</f>
        <v>#REF!</v>
      </c>
      <c r="AR39" s="8" t="e">
        <f>SUM(HLOOKUP(Sheet2!$AR$3,#REF!,19)+HLOOKUP(Sheet2!$AR$4,#REF!,19)+HLOOKUP(Sheet2!$AR$5,#REF!,19)+HLOOKUP(Sheet2!$AR$6,#REF!,19)+HLOOKUP(Sheet2!$AR$7,#REF!,19)+HLOOKUP(Sheet2!$AR$8,#REF!,19)+HLOOKUP(Sheet2!$AR$9,#REF!,19)+HLOOKUP(Sheet2!$AR$10,#REF!,19)+HLOOKUP(Sheet2!$AR$11,#REF!,19)+HLOOKUP(Sheet2!$AR$12,#REF!,19)+HLOOKUP(Sheet2!$AR$13,#REF!,19)+HLOOKUP(Sheet2!$AR$14,#REF!,19)+HLOOKUP(Sheet2!$AR$15,#REF!,19)+HLOOKUP(Sheet2!$AR$16,#REF!,19))</f>
        <v>#REF!</v>
      </c>
      <c r="AS39" s="8" t="e">
        <f>SUM(HLOOKUP(Sheet2!$AS$3,#REF!,19)+HLOOKUP(Sheet2!$AS$4,#REF!,19)+HLOOKUP(Sheet2!$AS$5,#REF!,19)+HLOOKUP(Sheet2!$AS$6,#REF!,19)+HLOOKUP(Sheet2!$AS$7,#REF!,19)+HLOOKUP(Sheet2!$AS$8,#REF!,19)+HLOOKUP(Sheet2!$AS$9,#REF!,19)+HLOOKUP(Sheet2!$AS$10,#REF!,19)+HLOOKUP(Sheet2!$AS$11,#REF!,19)+HLOOKUP(Sheet2!$AS$12,#REF!,19)+HLOOKUP(Sheet2!$AS$13,#REF!,19)+HLOOKUP(Sheet2!$AS$14,#REF!,19))</f>
        <v>#REF!</v>
      </c>
      <c r="AT39" s="8" t="e">
        <f>SUM(HLOOKUP(Sheet2!$AT$3,#REF!,19)+HLOOKUP(Sheet2!$AT$4,#REF!,19)+HLOOKUP(Sheet2!$AT$5,#REF!,19)+HLOOKUP(Sheet2!$AT$6,#REF!,19)+HLOOKUP(Sheet2!$AT$7,#REF!,19)+HLOOKUP(Sheet2!$AT$8,#REF!,19)+HLOOKUP(Sheet2!$AT$9,#REF!,19)+HLOOKUP(Sheet2!$AT$10,#REF!,19)+HLOOKUP(Sheet2!$AT$11,#REF!,19)+HLOOKUP(Sheet2!$AT$12,#REF!,19)+HLOOKUP(Sheet2!$AT$13,#REF!,19)+HLOOKUP(Sheet2!$AT$14,#REF!,19)+HLOOKUP(Sheet2!$AT$15,#REF!,19)+HLOOKUP(Sheet2!$AT$16,#REF!,19))</f>
        <v>#REF!</v>
      </c>
      <c r="AU39" s="8" t="e">
        <f>SUM(HLOOKUP(Sheet2!$AU$3,#REF!,19)+HLOOKUP(Sheet2!$AU$4,#REF!,19)+HLOOKUP(Sheet2!$AU$5,#REF!,19)+HLOOKUP(Sheet2!$AU$6,#REF!,19)+HLOOKUP(Sheet2!$AU$7,#REF!,19)+HLOOKUP(Sheet2!$AU$8,#REF!,19)+HLOOKUP(Sheet2!$AU$9,#REF!,19)+HLOOKUP(Sheet2!$AU$10,#REF!,19)+HLOOKUP(Sheet2!$AU$11,#REF!,19)+HLOOKUP(Sheet2!$AU$12,#REF!,19)+HLOOKUP(Sheet2!$AU$13,#REF!,19)+HLOOKUP(Sheet2!$AU$14,#REF!,19)+HLOOKUP(Sheet2!$AU$15,#REF!,19)+HLOOKUP(Sheet2!$AU$16,#REF!,19))</f>
        <v>#REF!</v>
      </c>
      <c r="AV39" s="8" t="e">
        <f>SUM(HLOOKUP(Sheet2!$AV$3,#REF!,19)+HLOOKUP(Sheet2!$AV$4,#REF!,19)+HLOOKUP(Sheet2!$AV$5,#REF!,19)+HLOOKUP(Sheet2!$AV$6,#REF!,19)+HLOOKUP(Sheet2!$AV$7,#REF!,19)+HLOOKUP(Sheet2!$AV$8,#REF!,19)+HLOOKUP(Sheet2!$AV$9,#REF!,19)+HLOOKUP(Sheet2!$AV$10,#REF!,19)+HLOOKUP(Sheet2!$AV$11,#REF!,19)+HLOOKUP(Sheet2!$AV$12,#REF!,19)+HLOOKUP(Sheet2!$AV$13,#REF!,19)+HLOOKUP(Sheet2!$AV$14,#REF!,19)+HLOOKUP(Sheet2!$AV$15,#REF!,19)+HLOOKUP(Sheet2!$AV$16,#REF!,19)+HLOOKUP(Sheet2!$AV$17,#REF!,19))</f>
        <v>#REF!</v>
      </c>
      <c r="AW39" s="8" t="e">
        <f>SUM(HLOOKUP(Sheet2!$AW$3,#REF!,19)+HLOOKUP(Sheet2!$AW$4,#REF!,19)+HLOOKUP(Sheet2!$AW$5,#REF!,19)+HLOOKUP(Sheet2!$AW$6,#REF!,19)+HLOOKUP(Sheet2!$AW$7,#REF!,19)+HLOOKUP(Sheet2!$AW$8,#REF!,19)+HLOOKUP(Sheet2!$AW$9,#REF!,19)+HLOOKUP(Sheet2!$AW$10,#REF!,19)+HLOOKUP(Sheet2!$AW$11,#REF!,19)+HLOOKUP(Sheet2!$AW$12,#REF!,19)+HLOOKUP(Sheet2!$AW$13,#REF!,19)+HLOOKUP(Sheet2!$AW$14,#REF!,19)+HLOOKUP(Sheet2!$AW$15,#REF!,19)+HLOOKUP(Sheet2!$AW$16,#REF!,19)+HLOOKUP(Sheet2!$AW$17,#REF!,19))</f>
        <v>#REF!</v>
      </c>
      <c r="AX39" s="8" t="e">
        <f>SUM(HLOOKUP(Sheet2!$AX$3,#REF!,19)+HLOOKUP(Sheet2!$AX$4,#REF!,19)+HLOOKUP(Sheet2!$AX$5,#REF!,19)+HLOOKUP(Sheet2!$AX$6,#REF!,19)+HLOOKUP(Sheet2!$AX$7,#REF!,19)+HLOOKUP(Sheet2!$AX$8,#REF!,19)+HLOOKUP(Sheet2!$AX$9,#REF!,19)+HLOOKUP(Sheet2!$AX$10,#REF!,19)+HLOOKUP(Sheet2!$AX$11,#REF!,19)+HLOOKUP(Sheet2!$AX$12,#REF!,19)+HLOOKUP(Sheet2!$AX$13,#REF!,19)+HLOOKUP(Sheet2!$AX$14,#REF!,19)+HLOOKUP(Sheet2!$AX$15,#REF!,19)+HLOOKUP(Sheet2!$AX$16,#REF!,19)+HLOOKUP(Sheet2!$AX$17,#REF!,19)+HLOOKUP(Sheet2!$AX$18,#REF!,19)+HLOOKUP(Sheet2!$AX$19,#REF!,19)+HLOOKUP(Sheet2!$AX$20,#REF!,19))</f>
        <v>#REF!</v>
      </c>
      <c r="AY39" s="8" t="e">
        <f>SUM(HLOOKUP(Sheet2!$AY$3,#REF!,19)+HLOOKUP(Sheet2!$AY$4,#REF!,19)+HLOOKUP(Sheet2!$AY$5,#REF!,19)+HLOOKUP(Sheet2!$AY$6,#REF!,19)+HLOOKUP(Sheet2!$AY$7,#REF!,19)+HLOOKUP(Sheet2!$AY$8,#REF!,19)+HLOOKUP(Sheet2!$AY$9,#REF!,19)+HLOOKUP(Sheet2!$AY$10,#REF!,19)+HLOOKUP(Sheet2!$AY$11,#REF!,19)+HLOOKUP(Sheet2!$AY$12,#REF!,19)+HLOOKUP(Sheet2!$AY$13,#REF!,19)+HLOOKUP(Sheet2!$AY$14,#REF!,19)+HLOOKUP(Sheet2!$AY$15,#REF!,19)+HLOOKUP(Sheet2!$AY$16,#REF!,19)+HLOOKUP(Sheet2!$AY$17,#REF!,19))</f>
        <v>#REF!</v>
      </c>
      <c r="AZ39" s="8" t="e">
        <f>SUM(HLOOKUP(Sheet2!$AZ$3,#REF!,19)+HLOOKUP(Sheet2!$AZ$4,#REF!,19)+HLOOKUP(Sheet2!$AZ$5,#REF!,19)+HLOOKUP(Sheet2!$AZ$6,#REF!,19)+HLOOKUP(Sheet2!$AZ$7,#REF!,19)+HLOOKUP(Sheet2!$AZ$8,#REF!,19)+HLOOKUP(Sheet2!$AZ$9,#REF!,19)+HLOOKUP(Sheet2!$AZ$10,#REF!,19)+HLOOKUP(Sheet2!$AZ$11,#REF!,19)+HLOOKUP(Sheet2!$AZ$12,#REF!,19)+HLOOKUP(Sheet2!$AZ$13,#REF!,19)+HLOOKUP(Sheet2!$AZ$14,#REF!,19)+HLOOKUP(Sheet2!$AZ$15,#REF!,19)+HLOOKUP(Sheet2!$AZ$16,#REF!,19)+HLOOKUP(Sheet2!$AZ$17,#REF!,19)+HLOOKUP(Sheet2!$AZ$18,#REF!,19)+HLOOKUP(Sheet2!$AZ$19,#REF!,19))</f>
        <v>#REF!</v>
      </c>
      <c r="BA39" s="8" t="e">
        <f>SUM(HLOOKUP(Sheet2!$BA$3,#REF!,19)+HLOOKUP(Sheet2!$BA$4,#REF!,19)+HLOOKUP(Sheet2!$BA$5,#REF!,19)+HLOOKUP(Sheet2!$BA$6,#REF!,19)+HLOOKUP(Sheet2!$BA$7,#REF!,19)+HLOOKUP(Sheet2!$BA$8,#REF!,19)+HLOOKUP(Sheet2!$BA$9,#REF!,19)+HLOOKUP(Sheet2!$BA$10,#REF!,19)+HLOOKUP(Sheet2!$BA$11,#REF!,19)+HLOOKUP(Sheet2!$BA$12,#REF!,19)+HLOOKUP(Sheet2!$BA$13,#REF!,19)+HLOOKUP(Sheet2!$BA$14,#REF!,19)+HLOOKUP(Sheet2!$BA$15,#REF!,19)+HLOOKUP(Sheet2!$BA$16,#REF!,19))</f>
        <v>#REF!</v>
      </c>
      <c r="BB39" s="8" t="e">
        <f>SUM(HLOOKUP(Sheet2!$BB$3,#REF!,19)+HLOOKUP(Sheet2!$BB$4,#REF!,19)+HLOOKUP(Sheet2!$BB$5,#REF!,19)+HLOOKUP(Sheet2!$BB$6,#REF!,19)+HLOOKUP(Sheet2!$BB$7,#REF!,19)+HLOOKUP(Sheet2!$BB$8,#REF!,19)+HLOOKUP(Sheet2!$BB$9,#REF!,19)+HLOOKUP(Sheet2!$BB$10,#REF!,19)+HLOOKUP(Sheet2!$BB$11,#REF!,19)+HLOOKUP(Sheet2!$BB$12,#REF!,19)+HLOOKUP(Sheet2!$BB$13,#REF!,19)+HLOOKUP(Sheet2!$BB$14,#REF!,19)+HLOOKUP(Sheet2!$BB$15,#REF!,19)+HLOOKUP(Sheet2!$BB$16,#REF!,19)+HLOOKUP(Sheet2!$BB$17,#REF!,19))</f>
        <v>#REF!</v>
      </c>
      <c r="BC39" s="8" t="e">
        <f>SUM(HLOOKUP(Sheet2!$BC$3,#REF!,19)+HLOOKUP(Sheet2!$BC$4,#REF!,19)+HLOOKUP(Sheet2!$BC$5,#REF!,19)+HLOOKUP(Sheet2!$BC$6,#REF!,19)+HLOOKUP(Sheet2!$BC$7,#REF!,19)+HLOOKUP(Sheet2!$BC$8,#REF!,19)+HLOOKUP(Sheet2!$BC$9,#REF!,19)+HLOOKUP(Sheet2!$BC$10,#REF!,19)+HLOOKUP(Sheet2!$BC$11,#REF!,19)+HLOOKUP(Sheet2!$BC$12,#REF!,19)+HLOOKUP(Sheet2!$BC$13,#REF!,19)+HLOOKUP(Sheet2!$BC$14,#REF!,19))</f>
        <v>#REF!</v>
      </c>
      <c r="BD39" s="8" t="e">
        <f>SUM(HLOOKUP(Sheet2!$BD$3,#REF!,19)+HLOOKUP(Sheet2!$BD$4,#REF!,19)+HLOOKUP(Sheet2!$BD$5,#REF!,19)+HLOOKUP(Sheet2!$BD$6,#REF!,19)+HLOOKUP(Sheet2!$BD$7,#REF!,19)+HLOOKUP(Sheet2!$BD$8,#REF!,19)+HLOOKUP(Sheet2!$BD$9,#REF!,19)+HLOOKUP(Sheet2!$BD$10,#REF!,19)+HLOOKUP(Sheet2!$BD$11,#REF!,19)+HLOOKUP(Sheet2!$BD$12,#REF!,19)+HLOOKUP(Sheet2!$BD$13,#REF!,19)+HLOOKUP(Sheet2!$BD$14,#REF!,19)+HLOOKUP(Sheet2!$BD$15,#REF!,19)+HLOOKUP(Sheet2!$BD$16,#REF!,19))</f>
        <v>#REF!</v>
      </c>
      <c r="BE39" s="8" t="e">
        <f>SUM(HLOOKUP(Sheet2!$BE$3,#REF!,19)+HLOOKUP(Sheet2!$BE$4,#REF!,19)+HLOOKUP(Sheet2!$BE$5,#REF!,19)+HLOOKUP(Sheet2!$BE$6,#REF!,19)+HLOOKUP(Sheet2!$BE$7,#REF!,19)+HLOOKUP(Sheet2!$BE$8,#REF!,19)+HLOOKUP(Sheet2!$BE$9,#REF!,19)+HLOOKUP(Sheet2!$BE$10,#REF!,19)+HLOOKUP(Sheet2!$BE$11,#REF!,19)+HLOOKUP(Sheet2!$BE$12,#REF!,19)+HLOOKUP(Sheet2!$BE$13,#REF!,19)+HLOOKUP(Sheet2!$BE$14,#REF!,19)+HLOOKUP(Sheet2!$BE$15,#REF!,19)+HLOOKUP(Sheet2!$BE$16,#REF!,19))</f>
        <v>#REF!</v>
      </c>
      <c r="BF39" s="8" t="e">
        <f>SUM(HLOOKUP(Sheet2!$BF$3,#REF!,19)+HLOOKUP(Sheet2!$BF$4,#REF!,19)+HLOOKUP(Sheet2!$BF$5,#REF!,19)+HLOOKUP(Sheet2!$BF$6,#REF!,19)+HLOOKUP(Sheet2!$BF$7,#REF!,19)+HLOOKUP(Sheet2!$BF$8,#REF!,19)+HLOOKUP(Sheet2!$BF$9,#REF!,19)+HLOOKUP(Sheet2!$BF$10,#REF!,19)+HLOOKUP(Sheet2!$BF$11,#REF!,19)+HLOOKUP(Sheet2!$BF$12,#REF!,19)+HLOOKUP(Sheet2!$BF$13,#REF!,19))</f>
        <v>#REF!</v>
      </c>
      <c r="BG39" s="8" t="e">
        <f>SUM(HLOOKUP(Sheet2!$BG$3,#REF!,19)+HLOOKUP(Sheet2!$BG$4,#REF!,19)+HLOOKUP(Sheet2!$BG$5,#REF!,19)+HLOOKUP(Sheet2!$BG$6,#REF!,19)+HLOOKUP(Sheet2!$BG$7,#REF!,19)+HLOOKUP(Sheet2!$BG$8,#REF!,19)+HLOOKUP(Sheet2!$BG$9,#REF!,19)+HLOOKUP(Sheet2!$BG$10,#REF!,19)+HLOOKUP(Sheet2!$BG$11,#REF!,19)+HLOOKUP(Sheet2!$BG$12,#REF!,19)+HLOOKUP(Sheet2!$BG$13,#REF!,19)+HLOOKUP(Sheet2!$BG$14,#REF!,19)+HLOOKUP(Sheet2!$BG$15,#REF!,19))</f>
        <v>#REF!</v>
      </c>
      <c r="BH39" s="8" t="e">
        <f>SUM(HLOOKUP(Sheet2!$BH$3,#REF!,19)+HLOOKUP(Sheet2!$BH$4,#REF!,19)+HLOOKUP(Sheet2!$BH$5,#REF!,19)+HLOOKUP(Sheet2!$BH$6,#REF!,19)+HLOOKUP(Sheet2!$BH$7,#REF!,19)+HLOOKUP(Sheet2!$BH$8,#REF!,19)+HLOOKUP(Sheet2!$BH$9,#REF!,19)+HLOOKUP(Sheet2!$BH$10,#REF!,19)+HLOOKUP(Sheet2!$BH$11,#REF!,19)+HLOOKUP(Sheet2!$BH$12,#REF!,19)+HLOOKUP(Sheet2!$BH$13,#REF!,19)+HLOOKUP(Sheet2!$BH$14,#REF!,19))</f>
        <v>#REF!</v>
      </c>
      <c r="BI39" s="8" t="e">
        <f>SUM(HLOOKUP(Sheet2!$BI$3,#REF!,19)+HLOOKUP(Sheet2!$BI$4,#REF!,19)+HLOOKUP(Sheet2!$BI$5,#REF!,19)+HLOOKUP(Sheet2!$BI$6,#REF!,19)+HLOOKUP(Sheet2!$BI$7,#REF!,19)+HLOOKUP(Sheet2!$BI$8,#REF!,19)+HLOOKUP(Sheet2!$BI$9,#REF!,19)+HLOOKUP(Sheet2!$BI$10,#REF!,19)+HLOOKUP(Sheet2!$BI$11,#REF!,19)+HLOOKUP(Sheet2!$BI$12,#REF!,19)+HLOOKUP(Sheet2!$BI$13,#REF!,19)+HLOOKUP(Sheet2!$BI$14,#REF!,19)+HLOOKUP(Sheet2!$BI$15,#REF!,19)+HLOOKUP(Sheet2!$BI$16,#REF!,19))</f>
        <v>#REF!</v>
      </c>
      <c r="BJ39" s="8" t="e">
        <f>SUM(HLOOKUP(Sheet2!$BJ$3,#REF!,19)+HLOOKUP(Sheet2!$BJ$4,#REF!,19)+HLOOKUP(Sheet2!$BJ$5,#REF!,19)+HLOOKUP(Sheet2!$BJ$6,#REF!,19)+HLOOKUP(Sheet2!$BJ$7,#REF!,19)+HLOOKUP(Sheet2!$BJ$8,#REF!,19)+HLOOKUP(Sheet2!$BJ$9,#REF!,19)+HLOOKUP(Sheet2!$BJ$10,#REF!,19)+HLOOKUP(Sheet2!$BJ$11,#REF!,19)+HLOOKUP(Sheet2!$BJ$12,#REF!,19)+HLOOKUP(Sheet2!$BJ$13,#REF!,19)+HLOOKUP(Sheet2!$BJ$14,#REF!,19)+HLOOKUP(Sheet2!$BJ$15,#REF!,19)+HLOOKUP(Sheet2!$BJ$16,#REF!,19)+HLOOKUP(Sheet2!$BJ$17,#REF!,19))</f>
        <v>#REF!</v>
      </c>
      <c r="BK39" s="8" t="e">
        <f>SUM(HLOOKUP(Sheet2!$BK$3,#REF!,19)+HLOOKUP(Sheet2!$BK$4,#REF!,19)+HLOOKUP(Sheet2!$BK$5,#REF!,19)+HLOOKUP(Sheet2!$BK$6,#REF!,19)+HLOOKUP(Sheet2!$BK$7,#REF!,19)+HLOOKUP(Sheet2!$BK$8,#REF!,19)+HLOOKUP(Sheet2!$BK$9,#REF!,19)+HLOOKUP(Sheet2!$BK$10,#REF!,19)+HLOOKUP(Sheet2!$BK$11,#REF!,19)+HLOOKUP(Sheet2!$BK$12,#REF!,19)+HLOOKUP(Sheet2!$BK$13,#REF!,19)+HLOOKUP(Sheet2!$BK$14,#REF!,19)+HLOOKUP(Sheet2!$BK$15,#REF!,19)+HLOOKUP(Sheet2!$BK$16,#REF!,19)+HLOOKUP(Sheet2!$BK$17,#REF!,19))</f>
        <v>#REF!</v>
      </c>
      <c r="BL39" s="8" t="e">
        <f>SUM(HLOOKUP(Sheet2!$BL$3,#REF!,19)+HLOOKUP(Sheet2!$BL$4,#REF!,19)+HLOOKUP(Sheet2!$BL$5,#REF!,19)+HLOOKUP(Sheet2!$BL$6,#REF!,19)+HLOOKUP(Sheet2!$BL$7,#REF!,19)+HLOOKUP(Sheet2!$BL$8,#REF!,19)+HLOOKUP(Sheet2!$BL$9,#REF!,19)+HLOOKUP(Sheet2!$BL$10,#REF!,19)+HLOOKUP(Sheet2!$BL$11,#REF!,19)+HLOOKUP(Sheet2!$BL$12,#REF!,19)+HLOOKUP(Sheet2!$BL$13,#REF!,19)+HLOOKUP(Sheet2!$BL$14,#REF!,19)+HLOOKUP(Sheet2!$BL$15,#REF!,19)+HLOOKUP(Sheet2!$BL$16,#REF!,19)+HLOOKUP(Sheet2!$BL$17,#REF!,19))</f>
        <v>#REF!</v>
      </c>
      <c r="BM39" s="8" t="e">
        <f>SUM(HLOOKUP(Sheet2!$BM$3,#REF!,19)+HLOOKUP(Sheet2!$BM$4,#REF!,19)+HLOOKUP(Sheet2!$BM$5,#REF!,19)+HLOOKUP(Sheet2!$BM$6,#REF!,19)+HLOOKUP(Sheet2!$BM$7,#REF!,19)+HLOOKUP(Sheet2!$BM$8,#REF!,19)+HLOOKUP(Sheet2!$BM$9,#REF!,19)+HLOOKUP(Sheet2!$BM$10,#REF!,19)+HLOOKUP(Sheet2!$BM$11,#REF!,19)+HLOOKUP(Sheet2!$BM$12,#REF!,19)+HLOOKUP(Sheet2!$BM$13,#REF!,19)+HLOOKUP(Sheet2!$BM$14,#REF!,19)+HLOOKUP(Sheet2!$BM$15,#REF!,19)+HLOOKUP(Sheet2!$BM$16,#REF!,19))</f>
        <v>#REF!</v>
      </c>
      <c r="BN39" s="8" t="e">
        <f>SUM(HLOOKUP(Sheet2!$BN$3,#REF!,19)+HLOOKUP(Sheet2!$BN$4,#REF!,19)+HLOOKUP(Sheet2!$BN$5,#REF!,19)+HLOOKUP(Sheet2!$BN$6,#REF!,19)+HLOOKUP(Sheet2!$BN$7,#REF!,19)+HLOOKUP(Sheet2!$BN$8,#REF!,19)+HLOOKUP(Sheet2!$BN$9,#REF!,19)+HLOOKUP(Sheet2!$BN$10,#REF!,19)+HLOOKUP(Sheet2!$BN$11,#REF!,19)+HLOOKUP(Sheet2!$BN$12,#REF!,19)+HLOOKUP(Sheet2!$BN$13,#REF!,19)+HLOOKUP(Sheet2!$BN$14,#REF!,19)+HLOOKUP(Sheet2!$BN$15,#REF!,19)+HLOOKUP(Sheet2!$BN$16,#REF!,19))</f>
        <v>#REF!</v>
      </c>
      <c r="BO39" s="8" t="e">
        <f>SUM(HLOOKUP(Sheet2!$BO$3,#REF!,19)+HLOOKUP(Sheet2!$BO$4,#REF!,19)+HLOOKUP(Sheet2!$BO$5,#REF!,19)+HLOOKUP(Sheet2!$BO$6,#REF!,19)+HLOOKUP(Sheet2!$BO$7,#REF!,19)+HLOOKUP(Sheet2!$BO$8,#REF!,19)+HLOOKUP(Sheet2!$BO$9,#REF!,19)+HLOOKUP(Sheet2!$BO$10,#REF!,19)+HLOOKUP(Sheet2!$BO$11,#REF!,19)+HLOOKUP(Sheet2!$BO$12,#REF!,19)+HLOOKUP(Sheet2!$BO$13,#REF!,19)+HLOOKUP(Sheet2!$BO$14,#REF!,19)+HLOOKUP(Sheet2!$BO$15,#REF!,19)+HLOOKUP(Sheet2!$BO$16,#REF!,19))</f>
        <v>#REF!</v>
      </c>
      <c r="BP39" s="8" t="e">
        <f>SUM(HLOOKUP(Sheet2!$BP$3,#REF!,19)+HLOOKUP(Sheet2!$BP$4,#REF!,19)+HLOOKUP(Sheet2!$BP$5,#REF!,19)+HLOOKUP(Sheet2!$BP$6,#REF!,19)+HLOOKUP(Sheet2!$BP$7,#REF!,19)+HLOOKUP(Sheet2!$BP$8,#REF!,19)+HLOOKUP(Sheet2!$BP$9,#REF!,19)+HLOOKUP(Sheet2!$BP$10,#REF!,19)+HLOOKUP(Sheet2!$BP$11,#REF!,19)+HLOOKUP(Sheet2!$BP$12,#REF!,19)+HLOOKUP(Sheet2!$BP$13,#REF!,19)+HLOOKUP(Sheet2!$BP$14,#REF!,19))</f>
        <v>#REF!</v>
      </c>
      <c r="BQ39" s="8" t="e">
        <f>SUM(HLOOKUP(Sheet2!$BQ$3,#REF!,19)+HLOOKUP(Sheet2!$BQ$4,#REF!,19)+HLOOKUP(Sheet2!$BQ$5,#REF!,19)+HLOOKUP(Sheet2!$BQ$6,#REF!,19)+HLOOKUP(Sheet2!$BQ$7,#REF!,19)+HLOOKUP(Sheet2!$BQ$8,#REF!,19)+HLOOKUP(Sheet2!$BQ$9,#REF!,19)+HLOOKUP(Sheet2!$BQ$10,#REF!,19)+HLOOKUP(Sheet2!$BQ$11,#REF!,19)+HLOOKUP(Sheet2!$BQ$12,#REF!,19)+HLOOKUP(Sheet2!$BQ$13,#REF!,19)+HLOOKUP(Sheet2!$BQ$14,#REF!,19)+HLOOKUP(Sheet2!$BQ$15,#REF!,19)+HLOOKUP(Sheet2!$BQ$16,#REF!,19))</f>
        <v>#REF!</v>
      </c>
      <c r="BR39" s="8" t="e">
        <f>SUM(HLOOKUP(Sheet2!$BR$3,#REF!,19)+HLOOKUP(Sheet2!$BR$4,#REF!,19)+HLOOKUP(Sheet2!$BR$5,#REF!,19)+HLOOKUP(Sheet2!$BR$6,#REF!,19)+HLOOKUP(Sheet2!$BR$7,#REF!,19)+HLOOKUP(Sheet2!$BR$8,#REF!,19)+HLOOKUP(Sheet2!$BR$9,#REF!,19)+HLOOKUP(Sheet2!$BR$10,#REF!,19)+HLOOKUP(Sheet2!$BR$11,#REF!,19)+HLOOKUP(Sheet2!$BR$12,#REF!,19)+HLOOKUP(Sheet2!$BR$13,#REF!,19)+HLOOKUP(Sheet2!$BR$14,#REF!,19)+HLOOKUP(Sheet2!$BR$15,#REF!,19)+HLOOKUP(Sheet2!$BR$16,#REF!,19))</f>
        <v>#REF!</v>
      </c>
      <c r="BS39" s="8" t="e">
        <f>SUM(HLOOKUP(Sheet2!$BS$3,#REF!,19)+HLOOKUP(Sheet2!$BS$4,#REF!,19)+HLOOKUP(Sheet2!$BS$5,#REF!,19)+HLOOKUP(Sheet2!$BS$6,#REF!,19)+HLOOKUP(Sheet2!$BS$7,#REF!,19)+HLOOKUP(Sheet2!$BS$8,#REF!,19)+HLOOKUP(Sheet2!$BS$9,#REF!,19)+HLOOKUP(Sheet2!$BS$10,#REF!,19)+HLOOKUP(Sheet2!$BS$11,#REF!,19)+HLOOKUP(Sheet2!$BS$12,#REF!,19)+HLOOKUP(Sheet2!$BS$13,#REF!,19)+HLOOKUP(Sheet2!$BS$14,#REF!,19)+HLOOKUP(Sheet2!$BS$15,#REF!,19)+HLOOKUP(Sheet2!$BS$16,#REF!,19)+HLOOKUP(Sheet2!$BS$17,#REF!,19))</f>
        <v>#REF!</v>
      </c>
      <c r="BT39" s="8" t="e">
        <f>SUM(HLOOKUP(Sheet2!$BT$3,#REF!,19)+HLOOKUP(Sheet2!$BT$4,#REF!,19)+HLOOKUP(Sheet2!$BT$5,#REF!,19)+HLOOKUP(Sheet2!$BT$6,#REF!,19)+HLOOKUP(Sheet2!$BT$7,#REF!,19)+HLOOKUP(Sheet2!$BT$8,#REF!,19)+HLOOKUP(Sheet2!$BT$9,#REF!,19)+HLOOKUP(Sheet2!$BT$10,#REF!,19)+HLOOKUP(Sheet2!$BT$11,#REF!,19)+HLOOKUP(Sheet2!$BT$12,#REF!,19)+HLOOKUP(Sheet2!$BT$13,#REF!,19)+HLOOKUP(Sheet2!$BT$14,#REF!,19)+HLOOKUP(Sheet2!$BT$15,#REF!,19)+HLOOKUP(Sheet2!$BT$16,#REF!,19)+HLOOKUP(Sheet2!$BT$17,#REF!,19))</f>
        <v>#REF!</v>
      </c>
      <c r="BU39" s="8" t="e">
        <f>SUM(HLOOKUP(Sheet2!$BU$3,#REF!,19)+HLOOKUP(Sheet2!$BU$4,#REF!,19)+HLOOKUP(Sheet2!$BU$5,#REF!,19)+HLOOKUP(Sheet2!$BU$6,#REF!,19)+HLOOKUP(Sheet2!$BU$7,#REF!,19)+HLOOKUP(Sheet2!$BU$8,#REF!,19)+HLOOKUP(Sheet2!$BU$9,#REF!,19)+HLOOKUP(Sheet2!$BU$10,#REF!,19)+HLOOKUP(Sheet2!$BU$11,#REF!,19)+HLOOKUP(Sheet2!$BU$12,#REF!,19)+HLOOKUP(Sheet2!$BU$13,#REF!,19)+HLOOKUP(Sheet2!$BU$14,#REF!,19)+HLOOKUP(Sheet2!$BU$15,#REF!,19)+HLOOKUP(Sheet2!$BU$16,#REF!,19)+HLOOKUP(Sheet2!$BU$17,#REF!,19)+HLOOKUP(Sheet2!$BU$18,#REF!,19)+HLOOKUP(Sheet2!$BU$19,#REF!,19)+HLOOKUP(Sheet2!$BU$20,#REF!,19))</f>
        <v>#REF!</v>
      </c>
      <c r="BV39" s="8" t="e">
        <f>SUM(HLOOKUP(Sheet2!$BV$3,#REF!,19)+HLOOKUP(Sheet2!$BV$4,#REF!,19)+HLOOKUP(Sheet2!$BV$5,#REF!,19)+HLOOKUP(Sheet2!$BV$6,#REF!,19)+HLOOKUP(Sheet2!$BV$7,#REF!,19)+HLOOKUP(Sheet2!$BV$8,#REF!,19)+HLOOKUP(Sheet2!$BV$9,#REF!,19)+HLOOKUP(Sheet2!$BV$10,#REF!,19)+HLOOKUP(Sheet2!$BV$11,#REF!,19)+HLOOKUP(Sheet2!$BV$12,#REF!,19)+HLOOKUP(Sheet2!$BV$13,#REF!,19)+HLOOKUP(Sheet2!$BV$14,#REF!,19)+HLOOKUP(Sheet2!$BV$15,#REF!,19)+HLOOKUP(Sheet2!$BV$16,#REF!,19)+HLOOKUP(Sheet2!$BV$17,#REF!,19))</f>
        <v>#REF!</v>
      </c>
      <c r="BW39" s="8" t="e">
        <f>SUM(HLOOKUP(Sheet2!$BW$3,#REF!,19)+HLOOKUP(Sheet2!$BW$4,#REF!,19)+HLOOKUP(Sheet2!$BW$5,#REF!,19)+HLOOKUP(Sheet2!$BW$6,#REF!,19)+HLOOKUP(Sheet2!$BW$7,#REF!,19)+HLOOKUP(Sheet2!$BW$8,#REF!,19)+HLOOKUP(Sheet2!$BW$9,#REF!,19)+HLOOKUP(Sheet2!$BW$10,#REF!,19)+HLOOKUP(Sheet2!$BW$11,#REF!,19)+HLOOKUP(Sheet2!$BW$12,#REF!,19)+HLOOKUP(Sheet2!$BW$13,#REF!,19)+HLOOKUP(Sheet2!$BW$14,#REF!,19)+HLOOKUP(Sheet2!$BW$15,#REF!,19)+HLOOKUP(Sheet2!$BW$16,#REF!,19)+HLOOKUP(Sheet2!$BW$17,#REF!,19)+HLOOKUP(Sheet2!$BW$18,#REF!,19)+HLOOKUP(Sheet2!$BW$19,#REF!,19))</f>
        <v>#REF!</v>
      </c>
      <c r="BX39" s="8" t="e">
        <f>SUM(HLOOKUP(Sheet2!$BX$3,#REF!,19)+HLOOKUP(Sheet2!$BX$4,#REF!,19)+HLOOKUP(Sheet2!$BX$5,#REF!,19)+HLOOKUP(Sheet2!$BX$6,#REF!,19)+HLOOKUP(Sheet2!$BX$7,#REF!,19)+HLOOKUP(Sheet2!$BX$8,#REF!,19)+HLOOKUP(Sheet2!$BX$9,#REF!,19)+HLOOKUP(Sheet2!$BX$10,#REF!,19)+HLOOKUP(Sheet2!$BX$11,#REF!,19)+HLOOKUP(Sheet2!$BX$12,#REF!,19)+HLOOKUP(Sheet2!$BX$13,#REF!,19)+HLOOKUP(Sheet2!$BX$14,#REF!,19)+HLOOKUP(Sheet2!$BX$15,#REF!,19)+HLOOKUP(Sheet2!$BX$16,#REF!,19)+HLOOKUP(Sheet2!$BX$17,#REF!,19))</f>
        <v>#REF!</v>
      </c>
      <c r="BY39" s="8" t="e">
        <f>SUM(HLOOKUP(Sheet2!$BY$3,#REF!,19)+HLOOKUP(Sheet2!$BY$4,#REF!,19)+HLOOKUP(Sheet2!$BY$5,#REF!,19)+HLOOKUP(Sheet2!$BY$6,#REF!,19)+HLOOKUP(Sheet2!$BY$7,#REF!,19)+HLOOKUP(Sheet2!$BY$8,#REF!,19)+HLOOKUP(Sheet2!$BY$9,#REF!,19)+HLOOKUP(Sheet2!$BY$10,#REF!,19)+HLOOKUP(Sheet2!$BY$11,#REF!,19)+HLOOKUP(Sheet2!$BY$12,#REF!,19)+HLOOKUP(Sheet2!$BY$13,#REF!,19)+HLOOKUP(Sheet2!$BY$14,#REF!,19)+HLOOKUP(Sheet2!$BY$15,#REF!,19)+HLOOKUP(Sheet2!$BY$16,#REF!,19)+HLOOKUP(Sheet2!$BY$17,#REF!,19)+HLOOKUP(Sheet2!$BY$18,#REF!,19))</f>
        <v>#REF!</v>
      </c>
      <c r="BZ39" s="8" t="e">
        <f>SUM(HLOOKUP(Sheet2!$BZ$3,#REF!,19)+HLOOKUP(Sheet2!$BZ$4,#REF!,19)+HLOOKUP(Sheet2!$BZ$5,#REF!,19)+HLOOKUP(Sheet2!$BZ$6,#REF!,19)+HLOOKUP(Sheet2!$BZ$7,#REF!,19)+HLOOKUP(Sheet2!$BZ$8,#REF!,19)+HLOOKUP(Sheet2!$BZ$9,#REF!,19)+HLOOKUP(Sheet2!$BZ$10,#REF!,19)+HLOOKUP(Sheet2!$BZ$11,#REF!,19)+HLOOKUP(Sheet2!$BZ$12,#REF!,19)+HLOOKUP(Sheet2!$BZ$13,#REF!,19)+HLOOKUP(Sheet2!$BZ$14,#REF!,19)+HLOOKUP(Sheet2!$BZ$15,#REF!,19))</f>
        <v>#REF!</v>
      </c>
      <c r="CA39" s="8" t="e">
        <f>SUM(HLOOKUP(Sheet2!$CA$3,#REF!,19)+HLOOKUP(Sheet2!$CA$4,#REF!,19)+HLOOKUP(Sheet2!$CA$5,#REF!,19)+HLOOKUP(Sheet2!$CA$6,#REF!,19)+HLOOKUP(Sheet2!$CA$7,#REF!,19)+HLOOKUP(Sheet2!$CA$8,#REF!,19)+HLOOKUP(Sheet2!$CA$9,#REF!,19)+HLOOKUP(Sheet2!$CA$10,#REF!,19)+HLOOKUP(Sheet2!$CA$11,#REF!,19)+HLOOKUP(Sheet2!$CA$12,#REF!,19)+HLOOKUP(Sheet2!$CA$13,#REF!,19)+HLOOKUP(Sheet2!$CA$14,#REF!,19)+HLOOKUP(Sheet2!$CA$15,#REF!,19)+HLOOKUP(Sheet2!$CA$16,#REF!,19)+HLOOKUP(Sheet2!$CA$17,#REF!,19))</f>
        <v>#REF!</v>
      </c>
      <c r="CB39" s="8" t="e">
        <f>SUM(HLOOKUP(Sheet2!$CB$3,#REF!,19)+HLOOKUP(Sheet2!$CB$4,#REF!,19)+HLOOKUP(Sheet2!$CB$5,#REF!,19)+HLOOKUP(Sheet2!$CB$6,#REF!,19)+HLOOKUP(Sheet2!$CB$7,#REF!,19)+HLOOKUP(Sheet2!$CB$8,#REF!,19)+HLOOKUP(Sheet2!$CB$9,#REF!,19)+HLOOKUP(Sheet2!$CB$10,#REF!,19)+HLOOKUP(Sheet2!$CB$11,#REF!,19)+HLOOKUP(Sheet2!$CB$12,#REF!,19)+HLOOKUP(Sheet2!$CB$13,#REF!,19)+HLOOKUP(Sheet2!$CB$14,#REF!,19)+HLOOKUP(Sheet2!$CB$15,#REF!,19)+HLOOKUP(Sheet2!$CB$16,#REF!,19)+HLOOKUP(Sheet2!$CB$17,#REF!,19))</f>
        <v>#REF!</v>
      </c>
      <c r="CC39" s="8" t="e">
        <f>SUM(HLOOKUP(Sheet2!$CC$3,#REF!,19)+HLOOKUP(Sheet2!$CC$4,#REF!,19)+HLOOKUP(Sheet2!$CC$5,#REF!,19)+HLOOKUP(Sheet2!$CC$6,#REF!,19)+HLOOKUP(Sheet2!$CC$7,#REF!,19)+HLOOKUP(Sheet2!$CC$8,#REF!,19)+HLOOKUP(Sheet2!$CC$9,#REF!,19)+HLOOKUP(Sheet2!$CC$10,#REF!,19)+HLOOKUP(Sheet2!$CC$11,#REF!,19)+HLOOKUP(Sheet2!$CC$12,#REF!,19)+HLOOKUP(Sheet2!$CC$13,#REF!,19)+HLOOKUP(Sheet2!$CC$14,#REF!,19))</f>
        <v>#REF!</v>
      </c>
      <c r="CD39" s="8" t="e">
        <f>SUM(HLOOKUP(Sheet2!$CD$3,#REF!,19)+HLOOKUP(Sheet2!$CD$4,#REF!,19)+HLOOKUP(Sheet2!$CD$5,#REF!,19)+HLOOKUP(Sheet2!$CD$6,#REF!,19)+HLOOKUP(Sheet2!$CD$7,#REF!,19)+HLOOKUP(Sheet2!$CD$8,#REF!,19)+HLOOKUP(Sheet2!$CD$9,#REF!,19)+HLOOKUP(Sheet2!$CD$10,#REF!,19)+HLOOKUP(Sheet2!$CD$11,#REF!,19)+HLOOKUP(Sheet2!$CD$12,#REF!,19)+HLOOKUP(Sheet2!$CD$13,#REF!,19)+HLOOKUP(Sheet2!$CD$14,#REF!,19)+HLOOKUP(Sheet2!$CD$15,#REF!,19)+HLOOKUP(Sheet2!$CD$16,#REF!,19))</f>
        <v>#REF!</v>
      </c>
      <c r="CE39" s="8" t="e">
        <f>SUM(HLOOKUP(Sheet2!$CE$3,#REF!,19)+HLOOKUP(Sheet2!$CE$4,#REF!,19)+HLOOKUP(Sheet2!$CE$5,#REF!,19)+HLOOKUP(Sheet2!$CE$6,#REF!,19)+HLOOKUP(Sheet2!$CE$7,#REF!,19)+HLOOKUP(Sheet2!$CE$8,#REF!,19)+HLOOKUP(Sheet2!$CE$9,#REF!,19)+HLOOKUP(Sheet2!$CE$10,#REF!,19)+HLOOKUP(Sheet2!$CE$11,#REF!,19)+HLOOKUP(Sheet2!$CE$12,#REF!,19)+HLOOKUP(Sheet2!$CE$13,#REF!,19)+HLOOKUP(Sheet2!$CE$14,#REF!,19)+HLOOKUP(Sheet2!$CE$15,#REF!,19))</f>
        <v>#REF!</v>
      </c>
      <c r="CF39" s="8" t="e">
        <f>SUM(HLOOKUP(Sheet2!$CF$3,#REF!,19)+HLOOKUP(Sheet2!$CF$4,#REF!,19)+HLOOKUP(Sheet2!$CF$5,#REF!,19)+HLOOKUP(Sheet2!$CF$6,#REF!,19)+HLOOKUP(Sheet2!$CF$7,#REF!,19)+HLOOKUP(Sheet2!$CF$8,#REF!,19)+HLOOKUP(Sheet2!$CF$9,#REF!,19)+HLOOKUP(Sheet2!$CF$10,#REF!,19)+HLOOKUP(Sheet2!$CF$11,#REF!,19)+HLOOKUP(Sheet2!$CF$12,#REF!,19)+HLOOKUP(Sheet2!$CF$13,#REF!,19)+HLOOKUP(Sheet2!$CF$14,#REF!,19)+HLOOKUP(Sheet2!$CF$15,#REF!,19)+HLOOKUP(Sheet2!$CF$16,#REF!,19)+HLOOKUP(Sheet2!$CF$17,#REF!,19))</f>
        <v>#REF!</v>
      </c>
      <c r="CG39" s="8" t="e">
        <f>SUM(HLOOKUP(Sheet2!$CG$3,#REF!,19)+HLOOKUP(Sheet2!$CG$4,#REF!,19)+HLOOKUP(Sheet2!$CG$5,#REF!,19)+HLOOKUP(Sheet2!$CG$6,#REF!,19)+HLOOKUP(Sheet2!$CG$7,#REF!,19)+HLOOKUP(Sheet2!$CG$8,#REF!,19)+HLOOKUP(Sheet2!$CG$9,#REF!,19)+HLOOKUP(Sheet2!$CG$10,#REF!,19)+HLOOKUP(Sheet2!$CG$11,#REF!,19)+HLOOKUP(Sheet2!$CG$12,#REF!,19)+HLOOKUP(Sheet2!$CG$13,#REF!,19)+HLOOKUP(Sheet2!$CG$14,#REF!,19)+HLOOKUP(Sheet2!$CG$15,#REF!,19)+HLOOKUP(Sheet2!$CG$16,#REF!,19)+HLOOKUP(Sheet2!$CG$17,#REF!,19)+HLOOKUP(Sheet2!$CG$18,#REF!,19))</f>
        <v>#REF!</v>
      </c>
      <c r="CH39" s="8" t="e">
        <f>SUM(HLOOKUP(Sheet2!$CH$3,#REF!,19)+HLOOKUP(Sheet2!$CH$4,#REF!,19)+HLOOKUP(Sheet2!$CH$5,#REF!,19)+HLOOKUP(Sheet2!$CH$6,#REF!,19)+HLOOKUP(Sheet2!$CH$7,#REF!,19)+HLOOKUP(Sheet2!$CH$8,#REF!,19)+HLOOKUP(Sheet2!$CH$9,#REF!,19)+HLOOKUP(Sheet2!$CH$10,#REF!,19)+HLOOKUP(Sheet2!$CH$11,#REF!,19)+HLOOKUP(Sheet2!$CH$12,#REF!,19)+HLOOKUP(Sheet2!$CH$13,#REF!,19)+HLOOKUP(Sheet2!$CH$14,#REF!,19)+HLOOKUP(Sheet2!$CH$15,#REF!,19)+HLOOKUP(Sheet2!$CH$16,#REF!,19)+HLOOKUP(Sheet2!$CH$17,#REF!,19)+HLOOKUP(Sheet2!$CH$18,#REF!,19))</f>
        <v>#REF!</v>
      </c>
      <c r="CI39" s="8" t="e">
        <f>SUM(HLOOKUP(Sheet2!$CI$3,#REF!,19)+HLOOKUP(Sheet2!$CI$4,#REF!,19)+HLOOKUP(Sheet2!$CI$5,#REF!,19)+HLOOKUP(Sheet2!$CI$6,#REF!,19)+HLOOKUP(Sheet2!$CI$7,#REF!,19)+HLOOKUP(Sheet2!$CI$8,#REF!,19)+HLOOKUP(Sheet2!$CI$9,#REF!,19)+HLOOKUP(Sheet2!$CI$10,#REF!,19)+HLOOKUP(Sheet2!$CI$11,#REF!,19)+HLOOKUP(Sheet2!$CI$12,#REF!,19)+HLOOKUP(Sheet2!$CI$13,#REF!,19)+HLOOKUP(Sheet2!$CI$14,#REF!,19)+HLOOKUP(Sheet2!$CI$15,#REF!,19)+HLOOKUP(Sheet2!$CI$16,#REF!,19)+HLOOKUP(Sheet2!$CI$17,#REF!,19)+HLOOKUP(Sheet2!$CI$18,#REF!,19))</f>
        <v>#REF!</v>
      </c>
      <c r="CJ39" s="8" t="e">
        <f>SUM(HLOOKUP(Sheet2!$CJ$3,#REF!,19)+HLOOKUP(Sheet2!$CJ$4,#REF!,19)+HLOOKUP(Sheet2!$CJ$5,#REF!,19)+HLOOKUP(Sheet2!$CJ$6,#REF!,19)+HLOOKUP(Sheet2!$CJ$7,#REF!,19)+HLOOKUP(Sheet2!$CJ$8,#REF!,19)+HLOOKUP(Sheet2!$CJ$9,#REF!,19)+HLOOKUP(Sheet2!$CJ$10,#REF!,19)+HLOOKUP(Sheet2!$CJ$11,#REF!,19)+HLOOKUP(Sheet2!$CJ$12,#REF!,19)+HLOOKUP(Sheet2!$CJ$13,#REF!,19)+HLOOKUP(Sheet2!$CJ$14,#REF!,19)+HLOOKUP(Sheet2!$CJ$15,#REF!,19)+HLOOKUP(Sheet2!$CJ$16,#REF!,19)+HLOOKUP(Sheet2!$CJ$17,#REF!,19))</f>
        <v>#REF!</v>
      </c>
      <c r="CK39" s="8" t="e">
        <f>SUM(HLOOKUP(Sheet2!$CK$3,#REF!,19)+HLOOKUP(Sheet2!$CK$4,#REF!,19)+HLOOKUP(Sheet2!$CK$5,#REF!,19)+HLOOKUP(Sheet2!$CK$6,#REF!,19)+HLOOKUP(Sheet2!$CK$7,#REF!,19)+HLOOKUP(Sheet2!$CK$8,#REF!,19)+HLOOKUP(Sheet2!$CK$9,#REF!,19)+HLOOKUP(Sheet2!$CK$10,#REF!,19)+HLOOKUP(Sheet2!$CK$11,#REF!,19)+HLOOKUP(Sheet2!$CK$12,#REF!,19)+HLOOKUP(Sheet2!$CK$13,#REF!,19)+HLOOKUP(Sheet2!$CK$14,#REF!,19)+HLOOKUP(Sheet2!$CK$15,#REF!,19)+HLOOKUP(Sheet2!$CK$16,#REF!,19)+HLOOKUP(Sheet2!$CK$17,#REF!,19))</f>
        <v>#REF!</v>
      </c>
      <c r="CL39" s="8" t="e">
        <f>SUM(HLOOKUP(Sheet2!$CL$3,#REF!,19)+HLOOKUP(Sheet2!$CL$4,#REF!,19)+HLOOKUP(Sheet2!$CL$5,#REF!,19)+HLOOKUP(Sheet2!$CL$6,#REF!,19)+HLOOKUP(Sheet2!$CL$7,#REF!,19)+HLOOKUP(Sheet2!$CL$8,#REF!,19)+HLOOKUP(Sheet2!$CL$9,#REF!,19)+HLOOKUP(Sheet2!$CL$10,#REF!,19)+HLOOKUP(Sheet2!$CL$11,#REF!,19)+HLOOKUP(Sheet2!$CL$12,#REF!,19)+HLOOKUP(Sheet2!$CL$13,#REF!,19)+HLOOKUP(Sheet2!$CL$14,#REF!,19)+HLOOKUP(Sheet2!$CL$15,#REF!,19)+HLOOKUP(Sheet2!$CL$16,#REF!,19)+HLOOKUP(Sheet2!$CL$17,#REF!,19))</f>
        <v>#REF!</v>
      </c>
      <c r="CM39" s="8" t="e">
        <f>SUM(HLOOKUP(Sheet2!$CM$3,#REF!,19)+HLOOKUP(Sheet2!$CM$4,#REF!,19)+HLOOKUP(Sheet2!$CM$5,#REF!,19)+HLOOKUP(Sheet2!$CM$6,#REF!,19)+HLOOKUP(Sheet2!$CM$7,#REF!,19)+HLOOKUP(Sheet2!$CM$8,#REF!,19)+HLOOKUP(Sheet2!$CM$9,#REF!,19)+HLOOKUP(Sheet2!$CM$10,#REF!,19)+HLOOKUP(Sheet2!$CM$11,#REF!,19)+HLOOKUP(Sheet2!$CM$12,#REF!,19)+HLOOKUP(Sheet2!$CM$13,#REF!,19)+HLOOKUP(Sheet2!$CM$14,#REF!,19)+HLOOKUP(Sheet2!$CM$15,#REF!,19))</f>
        <v>#REF!</v>
      </c>
      <c r="CN39" s="8" t="e">
        <f>SUM(HLOOKUP(Sheet2!$CN$3,#REF!,19)+HLOOKUP(Sheet2!$CN$4,#REF!,19)+HLOOKUP(Sheet2!$CN$5,#REF!,19)+HLOOKUP(Sheet2!$CN$6,#REF!,19)+HLOOKUP(Sheet2!$CN$7,#REF!,19)+HLOOKUP(Sheet2!$CN$8,#REF!,19)+HLOOKUP(Sheet2!$CN$9,#REF!,19)+HLOOKUP(Sheet2!$CN$10,#REF!,19)+HLOOKUP(Sheet2!$CN$11,#REF!,19)+HLOOKUP(Sheet2!$CN$12,#REF!,19)+HLOOKUP(Sheet2!$CN$13,#REF!,19)+HLOOKUP(Sheet2!$CN$14,#REF!,19)+HLOOKUP(Sheet2!$CN$15,#REF!,19)+HLOOKUP(Sheet2!$CN$16,#REF!,19)+HLOOKUP(Sheet2!$CN$17,#REF!,19))</f>
        <v>#REF!</v>
      </c>
      <c r="CO39" s="8" t="e">
        <f>SUM(HLOOKUP(Sheet2!$CO$3,#REF!,19)+HLOOKUP(Sheet2!$CO$4,#REF!,19)+HLOOKUP(Sheet2!$CO$5,#REF!,19)+HLOOKUP(Sheet2!$CO$6,#REF!,19)+HLOOKUP(Sheet2!$CO$7,#REF!,19)+HLOOKUP(Sheet2!$CO$8,#REF!,19)+HLOOKUP(Sheet2!$CO$9,#REF!,19)+HLOOKUP(Sheet2!$CO$10,#REF!,19)+HLOOKUP(Sheet2!$CO$11,#REF!,19)+HLOOKUP(Sheet2!$CO$12,#REF!,19)+HLOOKUP(Sheet2!$CO$13,#REF!,19)+HLOOKUP(Sheet2!$CO$14,#REF!,19)+HLOOKUP(Sheet2!$CO$15,#REF!,19)+HLOOKUP(Sheet2!$CO$16,#REF!,19)+HLOOKUP(Sheet2!$CO$17,#REF!,19))</f>
        <v>#REF!</v>
      </c>
      <c r="CP39" s="8" t="e">
        <f>SUM(HLOOKUP(Sheet2!$CP$3,#REF!,19)+HLOOKUP(Sheet2!$CP$4,#REF!,19)+HLOOKUP(Sheet2!$CP$5,#REF!,19)+HLOOKUP(Sheet2!$CP$6,#REF!,19)+HLOOKUP(Sheet2!$CP$7,#REF!,19)+HLOOKUP(Sheet2!$CP$8,#REF!,19)+HLOOKUP(Sheet2!$CP$9,#REF!,19)+HLOOKUP(Sheet2!$CP$10,#REF!,19)+HLOOKUP(Sheet2!$CP$11,#REF!,19)+HLOOKUP(Sheet2!$CP$12,#REF!,19)+HLOOKUP(Sheet2!$CP$13,#REF!,19)+HLOOKUP(Sheet2!$CP$14,#REF!,19)+HLOOKUP(Sheet2!$CP$15,#REF!,19)+HLOOKUP(Sheet2!$CP$16,#REF!,19)+HLOOKUP(Sheet2!$CP$17,#REF!,19)+HLOOKUP(Sheet2!$CP$18,#REF!,19))</f>
        <v>#REF!</v>
      </c>
      <c r="CQ39" s="8" t="e">
        <f>SUM(HLOOKUP(Sheet2!$CQ$3,#REF!,19)+HLOOKUP(Sheet2!$CQ$4,#REF!,19)+HLOOKUP(Sheet2!$CQ$5,#REF!,19)+HLOOKUP(Sheet2!$CQ$6,#REF!,19)+HLOOKUP(Sheet2!$CQ$7,#REF!,19)+HLOOKUP(Sheet2!$CQ$8,#REF!,19)+HLOOKUP(Sheet2!$CQ$9,#REF!,19)+HLOOKUP(Sheet2!$CQ$10,#REF!,19)+HLOOKUP(Sheet2!$CQ$11,#REF!,19)+HLOOKUP(Sheet2!$CQ$12,#REF!,19)+HLOOKUP(Sheet2!$CQ$13,#REF!,19)+HLOOKUP(Sheet2!$CQ$14,#REF!,19)+HLOOKUP(Sheet2!$CQ$15,#REF!,19)+HLOOKUP(Sheet2!$CQ$16,#REF!,19)+HLOOKUP(Sheet2!$CQ$17,#REF!,19)+HLOOKUP(Sheet2!$CQ$18,#REF!,19))</f>
        <v>#REF!</v>
      </c>
      <c r="CR39" s="8" t="e">
        <f>SUM(HLOOKUP(Sheet2!$CR$3,#REF!,19)+HLOOKUP(Sheet2!$CR$4,#REF!,19)+HLOOKUP(Sheet2!$CR$5,#REF!,19)+HLOOKUP(Sheet2!$CR$6,#REF!,19)+HLOOKUP(Sheet2!$CR$7,#REF!,19)+HLOOKUP(Sheet2!$CR$8,#REF!,19)+HLOOKUP(Sheet2!$CR$9,#REF!,19)+HLOOKUP(Sheet2!$CR$10,#REF!,19)+HLOOKUP(Sheet2!$CR$11,#REF!,19)+HLOOKUP(Sheet2!$CR$12,#REF!,19)+HLOOKUP(Sheet2!$CR$13,#REF!,19)+HLOOKUP(Sheet2!$CR$14,#REF!,19)+HLOOKUP(Sheet2!$CR$15,#REF!,19)+HLOOKUP(Sheet2!$CR$16,#REF!,19)+HLOOKUP(Sheet2!$CR$17,#REF!,19)+HLOOKUP(Sheet2!$CR$18,#REF!,19)+HLOOKUP(Sheet2!$CR$19,#REF!,19)+HLOOKUP(Sheet2!$CR$20,#REF!,19)+HLOOKUP(Sheet2!$CR$21,#REF!,19))</f>
        <v>#REF!</v>
      </c>
      <c r="CS39" s="8" t="e">
        <f>SUM(HLOOKUP(Sheet2!$CS$3,#REF!,19)+HLOOKUP(Sheet2!$CS$4,#REF!,19)+HLOOKUP(Sheet2!$CS$5,#REF!,19)+HLOOKUP(Sheet2!$CS$6,#REF!,19)+HLOOKUP(Sheet2!$CS$7,#REF!,19)+HLOOKUP(Sheet2!$CS$8,#REF!,19)+HLOOKUP(Sheet2!$CS$9,#REF!,19)+HLOOKUP(Sheet2!$CS$10,#REF!,19)+HLOOKUP(Sheet2!$CS$11,#REF!,19)+HLOOKUP(Sheet2!$CS$12,#REF!,19)+HLOOKUP(Sheet2!$CS$13,#REF!,19)+HLOOKUP(Sheet2!$CS$14,#REF!,19)+HLOOKUP(Sheet2!$CS$15,#REF!,19)+HLOOKUP(Sheet2!$CS$16,#REF!,19)+HLOOKUP(Sheet2!$CS$17,#REF!,19)+HLOOKUP(Sheet2!$CS$18,#REF!,19))</f>
        <v>#REF!</v>
      </c>
      <c r="CT39" s="8" t="e">
        <f>SUM(HLOOKUP(Sheet2!$CT$3,#REF!,19)+HLOOKUP(Sheet2!$CT$4,#REF!,19)+HLOOKUP(Sheet2!$CT$5,#REF!,19)+HLOOKUP(Sheet2!$CT$6,#REF!,19)+HLOOKUP(Sheet2!$CT$7,#REF!,19)+HLOOKUP(Sheet2!$CT$8,#REF!,19)+HLOOKUP(Sheet2!$CT$9,#REF!,19)+HLOOKUP(Sheet2!$CT$10,#REF!,19)+HLOOKUP(Sheet2!$CT$11,#REF!,19)+HLOOKUP(Sheet2!$CT$12,#REF!,19)+HLOOKUP(Sheet2!$CT$13,#REF!,19)+HLOOKUP(Sheet2!$CT$14,#REF!,19)+HLOOKUP(Sheet2!$CT$15,#REF!,19)+HLOOKUP(Sheet2!$CT$16,#REF!,19)+HLOOKUP(Sheet2!$CT$17,#REF!,19)+HLOOKUP(Sheet2!$CT$18,#REF!,19)+HLOOKUP(Sheet2!$CT$19,#REF!,19)+HLOOKUP(Sheet2!$CT$20,#REF!,19))</f>
        <v>#REF!</v>
      </c>
      <c r="CU39" s="8" t="e">
        <f>SUM(HLOOKUP(Sheet2!$CU$3,#REF!,19)+HLOOKUP(Sheet2!$CU$4,#REF!,19)+HLOOKUP(Sheet2!$CU$5,#REF!,19)+HLOOKUP(Sheet2!$CU$6,#REF!,19)+HLOOKUP(Sheet2!$CU$7,#REF!,19)+HLOOKUP(Sheet2!$CU$8,#REF!,19)+HLOOKUP(Sheet2!$CU$9,#REF!,19)+HLOOKUP(Sheet2!$CU$10,#REF!,19)+HLOOKUP(Sheet2!$CU$11,#REF!,19)+HLOOKUP(Sheet2!$CU$12,#REF!,19)+HLOOKUP(Sheet2!$CU$13,#REF!,19)+HLOOKUP(Sheet2!$CU$14,#REF!,19)+HLOOKUP(Sheet2!$CU$15,#REF!,19)+HLOOKUP(Sheet2!$CU$16,#REF!,19)+HLOOKUP(Sheet2!$CU$17,#REF!,19))</f>
        <v>#REF!</v>
      </c>
      <c r="CV39" s="8" t="e">
        <f>SUM(HLOOKUP(Sheet2!$CV$3,#REF!,19)+HLOOKUP(Sheet2!$CV$4,#REF!,19)+HLOOKUP(Sheet2!$CV$5,#REF!,19)+HLOOKUP(Sheet2!$CV$6,#REF!,19)+HLOOKUP(Sheet2!$CV$7,#REF!,19)+HLOOKUP(Sheet2!$CV$8,#REF!,19)+HLOOKUP(Sheet2!$CV$9,#REF!,19)+HLOOKUP(Sheet2!$CV$10,#REF!,19)+HLOOKUP(Sheet2!$CV$11,#REF!,19)+HLOOKUP(Sheet2!$CV$12,#REF!,19)+HLOOKUP(Sheet2!$CV$13,#REF!,19)+HLOOKUP(Sheet2!$CV$14,#REF!,19)+HLOOKUP(Sheet2!$CV$15,#REF!,19)+HLOOKUP(Sheet2!$CV$16,#REF!,19)+HLOOKUP(Sheet2!$CV$17,#REF!,19)+HLOOKUP(Sheet2!$CV$18,#REF!,19))</f>
        <v>#REF!</v>
      </c>
      <c r="CW39" s="8" t="e">
        <f>SUM(HLOOKUP(Sheet2!$CW$3,#REF!,19)+HLOOKUP(Sheet2!$CW$4,#REF!,19)+HLOOKUP(Sheet2!$CW$5,#REF!,19)+HLOOKUP(Sheet2!$CW$6,#REF!,19)+HLOOKUP(Sheet2!$CW$7,#REF!,19)+HLOOKUP(Sheet2!$CW$8,#REF!,19)+HLOOKUP(Sheet2!$CW$9,#REF!,19)+HLOOKUP(Sheet2!$CW$10,#REF!,19)+HLOOKUP(Sheet2!$CW$11,#REF!,19)+HLOOKUP(Sheet2!$CW$12,#REF!,19)+HLOOKUP(Sheet2!$CW$13,#REF!,19)+HLOOKUP(Sheet2!$CW$14,#REF!,19)+HLOOKUP(Sheet2!$CW$15,#REF!,19))</f>
        <v>#REF!</v>
      </c>
      <c r="CX39" s="8" t="e">
        <f>SUM(HLOOKUP(Sheet2!$CX$3,#REF!,19)+HLOOKUP(Sheet2!$CX$4,#REF!,19)+HLOOKUP(Sheet2!$CX$5,#REF!,19)+HLOOKUP(Sheet2!$CX$6,#REF!,19)+HLOOKUP(Sheet2!$CX$7,#REF!,19)+HLOOKUP(Sheet2!$CX$8,#REF!,19)+HLOOKUP(Sheet2!$CX$9,#REF!,19)+HLOOKUP(Sheet2!$CX$10,#REF!,19)+HLOOKUP(Sheet2!$CX$11,#REF!,19)+HLOOKUP(Sheet2!$CX$12,#REF!,19)+HLOOKUP(Sheet2!$CX$13,#REF!,19)+HLOOKUP(Sheet2!$CX$14,#REF!,19)+HLOOKUP(Sheet2!$CX$15,#REF!,19)+HLOOKUP(Sheet2!$CX$16,#REF!,19)+HLOOKUP(Sheet2!$CX$17,#REF!,19))</f>
        <v>#REF!</v>
      </c>
      <c r="CY39" s="8" t="e">
        <f>SUM(HLOOKUP(Sheet2!$CY$3,#REF!,19)+HLOOKUP(Sheet2!$CY$4,#REF!,19)+HLOOKUP(Sheet2!$CY$5,#REF!,19)+HLOOKUP(Sheet2!$CY$6,#REF!,19)+HLOOKUP(Sheet2!$CY$7,#REF!,19)+HLOOKUP(Sheet2!$CY$8,#REF!,19)+HLOOKUP(Sheet2!$CY$9,#REF!,19)+HLOOKUP(Sheet2!$CY$10,#REF!,19)+HLOOKUP(Sheet2!$CY$11,#REF!,19)+HLOOKUP(Sheet2!$CY$12,#REF!,19)+HLOOKUP(Sheet2!$CY$13,#REF!,19)+HLOOKUP(Sheet2!$CY$14,#REF!,19)+HLOOKUP(Sheet2!$CY$15,#REF!,19)+HLOOKUP(Sheet2!$CY$16,#REF!,19)+HLOOKUP(Sheet2!$CY$17,#REF!,19))</f>
        <v>#REF!</v>
      </c>
      <c r="CZ39" s="8" t="e">
        <f>SUM(HLOOKUP(Sheet2!$CZ$3,#REF!,19)+HLOOKUP(Sheet2!$CZ$4,#REF!,19)+HLOOKUP(Sheet2!$CZ$5,#REF!,19)+HLOOKUP(Sheet2!$CZ$6,#REF!,19)+HLOOKUP(Sheet2!$CZ$7,#REF!,19)+HLOOKUP(Sheet2!$CZ$8,#REF!,19)+HLOOKUP(Sheet2!$CZ$9,#REF!,19)+HLOOKUP(Sheet2!$CZ$10,#REF!,19)+HLOOKUP(Sheet2!$CZ$11,#REF!,19)+HLOOKUP(Sheet2!$CZ$12,#REF!,19)+HLOOKUP(Sheet2!$CZ$13,#REF!,19)+HLOOKUP(Sheet2!$CZ$14,#REF!,19))</f>
        <v>#REF!</v>
      </c>
      <c r="DA39" s="8" t="e">
        <f>SUM(HLOOKUP(Sheet2!$DA$3,#REF!,19)+HLOOKUP(Sheet2!$DA$4,#REF!,19)+HLOOKUP(Sheet2!$DA$5,#REF!,19)+HLOOKUP(Sheet2!$DA$6,#REF!,19)+HLOOKUP(Sheet2!$DA$7,#REF!,19)+HLOOKUP(Sheet2!$DA$8,#REF!,19)+HLOOKUP(Sheet2!$DA$9,#REF!,19)+HLOOKUP(Sheet2!$DA$10,#REF!,19)+HLOOKUP(Sheet2!$DA$11,#REF!,19)+HLOOKUP(Sheet2!$DA$12,#REF!,19)+HLOOKUP(Sheet2!$DA$13,#REF!,19)+HLOOKUP(Sheet2!$DA$14,#REF!,19)+HLOOKUP(Sheet2!$DA$15,#REF!,19)+HLOOKUP(Sheet2!$DA$16,#REF!,19))</f>
        <v>#REF!</v>
      </c>
      <c r="DB39" s="8" t="e">
        <f>SUM(HLOOKUP(Sheet2!$DB$3,#REF!,19)+HLOOKUP(Sheet2!$DB$4,#REF!,19)+HLOOKUP(Sheet2!$DB$5,#REF!,19)+HLOOKUP(Sheet2!$DB$6,#REF!,19)+HLOOKUP(Sheet2!$DB$7,#REF!,19)+HLOOKUP(Sheet2!$DB$8,#REF!,19)+HLOOKUP(Sheet2!$DB$9,#REF!,19)+HLOOKUP(Sheet2!$DB$10,#REF!,19)+HLOOKUP(Sheet2!$DB$11,#REF!,19)+HLOOKUP(Sheet2!$DB$12,#REF!,19)+HLOOKUP(Sheet2!$DB$13,#REF!,19)+HLOOKUP(Sheet2!$DB$14,#REF!,19)+HLOOKUP(Sheet2!$DB$15,#REF!,19))</f>
        <v>#REF!</v>
      </c>
      <c r="DC39" s="8" t="e">
        <f>SUM(HLOOKUP(Sheet2!$DC$3,#REF!,19)+HLOOKUP(Sheet2!$DC$4,#REF!,19)+HLOOKUP(Sheet2!$DC$5,#REF!,19)+HLOOKUP(Sheet2!$DC$6,#REF!,19)+HLOOKUP(Sheet2!$DC$7,#REF!,19)+HLOOKUP(Sheet2!$DC$8,#REF!,19)+HLOOKUP(Sheet2!$DC$9,#REF!,19)+HLOOKUP(Sheet2!$DC$10,#REF!,19)+HLOOKUP(Sheet2!$DC$11,#REF!,19)+HLOOKUP(Sheet2!$DC$12,#REF!,19)+HLOOKUP(Sheet2!$DC$13,#REF!,19)+HLOOKUP(Sheet2!$DC$14,#REF!,19)+HLOOKUP(Sheet2!$DC$15,#REF!,19)+HLOOKUP(Sheet2!$DC$16,#REF!,19)+HLOOKUP(Sheet2!$DC$17,#REF!,19))</f>
        <v>#REF!</v>
      </c>
      <c r="DD39" s="8" t="e">
        <f>SUM(HLOOKUP(Sheet2!$DD$3,#REF!,19)+HLOOKUP(Sheet2!$DD$4,#REF!,19)+HLOOKUP(Sheet2!$DD$5,#REF!,19)+HLOOKUP(Sheet2!$DD$6,#REF!,19)+HLOOKUP(Sheet2!$DD$7,#REF!,19)+HLOOKUP(Sheet2!$DD$8,#REF!,19)+HLOOKUP(Sheet2!$DD$9,#REF!,19)+HLOOKUP(Sheet2!$DD$10,#REF!,19)+HLOOKUP(Sheet2!$DD$11,#REF!,19)+HLOOKUP(Sheet2!$DD$12,#REF!,19)+HLOOKUP(Sheet2!$DD$13,#REF!,19)+HLOOKUP(Sheet2!$DD$14,#REF!,19)+HLOOKUP(Sheet2!$DD$15,#REF!,19)+HLOOKUP(Sheet2!$DD$16,#REF!,19)+HLOOKUP(Sheet2!$DD$17,#REF!,19)+HLOOKUP(Sheet2!$DD$18,#REF!,19))</f>
        <v>#REF!</v>
      </c>
      <c r="DE39" s="8" t="e">
        <f>SUM(HLOOKUP(Sheet2!$DE$3,#REF!,19)+HLOOKUP(Sheet2!$DE$4,#REF!,19)+HLOOKUP(Sheet2!$DE$5,#REF!,19)+HLOOKUP(Sheet2!$DE$6,#REF!,19)+HLOOKUP(Sheet2!$DE$7,#REF!,19)+HLOOKUP(Sheet2!$DE$8,#REF!,19)+HLOOKUP(Sheet2!$DE$9,#REF!,19)+HLOOKUP(Sheet2!$DE$10,#REF!,19)+HLOOKUP(Sheet2!$DE$11,#REF!,19)+HLOOKUP(Sheet2!$DE$12,#REF!,19)+HLOOKUP(Sheet2!$DE$13,#REF!,19)+HLOOKUP(Sheet2!$DE$14,#REF!,19)+HLOOKUP(Sheet2!$DE$15,#REF!,19)+HLOOKUP(Sheet2!$DE$16,#REF!,19)+HLOOKUP(Sheet2!$DE$17,#REF!,19)+HLOOKUP(Sheet2!$DE$18,#REF!,19))</f>
        <v>#REF!</v>
      </c>
      <c r="DF39" s="8" t="e">
        <f>SUM(HLOOKUP(Sheet2!$DF$3,#REF!,19)+HLOOKUP(Sheet2!$DF$4,#REF!,19)+HLOOKUP(Sheet2!$DF$5,#REF!,19)+HLOOKUP(Sheet2!$DF$6,#REF!,19)+HLOOKUP(Sheet2!$DF$7,#REF!,19)+HLOOKUP(Sheet2!$DF$8,#REF!,19)+HLOOKUP(Sheet2!$DF$9,#REF!,19)+HLOOKUP(Sheet2!$DF$10,#REF!,19)+HLOOKUP(Sheet2!$DF$11,#REF!,19)+HLOOKUP(Sheet2!$DF$12,#REF!,19)+HLOOKUP(Sheet2!$DF$13,#REF!,19)+HLOOKUP(Sheet2!$DF$14,#REF!,19)+HLOOKUP(Sheet2!$DF$15,#REF!,19)+HLOOKUP(Sheet2!$DF$16,#REF!,19)+HLOOKUP(Sheet2!$DF$17,#REF!,19)+HLOOKUP(Sheet2!$DF$18,#REF!,19))</f>
        <v>#REF!</v>
      </c>
      <c r="DG39" s="8" t="e">
        <f>SUM(HLOOKUP(Sheet2!$DG$3,#REF!,19)+HLOOKUP(Sheet2!$DG$4,#REF!,19)+HLOOKUP(Sheet2!$DG$5,#REF!,19)+HLOOKUP(Sheet2!$DG$6,#REF!,19)+HLOOKUP(Sheet2!$DG$7,#REF!,19)+HLOOKUP(Sheet2!$DG$8,#REF!,19)+HLOOKUP(Sheet2!$DG$9,#REF!,19)+HLOOKUP(Sheet2!$DG$10,#REF!,19)+HLOOKUP(Sheet2!$DG$11,#REF!,19)+HLOOKUP(Sheet2!$DG$12,#REF!,19)+HLOOKUP(Sheet2!$DG$13,#REF!,19)+HLOOKUP(Sheet2!$DG$14,#REF!,19)+HLOOKUP(Sheet2!$DG$15,#REF!,19)+HLOOKUP(Sheet2!$DG$16,#REF!,19)+HLOOKUP(Sheet2!$DG$17,#REF!,19))</f>
        <v>#REF!</v>
      </c>
      <c r="DH39" s="8" t="e">
        <f>SUM(HLOOKUP(Sheet2!$DH$3,#REF!,19)+HLOOKUP(Sheet2!$DH$4,#REF!,19)+HLOOKUP(Sheet2!$DH$5,#REF!,19)+HLOOKUP(Sheet2!$DH$6,#REF!,19)+HLOOKUP(Sheet2!$DH$7,#REF!,19)+HLOOKUP(Sheet2!$DH$8,#REF!,19)+HLOOKUP(Sheet2!$DH$9,#REF!,19)+HLOOKUP(Sheet2!$DH$10,#REF!,19)+HLOOKUP(Sheet2!$DH$11,#REF!,19)+HLOOKUP(Sheet2!$DH$12,#REF!,19)+HLOOKUP(Sheet2!$DH$13,#REF!,19)+HLOOKUP(Sheet2!$DH$14,#REF!,19)+HLOOKUP(Sheet2!$DH$15,#REF!,19)+HLOOKUP(Sheet2!$DH$16,#REF!,19)+HLOOKUP(Sheet2!$DH$17,#REF!,19))</f>
        <v>#REF!</v>
      </c>
      <c r="DI39" s="8" t="e">
        <f>SUM(HLOOKUP(Sheet2!$DI$3,#REF!,19)+HLOOKUP(Sheet2!$DI$4,#REF!,19)+HLOOKUP(Sheet2!$DI$5,#REF!,19)+HLOOKUP(Sheet2!$DI$6,#REF!,19)+HLOOKUP(Sheet2!$DI$7,#REF!,19)+HLOOKUP(Sheet2!$DI$8,#REF!,19)+HLOOKUP(Sheet2!$DI$9,#REF!,19)+HLOOKUP(Sheet2!$DI$10,#REF!,19)+HLOOKUP(Sheet2!$DI$11,#REF!,19)+HLOOKUP(Sheet2!$DI$12,#REF!,19)+HLOOKUP(Sheet2!$DI$13,#REF!,19)+HLOOKUP(Sheet2!$DI$14,#REF!,19)+HLOOKUP(Sheet2!$DI$15,#REF!,19)+HLOOKUP(Sheet2!$DI$16,#REF!,19)+HLOOKUP(Sheet2!$DI$17,#REF!,19))</f>
        <v>#REF!</v>
      </c>
      <c r="DJ39" s="8" t="e">
        <f>SUM(HLOOKUP(Sheet2!$DJ$3,#REF!,19)+HLOOKUP(Sheet2!$DJ$4,#REF!,19)+HLOOKUP(Sheet2!$DJ$5,#REF!,19)+HLOOKUP(Sheet2!$DJ$6,#REF!,19)+HLOOKUP(Sheet2!$DJ$7,#REF!,19)+HLOOKUP(Sheet2!$DJ$8,#REF!,19)+HLOOKUP(Sheet2!$DJ$9,#REF!,19)+HLOOKUP(Sheet2!$DJ$10,#REF!,19)+HLOOKUP(Sheet2!$DJ$11,#REF!,19)+HLOOKUP(Sheet2!$DJ$12,#REF!,19)+HLOOKUP(Sheet2!$DJ$13,#REF!,19)+HLOOKUP(Sheet2!$DJ$14,#REF!,19)+HLOOKUP(Sheet2!$DJ$15,#REF!,19))</f>
        <v>#REF!</v>
      </c>
      <c r="DK39" s="8" t="e">
        <f>SUM(HLOOKUP(Sheet2!$DK$3,#REF!,19)+HLOOKUP(Sheet2!$DK$4,#REF!,19)+HLOOKUP(Sheet2!$DK$5,#REF!,19)+HLOOKUP(Sheet2!$DK$6,#REF!,19)+HLOOKUP(Sheet2!$DK$7,#REF!,19)+HLOOKUP(Sheet2!$DK$8,#REF!,19)+HLOOKUP(Sheet2!$DK$9,#REF!,19)+HLOOKUP(Sheet2!$DK$10,#REF!,19)+HLOOKUP(Sheet2!$DK$11,#REF!,19)+HLOOKUP(Sheet2!$DK$12,#REF!,19)+HLOOKUP(Sheet2!$DK$13,#REF!,19)+HLOOKUP(Sheet2!$DK$14,#REF!,19)+HLOOKUP(Sheet2!$DK$15,#REF!,19)+HLOOKUP(Sheet2!$DK$16,#REF!,19)+HLOOKUP(Sheet2!$DK$17,#REF!,19))</f>
        <v>#REF!</v>
      </c>
      <c r="DL39" s="8" t="e">
        <f>SUM(HLOOKUP(Sheet2!$DL$3,#REF!,19)+HLOOKUP(Sheet2!$DL$4,#REF!,19)+HLOOKUP(Sheet2!$DL$5,#REF!,19)+HLOOKUP(Sheet2!$DL$6,#REF!,19)+HLOOKUP(Sheet2!$DL$7,#REF!,19)+HLOOKUP(Sheet2!$DL$8,#REF!,19)+HLOOKUP(Sheet2!$DL$9,#REF!,19)+HLOOKUP(Sheet2!$DL$10,#REF!,19)+HLOOKUP(Sheet2!$DL$11,#REF!,19)+HLOOKUP(Sheet2!$DL$12,#REF!,19)+HLOOKUP(Sheet2!$DL$13,#REF!,19)+HLOOKUP(Sheet2!$DL$14,#REF!,19)+HLOOKUP(Sheet2!$DL$15,#REF!,19)+HLOOKUP(Sheet2!$DL$16,#REF!,19)+HLOOKUP(Sheet2!$DL$17,#REF!,19))</f>
        <v>#REF!</v>
      </c>
      <c r="DM39" s="8" t="e">
        <f>SUM(HLOOKUP(Sheet2!$DM$3,#REF!,19)+HLOOKUP(Sheet2!$DM$4,#REF!,19)+HLOOKUP(Sheet2!$DM$5,#REF!,19)+HLOOKUP(Sheet2!$DM$6,#REF!,19)+HLOOKUP(Sheet2!$DM$7,#REF!,19)+HLOOKUP(Sheet2!$DM$8,#REF!,19)+HLOOKUP(Sheet2!$DM$9,#REF!,19)+HLOOKUP(Sheet2!$DM$10,#REF!,19)+HLOOKUP(Sheet2!$DM$11,#REF!,19)+HLOOKUP(Sheet2!$DM$12,#REF!,19)+HLOOKUP(Sheet2!$DM$13,#REF!,19)+HLOOKUP(Sheet2!$DM$14,#REF!,19)+HLOOKUP(Sheet2!$DM$15,#REF!,19)+HLOOKUP(Sheet2!$DM$16,#REF!,19)+HLOOKUP(Sheet2!$DM$17,#REF!,19)+HLOOKUP(Sheet2!$DM$18,#REF!,19))</f>
        <v>#REF!</v>
      </c>
      <c r="DN39" s="8" t="e">
        <f>SUM(HLOOKUP(Sheet2!$DN$3,#REF!,19)+HLOOKUP(Sheet2!$DN$4,#REF!,19)+HLOOKUP(Sheet2!$DN$5,#REF!,19)+HLOOKUP(Sheet2!$DN$6,#REF!,19)+HLOOKUP(Sheet2!$DN$7,#REF!,19)+HLOOKUP(Sheet2!$DN$8,#REF!,19)+HLOOKUP(Sheet2!$DN$9,#REF!,19)+HLOOKUP(Sheet2!$DN$10,#REF!,19)+HLOOKUP(Sheet2!$DN$11,#REF!,19)+HLOOKUP(Sheet2!$DN$12,#REF!,19)+HLOOKUP(Sheet2!$DN$13,#REF!,19)+HLOOKUP(Sheet2!$DN$14,#REF!,19)+HLOOKUP(Sheet2!$DN$15,#REF!,19)+HLOOKUP(Sheet2!$DN$16,#REF!,19)+HLOOKUP(Sheet2!$DN$17,#REF!,19)+HLOOKUP(Sheet2!$DN$18,#REF!,19))</f>
        <v>#REF!</v>
      </c>
      <c r="DO39" s="8" t="e">
        <f>SUM(HLOOKUP(Sheet2!$DO$3,#REF!,19)+HLOOKUP(Sheet2!$DO$4,#REF!,19)+HLOOKUP(Sheet2!$DO$5,#REF!,19)+HLOOKUP(Sheet2!$DO$6,#REF!,19)+HLOOKUP(Sheet2!$DO$7,#REF!,19)+HLOOKUP(Sheet2!$DO$8,#REF!,19)+HLOOKUP(Sheet2!$DO$9,#REF!,19)+HLOOKUP(Sheet2!$DO$10,#REF!,19)+HLOOKUP(Sheet2!$DO$11,#REF!,19)+HLOOKUP(Sheet2!$DO$12,#REF!,19)+HLOOKUP(Sheet2!$DO$13,#REF!,19)+HLOOKUP(Sheet2!$DO$14,#REF!,19)+HLOOKUP(Sheet2!$DO$15,#REF!,19)+HLOOKUP(Sheet2!$DO$16,#REF!,19)+HLOOKUP(Sheet2!$DO$17,#REF!,19)+HLOOKUP(Sheet2!$DO$18,#REF!,19)+HLOOKUP(Sheet2!$DO$19,#REF!,19)+HLOOKUP(Sheet2!$DO$20,#REF!,19)+HLOOKUP(Sheet2!$DO$21,#REF!,19))</f>
        <v>#REF!</v>
      </c>
      <c r="DP39" s="8" t="e">
        <f>SUM(HLOOKUP(Sheet2!$DP$3,#REF!,19)+HLOOKUP(Sheet2!$DP$4,#REF!,19)+HLOOKUP(Sheet2!$DP$5,#REF!,19)+HLOOKUP(Sheet2!$DP$6,#REF!,19)+HLOOKUP(Sheet2!$DP$7,#REF!,19)+HLOOKUP(Sheet2!$DP$8,#REF!,19)+HLOOKUP(Sheet2!$DP$9,#REF!,19)+HLOOKUP(Sheet2!$DP$10,#REF!,19)+HLOOKUP(Sheet2!$DP$11,#REF!,19)+HLOOKUP(Sheet2!$DP$12,#REF!,19)+HLOOKUP(Sheet2!$DP$13,#REF!,19)+HLOOKUP(Sheet2!$DP$14,#REF!,19)+HLOOKUP(Sheet2!$DP$15,#REF!,19)+HLOOKUP(Sheet2!$DP$16,#REF!,19)+HLOOKUP(Sheet2!$DP$17,#REF!,19)+HLOOKUP(Sheet2!$DP$18,#REF!,19))</f>
        <v>#REF!</v>
      </c>
      <c r="DQ39" s="8" t="e">
        <f>SUM(HLOOKUP(Sheet2!$DQ$3,#REF!,19)+HLOOKUP(Sheet2!$DQ$4,#REF!,19)+HLOOKUP(Sheet2!$DQ$5,#REF!,19)+HLOOKUP(Sheet2!$DQ$6,#REF!,19)+HLOOKUP(Sheet2!$DQ$7,#REF!,19)+HLOOKUP(Sheet2!$DQ$8,#REF!,19)+HLOOKUP(Sheet2!$DQ$9,#REF!,19)+HLOOKUP(Sheet2!$DQ$10,#REF!,19)+HLOOKUP(Sheet2!$DQ$11,#REF!,19)+HLOOKUP(Sheet2!$DQ$12,#REF!,19)+HLOOKUP(Sheet2!$DQ$13,#REF!,19)+HLOOKUP(Sheet2!$DQ$14,#REF!,19)+HLOOKUP(Sheet2!$DQ$15,#REF!,19)+HLOOKUP(Sheet2!$DQ$16,#REF!,19)+HLOOKUP(Sheet2!$DQ$17,#REF!,19)+HLOOKUP(Sheet2!$DQ$18,#REF!,19)+HLOOKUP(Sheet2!$DQ$19,#REF!,19)+HLOOKUP(Sheet2!$DQ$20,#REF!,19))</f>
        <v>#REF!</v>
      </c>
      <c r="DR39" s="8" t="e">
        <f>SUM(HLOOKUP(Sheet2!$DR$3,#REF!,19)+HLOOKUP(Sheet2!$DR$4,#REF!,19)+HLOOKUP(Sheet2!$DR$5,#REF!,19)+HLOOKUP(Sheet2!$DR$6,#REF!,19)+HLOOKUP(Sheet2!$DR$7,#REF!,19)+HLOOKUP(Sheet2!$DR$8,#REF!,19)+HLOOKUP(Sheet2!$DR$9,#REF!,19)+HLOOKUP(Sheet2!$DR$10,#REF!,19)+HLOOKUP(Sheet2!$DR$11,#REF!,19)+HLOOKUP(Sheet2!$DR$12,#REF!,19)+HLOOKUP(Sheet2!$DR$13,#REF!,19)+HLOOKUP(Sheet2!$DR$14,#REF!,19)+HLOOKUP(Sheet2!$DR$15,#REF!,19)+HLOOKUP(Sheet2!$DR$16,#REF!,19))</f>
        <v>#REF!</v>
      </c>
      <c r="DS39" s="8" t="e">
        <f>SUM(HLOOKUP(Sheet2!$DS$3,#REF!,19)+HLOOKUP(Sheet2!$DS$4,#REF!,19)+HLOOKUP(Sheet2!$DS$5,#REF!,19)+HLOOKUP(Sheet2!$DS$6,#REF!,19)+HLOOKUP(Sheet2!$DS$7,#REF!,19)+HLOOKUP(Sheet2!$DS$8,#REF!,19)+HLOOKUP(Sheet2!$DS$9,#REF!,19)+HLOOKUP(Sheet2!$DS$10,#REF!,19)+HLOOKUP(Sheet2!$DS$11,#REF!,19)+HLOOKUP(Sheet2!$DS$12,#REF!,19)+HLOOKUP(Sheet2!$DS$13,#REF!,19)+HLOOKUP(Sheet2!$DS$14,#REF!,19)+HLOOKUP(Sheet2!$DS$15,#REF!,19)+HLOOKUP(Sheet2!$DS$16,#REF!,19)+HLOOKUP(Sheet2!$DS$17,#REF!,19))</f>
        <v>#REF!</v>
      </c>
      <c r="DT39" s="8" t="e">
        <f>SUM(HLOOKUP(Sheet2!$DT$3,#REF!,19)+HLOOKUP(Sheet2!$DT$4,#REF!,19)+HLOOKUP(Sheet2!$DT$5,#REF!,19)+HLOOKUP(Sheet2!$DT$6,#REF!,19)+HLOOKUP(Sheet2!$DT$7,#REF!,19)+HLOOKUP(Sheet2!$DT$8,#REF!,19)+HLOOKUP(Sheet2!$DT$9,#REF!,19)+HLOOKUP(Sheet2!$DT$10,#REF!,19)+HLOOKUP(Sheet2!$DT$11,#REF!,19)+HLOOKUP(Sheet2!$DT$12,#REF!,19)+HLOOKUP(Sheet2!$DT$13,#REF!,19)+HLOOKUP(Sheet2!$DT$14,#REF!,19))</f>
        <v>#REF!</v>
      </c>
      <c r="DU39" s="8" t="e">
        <f>SUM(HLOOKUP(Sheet2!$DU$3,#REF!,19)+HLOOKUP(Sheet2!$DU$4,#REF!,19)+HLOOKUP(Sheet2!$DU$5,#REF!,19)+HLOOKUP(Sheet2!$DU$6,#REF!,19)+HLOOKUP(Sheet2!$DU$7,#REF!,19)+HLOOKUP(Sheet2!$DU$8,#REF!,19)+HLOOKUP(Sheet2!$DU$9,#REF!,19)+HLOOKUP(Sheet2!$DU$10,#REF!,19)+HLOOKUP(Sheet2!$DU$11,#REF!,19)+HLOOKUP(Sheet2!$DU$12,#REF!,19)+HLOOKUP(Sheet2!$DU$13,#REF!,19)+HLOOKUP(Sheet2!$DU$14,#REF!,19)+HLOOKUP(Sheet2!$DU$15,#REF!,19)+HLOOKUP(Sheet2!$DU$16,#REF!,19))</f>
        <v>#REF!</v>
      </c>
      <c r="DV39" s="8" t="e">
        <f>SUM(HLOOKUP(Sheet2!$DV$3,#REF!,19)+HLOOKUP(Sheet2!$DV$4,#REF!,19)+HLOOKUP(Sheet2!$DV$5,#REF!,19)+HLOOKUP(Sheet2!$DV$6,#REF!,19)+HLOOKUP(Sheet2!$DV$7,#REF!,19)+HLOOKUP(Sheet2!$DV$8,#REF!,19)+HLOOKUP(Sheet2!$DV$9,#REF!,19)+HLOOKUP(Sheet2!$DV$10,#REF!,19)+HLOOKUP(Sheet2!$DV$11,#REF!,19)+HLOOKUP(Sheet2!$DV$12,#REF!,19)+HLOOKUP(Sheet2!$DV$13,#REF!,19)+HLOOKUP(Sheet2!$DV$14,#REF!,19)+HLOOKUP(Sheet2!$DV$15,#REF!,19)+HLOOKUP(Sheet2!$DV$16,#REF!,19))</f>
        <v>#REF!</v>
      </c>
      <c r="DW39" s="8" t="e">
        <f>SUM(HLOOKUP(Sheet2!$DW$3,#REF!,19)+HLOOKUP(Sheet2!$DW$4,#REF!,19)+HLOOKUP(Sheet2!$DW$5,#REF!,19)+HLOOKUP(Sheet2!$DW$6,#REF!,19)+HLOOKUP(Sheet2!$DW$7,#REF!,19)+HLOOKUP(Sheet2!$DW$8,#REF!,19)+HLOOKUP(Sheet2!$DW$9,#REF!,19)+HLOOKUP(Sheet2!$DW$10,#REF!,19)+HLOOKUP(Sheet2!$DW$11,#REF!,19)+HLOOKUP(Sheet2!$DW$12,#REF!,19)+HLOOKUP(Sheet2!$DW$13,#REF!,19))</f>
        <v>#REF!</v>
      </c>
      <c r="DX39" s="8" t="e">
        <f>SUM(HLOOKUP(Sheet2!$DX$3,#REF!,19)+HLOOKUP(Sheet2!$DX$4,#REF!,19)+HLOOKUP(Sheet2!$DX$5,#REF!,19)+HLOOKUP(Sheet2!$DX$6,#REF!,19)+HLOOKUP(Sheet2!$DX$7,#REF!,19)+HLOOKUP(Sheet2!$DX$8,#REF!,19)+HLOOKUP(Sheet2!$DX$9,#REF!,19)+HLOOKUP(Sheet2!$DX$10,#REF!,19)+HLOOKUP(Sheet2!$DX$11,#REF!,19)+HLOOKUP(Sheet2!$DX$12,#REF!,19)+HLOOKUP(Sheet2!$DX$13,#REF!,19)+HLOOKUP(Sheet2!$DX$14,#REF!,19)+HLOOKUP(Sheet2!$DX$15,#REF!,19))</f>
        <v>#REF!</v>
      </c>
      <c r="DY39" s="8" t="e">
        <f>SUM(HLOOKUP(Sheet2!$DY$3,#REF!,19)+HLOOKUP(Sheet2!$DY$4,#REF!,19)+HLOOKUP(Sheet2!$DY$5,#REF!,19)+HLOOKUP(Sheet2!$DY$6,#REF!,19)+HLOOKUP(Sheet2!$DY$7,#REF!,19)+HLOOKUP(Sheet2!$DY$8,#REF!,19)+HLOOKUP(Sheet2!$DY$9,#REF!,19)+HLOOKUP(Sheet2!$DY$10,#REF!,19)+HLOOKUP(Sheet2!$DY$11,#REF!,19)+HLOOKUP(Sheet2!$DY$12,#REF!,19)+HLOOKUP(Sheet2!$DY$13,#REF!,19)+HLOOKUP(Sheet2!$DY$14,#REF!,19))</f>
        <v>#REF!</v>
      </c>
      <c r="DZ39" s="8" t="e">
        <f>SUM(HLOOKUP(Sheet2!$DZ$3,#REF!,19)+HLOOKUP(Sheet2!$DZ$4,#REF!,19)+HLOOKUP(Sheet2!$DZ$5,#REF!,19)+HLOOKUP(Sheet2!$DZ$6,#REF!,19)+HLOOKUP(Sheet2!$DZ$7,#REF!,19)+HLOOKUP(Sheet2!$DZ$8,#REF!,19)+HLOOKUP(Sheet2!$DZ$9,#REF!,19)+HLOOKUP(Sheet2!$DZ$10,#REF!,19)+HLOOKUP(Sheet2!$DZ$11,#REF!,19)+HLOOKUP(Sheet2!$DZ$12,#REF!,19)+HLOOKUP(Sheet2!$DZ$13,#REF!,19)+HLOOKUP(Sheet2!$DZ$14,#REF!,19)+HLOOKUP(Sheet2!$DZ$15,#REF!,19)+HLOOKUP(Sheet2!$DZ$16,#REF!,19))</f>
        <v>#REF!</v>
      </c>
      <c r="EA39" s="8" t="e">
        <f>SUM(HLOOKUP(Sheet2!$EA$3,#REF!,19)+HLOOKUP(Sheet2!$EA$4,#REF!,19)+HLOOKUP(Sheet2!$EA$5,#REF!,19)+HLOOKUP(Sheet2!$EA$6,#REF!,19)+HLOOKUP(Sheet2!$EA$7,#REF!,19)+HLOOKUP(Sheet2!$EA$8,#REF!,19)+HLOOKUP(Sheet2!$EA$9,#REF!,19)+HLOOKUP(Sheet2!$EA$10,#REF!,19)+HLOOKUP(Sheet2!$EA$11,#REF!,19)+HLOOKUP(Sheet2!$EA$12,#REF!,19)+HLOOKUP(Sheet2!$EA$13,#REF!,19)+HLOOKUP(Sheet2!$EA$14,#REF!,19)+HLOOKUP(Sheet2!$EA$15,#REF!,19)+HLOOKUP(Sheet2!$EA$16,#REF!,19)+HLOOKUP(Sheet2!$EA$17,#REF!,19))</f>
        <v>#REF!</v>
      </c>
      <c r="EB39" s="8" t="e">
        <f>SUM(HLOOKUP(Sheet2!$EB$3,#REF!,19)+HLOOKUP(Sheet2!$EB$4,#REF!,19)+HLOOKUP(Sheet2!$EB$5,#REF!,19)+HLOOKUP(Sheet2!$EB$6,#REF!,19)+HLOOKUP(Sheet2!$EB$7,#REF!,19)+HLOOKUP(Sheet2!$EB$8,#REF!,19)+HLOOKUP(Sheet2!$EB$9,#REF!,19)+HLOOKUP(Sheet2!$EB$10,#REF!,19)+HLOOKUP(Sheet2!$EB$11,#REF!,19)+HLOOKUP(Sheet2!$EB$12,#REF!,19)+HLOOKUP(Sheet2!$EB$13,#REF!,19)+HLOOKUP(Sheet2!$EB$14,#REF!,19)+HLOOKUP(Sheet2!$EB$15,#REF!,19)+HLOOKUP(Sheet2!$EB$16,#REF!,19)+HLOOKUP(Sheet2!$EB$17,#REF!,19))</f>
        <v>#REF!</v>
      </c>
      <c r="EC39" s="8" t="e">
        <f>SUM(HLOOKUP(Sheet2!$EC$3,#REF!,19)+HLOOKUP(Sheet2!$EC$4,#REF!,19)+HLOOKUP(Sheet2!$EC$5,#REF!,19)+HLOOKUP(Sheet2!$EC$6,#REF!,19)+HLOOKUP(Sheet2!$EC$7,#REF!,19)+HLOOKUP(Sheet2!$EC$8,#REF!,19)+HLOOKUP(Sheet2!$EC$9,#REF!,19)+HLOOKUP(Sheet2!$EC$10,#REF!,19)+HLOOKUP(Sheet2!$EC$11,#REF!,19)+HLOOKUP(Sheet2!$EC$12,#REF!,19)+HLOOKUP(Sheet2!$EC$13,#REF!,19)+HLOOKUP(Sheet2!$EC$14,#REF!,19)+HLOOKUP(Sheet2!$EC$15,#REF!,19)+HLOOKUP(Sheet2!$EC$16,#REF!,19)+HLOOKUP(Sheet2!$EC$17,#REF!,19))</f>
        <v>#REF!</v>
      </c>
      <c r="ED39" s="8" t="e">
        <f>SUM(HLOOKUP(Sheet2!$ED$3,#REF!,19)+HLOOKUP(Sheet2!$ED$4,#REF!,19)+HLOOKUP(Sheet2!$ED$5,#REF!,19)+HLOOKUP(Sheet2!$ED$6,#REF!,19)+HLOOKUP(Sheet2!$ED$7,#REF!,19)+HLOOKUP(Sheet2!$ED$8,#REF!,19)+HLOOKUP(Sheet2!$ED$9,#REF!,19)+HLOOKUP(Sheet2!$ED$10,#REF!,19)+HLOOKUP(Sheet2!$ED$11,#REF!,19)+HLOOKUP(Sheet2!$ED$12,#REF!,19)+HLOOKUP(Sheet2!$ED$13,#REF!,19)+HLOOKUP(Sheet2!$ED$14,#REF!,19)+HLOOKUP(Sheet2!$ED$15,#REF!,19)+HLOOKUP(Sheet2!$ED$16,#REF!,19))</f>
        <v>#REF!</v>
      </c>
      <c r="EE39" s="8" t="e">
        <f>SUM(HLOOKUP(Sheet2!$EE$3,#REF!,19)+HLOOKUP(Sheet2!$EE$4,#REF!,19)+HLOOKUP(Sheet2!$EE$5,#REF!,19)+HLOOKUP(Sheet2!$EE$6,#REF!,19)+HLOOKUP(Sheet2!$EE$7,#REF!,19)+HLOOKUP(Sheet2!$EE$8,#REF!,19)+HLOOKUP(Sheet2!$EE$9,#REF!,19)+HLOOKUP(Sheet2!$EE$10,#REF!,19)+HLOOKUP(Sheet2!$EE$11,#REF!,19)+HLOOKUP(Sheet2!$EE$12,#REF!,19)+HLOOKUP(Sheet2!$EE$13,#REF!,19)+HLOOKUP(Sheet2!$EE$14,#REF!,19)+HLOOKUP(Sheet2!$EE$15,#REF!,19)+HLOOKUP(Sheet2!$EE$16,#REF!,19))</f>
        <v>#REF!</v>
      </c>
      <c r="EF39" s="8" t="e">
        <f>SUM(HLOOKUP(Sheet2!$EF$3,#REF!,19)+HLOOKUP(Sheet2!$EF$4,#REF!,19)+HLOOKUP(Sheet2!$EF$5,#REF!,19)+HLOOKUP(Sheet2!$EF$6,#REF!,19)+HLOOKUP(Sheet2!$EF$7,#REF!,19)+HLOOKUP(Sheet2!$EF$8,#REF!,19)+HLOOKUP(Sheet2!$EF$9,#REF!,19)+HLOOKUP(Sheet2!$EF$10,#REF!,19)+HLOOKUP(Sheet2!$EF$11,#REF!,19)+HLOOKUP(Sheet2!$EF$12,#REF!,19)+HLOOKUP(Sheet2!$EF$13,#REF!,19)+HLOOKUP(Sheet2!$EF$14,#REF!,19)+HLOOKUP(Sheet2!$EF$15,#REF!,19)+HLOOKUP(Sheet2!$EF$16,#REF!,19))</f>
        <v>#REF!</v>
      </c>
      <c r="EG39" s="8" t="e">
        <f>SUM(HLOOKUP(Sheet2!$EG$3,#REF!,19)+HLOOKUP(Sheet2!$EG$4,#REF!,19)+HLOOKUP(Sheet2!$EG$5,#REF!,19)+HLOOKUP(Sheet2!$EG$6,#REF!,19)+HLOOKUP(Sheet2!$EG$7,#REF!,19)+HLOOKUP(Sheet2!$EG$8,#REF!,19)+HLOOKUP(Sheet2!$EG$9,#REF!,19)+HLOOKUP(Sheet2!$EG$10,#REF!,19)+HLOOKUP(Sheet2!$EG$11,#REF!,19)+HLOOKUP(Sheet2!$EG$12,#REF!,19)+HLOOKUP(Sheet2!$EG$13,#REF!,19)+HLOOKUP(Sheet2!$EG$14,#REF!,19))</f>
        <v>#REF!</v>
      </c>
      <c r="EH39" s="8" t="e">
        <f>SUM(HLOOKUP(Sheet2!$EH$3,#REF!,19)+HLOOKUP(Sheet2!$EH$4,#REF!,19)+HLOOKUP(Sheet2!$EH$5,#REF!,19)+HLOOKUP(Sheet2!$EH$6,#REF!,19)+HLOOKUP(Sheet2!$EH$7,#REF!,19)+HLOOKUP(Sheet2!$EH$8,#REF!,19)+HLOOKUP(Sheet2!$EH$9,#REF!,19)+HLOOKUP(Sheet2!$EH$10,#REF!,19)+HLOOKUP(Sheet2!$EH$11,#REF!,19)+HLOOKUP(Sheet2!$EH$12,#REF!,19)+HLOOKUP(Sheet2!$EH$13,#REF!,19)+HLOOKUP(Sheet2!$EH$14,#REF!,19)+HLOOKUP(Sheet2!$EH$15,#REF!,19)+HLOOKUP(Sheet2!$EH$16,#REF!,19))</f>
        <v>#REF!</v>
      </c>
      <c r="EI39" s="8" t="e">
        <f>SUM(HLOOKUP(Sheet2!$EI$3,#REF!,19)+HLOOKUP(Sheet2!$EI$4,#REF!,19)+HLOOKUP(Sheet2!$EI$5,#REF!,19)+HLOOKUP(Sheet2!$EI$6,#REF!,19)+HLOOKUP(Sheet2!$EI$7,#REF!,19)+HLOOKUP(Sheet2!$EI$8,#REF!,19)+HLOOKUP(Sheet2!$EI$9,#REF!,19)+HLOOKUP(Sheet2!$EI$10,#REF!,19)+HLOOKUP(Sheet2!$EI$11,#REF!,19)+HLOOKUP(Sheet2!$EI$12,#REF!,19)+HLOOKUP(Sheet2!$EI$13,#REF!,19)+HLOOKUP(Sheet2!$EI$14,#REF!,19)+HLOOKUP(Sheet2!$EI$15,#REF!,19)+HLOOKUP(Sheet2!$EI$16,#REF!,19))</f>
        <v>#REF!</v>
      </c>
      <c r="EJ39" s="8" t="e">
        <f>SUM(HLOOKUP(Sheet2!$EJ$3,#REF!,19)+HLOOKUP(Sheet2!$EJ$4,#REF!,19)+HLOOKUP(Sheet2!$EJ$5,#REF!,19)+HLOOKUP(Sheet2!$EJ$6,#REF!,19)+HLOOKUP(Sheet2!$EJ$7,#REF!,19)+HLOOKUP(Sheet2!$EJ$8,#REF!,19)+HLOOKUP(Sheet2!$EJ$9,#REF!,19)+HLOOKUP(Sheet2!$EJ$10,#REF!,19)+HLOOKUP(Sheet2!$EJ$11,#REF!,19)+HLOOKUP(Sheet2!$EJ$12,#REF!,19)+HLOOKUP(Sheet2!$EJ$13,#REF!,19)+HLOOKUP(Sheet2!$EJ$14,#REF!,19)+HLOOKUP(Sheet2!$EJ$15,#REF!,19)+HLOOKUP(Sheet2!$EJ$16,#REF!,19)+HLOOKUP(Sheet2!$EJ$17,#REF!,19))</f>
        <v>#REF!</v>
      </c>
      <c r="EK39" s="8" t="e">
        <f>SUM(HLOOKUP(Sheet2!$EK$3,#REF!,19)+HLOOKUP(Sheet2!$EK$4,#REF!,19)+HLOOKUP(Sheet2!$EK$5,#REF!,19)+HLOOKUP(Sheet2!$EK$6,#REF!,19)+HLOOKUP(Sheet2!$EK$7,#REF!,19)+HLOOKUP(Sheet2!$EK$8,#REF!,19)+HLOOKUP(Sheet2!$EK$9,#REF!,19)+HLOOKUP(Sheet2!$EK$10,#REF!,19)+HLOOKUP(Sheet2!$EK$11,#REF!,19)+HLOOKUP(Sheet2!$EK$12,#REF!,19)+HLOOKUP(Sheet2!$EK$13,#REF!,19)+HLOOKUP(Sheet2!$EK$14,#REF!,19)+HLOOKUP(Sheet2!$EK$15,#REF!,19)+HLOOKUP(Sheet2!$EK$16,#REF!,19)+HLOOKUP(Sheet2!$EK$17,#REF!,19))</f>
        <v>#REF!</v>
      </c>
      <c r="EL39" s="8" t="e">
        <f>SUM(HLOOKUP(Sheet2!$EL$3,#REF!,19)+HLOOKUP(Sheet2!$EL$4,#REF!,19)+HLOOKUP(Sheet2!$EL$5,#REF!,19)+HLOOKUP(Sheet2!$EL$6,#REF!,19)+HLOOKUP(Sheet2!$EL$7,#REF!,19)+HLOOKUP(Sheet2!$EL$8,#REF!,19)+HLOOKUP(Sheet2!$EL$9,#REF!,19)+HLOOKUP(Sheet2!$EL$10,#REF!,19)+HLOOKUP(Sheet2!$EL$11,#REF!,19)+HLOOKUP(Sheet2!$EL$12,#REF!,19)+HLOOKUP(Sheet2!$EL$13,#REF!,19)+HLOOKUP(Sheet2!$EL$14,#REF!,19)+HLOOKUP(Sheet2!$EL$15,#REF!,19)+HLOOKUP(Sheet2!$EL$16,#REF!,19)+HLOOKUP(Sheet2!$EL$17,#REF!,19)+HLOOKUP(Sheet2!$EL$18,#REF!,19)+HLOOKUP(Sheet2!$EL$19,#REF!,19)+HLOOKUP(Sheet2!$EL$20,#REF!,19))</f>
        <v>#REF!</v>
      </c>
      <c r="EM39" s="8" t="e">
        <f>SUM(HLOOKUP(Sheet2!$EM$3,#REF!,19)+HLOOKUP(Sheet2!$EM$4,#REF!,19)+HLOOKUP(Sheet2!$EM$5,#REF!,19)+HLOOKUP(Sheet2!$EM$6,#REF!,19)+HLOOKUP(Sheet2!$EM$7,#REF!,19)+HLOOKUP(Sheet2!$EM$8,#REF!,19)+HLOOKUP(Sheet2!$EM$9,#REF!,19)+HLOOKUP(Sheet2!$EM$10,#REF!,19)+HLOOKUP(Sheet2!$EM$11,#REF!,19)+HLOOKUP(Sheet2!$EM$12,#REF!,19)+HLOOKUP(Sheet2!$EM$13,#REF!,19)+HLOOKUP(Sheet2!$EM$14,#REF!,19)+HLOOKUP(Sheet2!$EM$15,#REF!,19)+HLOOKUP(Sheet2!$EM$16,#REF!,19)+HLOOKUP(Sheet2!$EM$17,#REF!,19))</f>
        <v>#REF!</v>
      </c>
      <c r="EN39" s="8" t="e">
        <f>SUM(HLOOKUP(Sheet2!$EN$3,#REF!,19)+HLOOKUP(Sheet2!$EN$4,#REF!,19)+HLOOKUP(Sheet2!$EN$5,#REF!,19)+HLOOKUP(Sheet2!$EN$6,#REF!,19)+HLOOKUP(Sheet2!$EN$7,#REF!,19)+HLOOKUP(Sheet2!$EN$8,#REF!,19)+HLOOKUP(Sheet2!$EN$9,#REF!,19)+HLOOKUP(Sheet2!$EN$10,#REF!,19)+HLOOKUP(Sheet2!$EN$11,#REF!,19)+HLOOKUP(Sheet2!$EN$12,#REF!,19)+HLOOKUP(Sheet2!$EN$13,#REF!,19)+HLOOKUP(Sheet2!$EN$14,#REF!,19)+HLOOKUP(Sheet2!$EN$15,#REF!,19)+HLOOKUP(Sheet2!$EN$16,#REF!,19)+HLOOKUP(Sheet2!$EN$17,#REF!,19)+HLOOKUP(Sheet2!$EN$18,#REF!,19)+HLOOKUP(Sheet2!$EN$19,#REF!,19))</f>
        <v>#REF!</v>
      </c>
      <c r="EO39" s="8" t="e">
        <f>SUM(HLOOKUP(Sheet2!$EO$3,#REF!,19)+HLOOKUP(Sheet2!$EO$4,#REF!,19)+HLOOKUP(Sheet2!$EO$5,#REF!,19)+HLOOKUP(Sheet2!$EO$6,#REF!,19)+HLOOKUP(Sheet2!$EO$7,#REF!,19)+HLOOKUP(Sheet2!$EO$8,#REF!,19)+HLOOKUP(Sheet2!$EO$9,#REF!,19)+HLOOKUP(Sheet2!$EO$10,#REF!,19)+HLOOKUP(Sheet2!$EO$11,#REF!,19)+HLOOKUP(Sheet2!$EO$12,#REF!,19)+HLOOKUP(Sheet2!$EO$13,#REF!,19))</f>
        <v>#REF!</v>
      </c>
      <c r="EP39" s="8" t="e">
        <f>SUM(HLOOKUP(Sheet2!$EP$3,#REF!,19)+HLOOKUP(Sheet2!$EP$4,#REF!,19)+HLOOKUP(Sheet2!$EP$5,#REF!,19)+HLOOKUP(Sheet2!$EP$6,#REF!,19)+HLOOKUP(Sheet2!$EP$7,#REF!,19)+HLOOKUP(Sheet2!$EP$8,#REF!,19)+HLOOKUP(Sheet2!$EP$9,#REF!,19)+HLOOKUP(Sheet2!$EP$10,#REF!,19)+HLOOKUP(Sheet2!$EP$11,#REF!,19)+HLOOKUP(Sheet2!$EP$12,#REF!,19)+HLOOKUP(Sheet2!$EP$13,#REF!,19))</f>
        <v>#REF!</v>
      </c>
      <c r="EQ39" s="8" t="e">
        <f>SUM(HLOOKUP(Sheet2!$EQ$3,#REF!,19)+HLOOKUP(Sheet2!$EQ$4,#REF!,19)+HLOOKUP(Sheet2!$EQ$5,#REF!,19)+HLOOKUP(Sheet2!$EQ$6,#REF!,19)+HLOOKUP(Sheet2!$EQ$7,#REF!,19)+HLOOKUP(Sheet2!$EQ$8,#REF!,19)+HLOOKUP(Sheet2!$EQ$9,#REF!,19)+HLOOKUP(Sheet2!$EQ$10,#REF!,19)+HLOOKUP(Sheet2!$EQ$11,#REF!,19)+HLOOKUP(Sheet2!$EQ$12,#REF!,19)+HLOOKUP(Sheet2!$EQ$13,#REF!,19)+HLOOKUP(Sheet2!$EQ$14,#REF!,19))</f>
        <v>#REF!</v>
      </c>
      <c r="ER39" s="8" t="e">
        <f>SUM(HLOOKUP(Sheet2!$ER$3,#REF!,19)+HLOOKUP(Sheet2!$ER$4,#REF!,19)+HLOOKUP(Sheet2!$ER$5,#REF!,19)+HLOOKUP(Sheet2!$ER$6,#REF!,19)+HLOOKUP(Sheet2!$ER$7,#REF!,19)+HLOOKUP(Sheet2!$ER$8,#REF!,19)+HLOOKUP(Sheet2!$ER$9,#REF!,19)+HLOOKUP(Sheet2!$ER$10,#REF!,19)+HLOOKUP(Sheet2!$ER$11,#REF!,19))</f>
        <v>#REF!</v>
      </c>
      <c r="ES39" s="8" t="e">
        <f>SUM(HLOOKUP(Sheet2!$ES$3,#REF!,19)+HLOOKUP(Sheet2!$ES$4,#REF!,19)+HLOOKUP(Sheet2!$ES$5,#REF!,19)+HLOOKUP(Sheet2!$ES$6,#REF!,19)+HLOOKUP(Sheet2!$ES$7,#REF!,19)+HLOOKUP(Sheet2!$ES$8,#REF!,19)+HLOOKUP(Sheet2!$ES$9,#REF!,19)+HLOOKUP(Sheet2!$ES$10,#REF!,19)+HLOOKUP(Sheet2!$ES$11,#REF!,19)+HLOOKUP(Sheet2!$ES$12,#REF!,19)+HLOOKUP(Sheet2!$ES$13,#REF!,19))</f>
        <v>#REF!</v>
      </c>
      <c r="ET39" s="8" t="e">
        <f>SUM(HLOOKUP(Sheet2!$ET$3,#REF!,19)+HLOOKUP(Sheet2!$ET$4,#REF!,19)+HLOOKUP(Sheet2!$ET$5,#REF!,19)+HLOOKUP(Sheet2!$ET$6,#REF!,19)+HLOOKUP(Sheet2!$ET$7,#REF!,19)+HLOOKUP(Sheet2!$ET$8,#REF!,19)+HLOOKUP(Sheet2!$ET$9,#REF!,19)+HLOOKUP(Sheet2!$ET$10,#REF!,19)+HLOOKUP(Sheet2!$ET$11,#REF!,19))</f>
        <v>#REF!</v>
      </c>
      <c r="EU39" s="8" t="e">
        <f>SUM(HLOOKUP(Sheet2!$EU$3,#REF!,19)+HLOOKUP(Sheet2!$EU$4,#REF!,19)+HLOOKUP(Sheet2!$EU$5,#REF!,19)+HLOOKUP(Sheet2!$EU$6,#REF!,19)+HLOOKUP(Sheet2!$EU$7,#REF!,19)+HLOOKUP(Sheet2!$EU$8,#REF!,19)+HLOOKUP(Sheet2!$EU$9,#REF!,19)+HLOOKUP(Sheet2!$EU$10,#REF!,19)+HLOOKUP(Sheet2!$EU$11,#REF!,19)+HLOOKUP(Sheet2!$EU$12,#REF!,19)+HLOOKUP(Sheet2!$EU$13,#REF!,19))</f>
        <v>#REF!</v>
      </c>
      <c r="EV39" s="8" t="e">
        <f>SUM(HLOOKUP(Sheet2!$EV$3,#REF!,19)+HLOOKUP(Sheet2!$EV$4,#REF!,19)+HLOOKUP(Sheet2!$EV$5,#REF!,19)+HLOOKUP(Sheet2!$EV$6,#REF!,19)+HLOOKUP(Sheet2!$EV$7,#REF!,19)+HLOOKUP(Sheet2!$EV$8,#REF!,19)+HLOOKUP(Sheet2!$EV$9,#REF!,19)+HLOOKUP(Sheet2!$EV$10,#REF!,19)+HLOOKUP(Sheet2!$EV$11,#REF!,19)+HLOOKUP(Sheet2!$EV$12,#REF!,19)+HLOOKUP(Sheet2!$EV$13,#REF!,19)+HLOOKUP(Sheet2!$EV$14,#REF!,19))</f>
        <v>#REF!</v>
      </c>
      <c r="EW39" s="8" t="e">
        <f>SUM(HLOOKUP(Sheet2!$EW$3,#REF!,19)+HLOOKUP(Sheet2!$EW$4,#REF!,19)+HLOOKUP(Sheet2!$EW$5,#REF!,19)+HLOOKUP(Sheet2!$EW$6,#REF!,19)+HLOOKUP(Sheet2!$EW$7,#REF!,19)+HLOOKUP(Sheet2!$EW$8,#REF!,19)+HLOOKUP(Sheet2!$EW$9,#REF!,19)+HLOOKUP(Sheet2!$EW$10,#REF!,19)+HLOOKUP(Sheet2!$EW$11,#REF!,19)+HLOOKUP(Sheet2!$EW$12,#REF!,19)+HLOOKUP(Sheet2!$EW$13,#REF!,19)+HLOOKUP(Sheet2!$EW$14,#REF!,19))</f>
        <v>#REF!</v>
      </c>
      <c r="EX39" s="8" t="e">
        <f>SUM(HLOOKUP(Sheet2!$EX$3,#REF!,19)+HLOOKUP(Sheet2!$EX$4,#REF!,19)+HLOOKUP(Sheet2!$EX$5,#REF!,19)+HLOOKUP(Sheet2!$EX$6,#REF!,19)+HLOOKUP(Sheet2!$EX$7,#REF!,19)+HLOOKUP(Sheet2!$EX$8,#REF!,19)+HLOOKUP(Sheet2!$EX$9,#REF!,19)+HLOOKUP(Sheet2!$EX$10,#REF!,19)+HLOOKUP(Sheet2!$EX$11,#REF!,19)+HLOOKUP(Sheet2!$EX$12,#REF!,19)+HLOOKUP(Sheet2!$EX$13,#REF!,19)+HLOOKUP(Sheet2!$EX$14,#REF!,19)+HLOOKUP(Sheet2!$EX$15,#REF!,19))</f>
        <v>#REF!</v>
      </c>
      <c r="EY39" s="8" t="e">
        <f>SUM(HLOOKUP(Sheet2!$EY$3,#REF!,19)+HLOOKUP(Sheet2!$EY$4,#REF!,19)+HLOOKUP(Sheet2!$EY$5,#REF!,19)+HLOOKUP(Sheet2!$EY$6,#REF!,19)+HLOOKUP(Sheet2!$EY$7,#REF!,19)+HLOOKUP(Sheet2!$EY$8,#REF!,19)+HLOOKUP(Sheet2!$EY$9,#REF!,19)+HLOOKUP(Sheet2!$EY$10,#REF!,19)+HLOOKUP(Sheet2!$EY$11,#REF!,19)+HLOOKUP(Sheet2!$EY$12,#REF!,19))</f>
        <v>#REF!</v>
      </c>
      <c r="EZ39" s="8" t="e">
        <f>SUM(HLOOKUP(Sheet2!$EZ$3,#REF!,19)+HLOOKUP(Sheet2!$EZ$4,#REF!,19)+HLOOKUP(Sheet2!$EZ$5,#REF!,19)+HLOOKUP(Sheet2!$EZ$6,#REF!,19)+HLOOKUP(Sheet2!$EZ$7,#REF!,19)+HLOOKUP(Sheet2!$EZ$8,#REF!,19)+HLOOKUP(Sheet2!$EZ$9,#REF!,19)+HLOOKUP(Sheet2!$EZ$10,#REF!,19)+HLOOKUP(Sheet2!$EZ$11,#REF!,19)+HLOOKUP(Sheet2!$EZ$12,#REF!,19)+HLOOKUP(Sheet2!$EZ$13,#REF!,19)+HLOOKUP(Sheet2!$EZ$14,#REF!,19))</f>
        <v>#REF!</v>
      </c>
      <c r="FA39" s="8" t="e">
        <f>SUM(HLOOKUP(Sheet2!$FA$3,#REF!,19)+HLOOKUP(Sheet2!$FA$4,#REF!,19)+HLOOKUP(Sheet2!$FA$5,#REF!,19)+HLOOKUP(Sheet2!$FA$6,#REF!,19)+HLOOKUP(Sheet2!$FA$7,#REF!,19)+HLOOKUP(Sheet2!$FA$8,#REF!,19)+HLOOKUP(Sheet2!$FA$9,#REF!,19)+HLOOKUP(Sheet2!$FA$10,#REF!,19)+HLOOKUP(Sheet2!$FA$11,#REF!,19)+HLOOKUP(Sheet2!$FA$12,#REF!,19))</f>
        <v>#REF!</v>
      </c>
      <c r="FB39" s="8" t="e">
        <f>SUM(HLOOKUP(Sheet2!$FB$3,#REF!,19)+HLOOKUP(Sheet2!$FB$4,#REF!,19)+HLOOKUP(Sheet2!$FB$5,#REF!,19)+HLOOKUP(Sheet2!$FB$6,#REF!,19)+HLOOKUP(Sheet2!$FB$7,#REF!,19)+HLOOKUP(Sheet2!$FB$8,#REF!,19)+HLOOKUP(Sheet2!$FB$9,#REF!,19)+HLOOKUP(Sheet2!$FB$10,#REF!,19)+HLOOKUP(Sheet2!$FB$11,#REF!,19)+HLOOKUP(Sheet2!$FB$12,#REF!,19)+HLOOKUP(Sheet2!$FB$13,#REF!,19)+HLOOKUP(Sheet2!$FB$14,#REF!,19))</f>
        <v>#REF!</v>
      </c>
    </row>
    <row r="40" spans="1:158" ht="14.4">
      <c r="A40" s="10" t="s">
        <v>16</v>
      </c>
      <c r="B40" s="8" t="e">
        <f>SUM(HLOOKUP(Sheet2!$B$3,#REF!,20)+HLOOKUP(Sheet2!$B$4,#REF!,20)+HLOOKUP(Sheet2!$B$5,#REF!,20)+HLOOKUP(Sheet2!$B$6,#REF!,20)+HLOOKUP(Sheet2!$B$7,#REF!,20)+HLOOKUP(Sheet2!$B$8,#REF!,20)+HLOOKUP(Sheet2!$B$9,#REF!,20)+HLOOKUP(Sheet2!$B$10,#REF!,20)+HLOOKUP(Sheet2!$B$11,#REF!,20))</f>
        <v>#REF!</v>
      </c>
      <c r="C40" s="8" t="e">
        <f>SUM(HLOOKUP(Sheet2!$C$3,#REF!,20)+HLOOKUP(Sheet2!$C$4,#REF!,20)+HLOOKUP(Sheet2!$C$5,#REF!,20)+HLOOKUP(Sheet2!$C$6,#REF!,20)+HLOOKUP(Sheet2!$C$7,#REF!,20)+HLOOKUP(Sheet2!$C$8,#REF!,20)+HLOOKUP(Sheet2!$C$9,#REF!,20)+HLOOKUP(Sheet2!$C$10,#REF!,20)+HLOOKUP(Sheet2!$C$11,#REF!,20)+HLOOKUP(Sheet2!$C$12,#REF!,20))</f>
        <v>#REF!</v>
      </c>
      <c r="D40" s="8" t="e">
        <f>SUM(HLOOKUP(Sheet2!$D$3,#REF!,20)+HLOOKUP(Sheet2!$D$4,#REF!,20)+HLOOKUP(Sheet2!$D$5,#REF!,20)+HLOOKUP(Sheet2!$D$6,#REF!,20)+HLOOKUP(Sheet2!$D$7,#REF!,20)+HLOOKUP(Sheet2!$D$8,#REF!,20)+HLOOKUP(Sheet2!$D$9,#REF!,20)+HLOOKUP(Sheet2!$D$10,#REF!,20)+HLOOKUP(Sheet2!$D$11,#REF!,20)+HLOOKUP(Sheet2!$D$12,#REF!,20))</f>
        <v>#REF!</v>
      </c>
      <c r="E40" s="8" t="e">
        <f>SUM(HLOOKUP($E$3,#REF!,20)+HLOOKUP($E$4,#REF!,20)+HLOOKUP($E$5,#REF!,20)+HLOOKUP($E$6,#REF!,20)+HLOOKUP($E$7,#REF!,20)+HLOOKUP($E$8,#REF!,20)+HLOOKUP($E$9,#REF!,20)+HLOOKUP($E$10,#REF!,20)+HLOOKUP($E$11,#REF!,20)+HLOOKUP($E$12,#REF!,20)+HLOOKUP($E$13,#REF!,20)+HLOOKUP($E$14,#REF!,20)+HLOOKUP($E$15,#REF!,20))</f>
        <v>#REF!</v>
      </c>
      <c r="F40" s="8" t="e">
        <f>SUM(HLOOKUP(Sheet2!$F$3,#REF!,20)+HLOOKUP(Sheet2!$F$4,#REF!,20)+HLOOKUP(Sheet2!$F$5,#REF!,20)+HLOOKUP(Sheet2!$F$6,#REF!,20)+HLOOKUP(Sheet2!$F$7,#REF!,20)+HLOOKUP(Sheet2!$F$8,#REF!,20)+HLOOKUP(Sheet2!$F$9,#REF!,20)+HLOOKUP(Sheet2!$F$10,#REF!,20)+HLOOKUP(Sheet2!$F$11,#REF!,20)+HLOOKUP(Sheet2!$F$12,#REF!,20))</f>
        <v>#REF!</v>
      </c>
      <c r="G40" s="8" t="e">
        <f>SUM(HLOOKUP(Sheet2!$G$3,#REF!,20)+HLOOKUP(Sheet2!$G$4,#REF!,20)+HLOOKUP(Sheet2!$G$5,#REF!,20)+HLOOKUP(Sheet2!$G$6,#REF!,20)+HLOOKUP(Sheet2!$G$7,#REF!,20)+HLOOKUP(Sheet2!$G$8,#REF!,20)+HLOOKUP(Sheet2!$G$9,#REF!,20)+HLOOKUP(Sheet2!$G$10,#REF!,20)+HLOOKUP(Sheet2!$G$11,#REF!,20)+HLOOKUP(Sheet2!$G$12,#REF!,20)+HLOOKUP(Sheet2!$G$13,#REF!,20)+HLOOKUP(Sheet2!$G$14,#REF!,20))</f>
        <v>#REF!</v>
      </c>
      <c r="H40" s="8" t="e">
        <f>SUM(HLOOKUP(Sheet2!$H$3,#REF!,20)+HLOOKUP(Sheet2!$H$4,#REF!,20)+HLOOKUP(Sheet2!$H$5,#REF!,20)+HLOOKUP(Sheet2!$H$6,#REF!,20)+HLOOKUP(Sheet2!$H$7,#REF!,20)+HLOOKUP(Sheet2!$H$8,#REF!,20)+HLOOKUP(Sheet2!$H$9,#REF!,20)+HLOOKUP(Sheet2!$H$10,#REF!,20)+HLOOKUP(Sheet2!$H$11,#REF!,20))</f>
        <v>#REF!</v>
      </c>
      <c r="I40" s="8" t="e">
        <f>SUM(HLOOKUP(Sheet2!$I$3,#REF!,20)+HLOOKUP(Sheet2!$I$4,#REF!,20)+HLOOKUP(Sheet2!$I$5,#REF!,20)+HLOOKUP(Sheet2!$I$6,#REF!,20)+HLOOKUP(Sheet2!$I$7,#REF!,20)+HLOOKUP(Sheet2!$I$8,#REF!,20)+HLOOKUP(Sheet2!$I$9,#REF!,20)+HLOOKUP(Sheet2!$I$10,#REF!,20)+HLOOKUP(Sheet2!$I$11,#REF!,20)+HLOOKUP(Sheet2!$I$12,#REF!,20)+HLOOKUP(Sheet2!$I$13,#REF!,20))</f>
        <v>#REF!</v>
      </c>
      <c r="J40" s="8" t="e">
        <f>SUM(HLOOKUP(Sheet2!$J$3,#REF!,20)+HLOOKUP(Sheet2!$J$4,#REF!,20)+HLOOKUP(Sheet2!$J$5,#REF!,20)+HLOOKUP(Sheet2!$J$6,#REF!,20)+HLOOKUP(Sheet2!$J$7,#REF!,20)+HLOOKUP(Sheet2!$J$8,#REF!,20)+HLOOKUP(Sheet2!$J$9,#REF!,20)+HLOOKUP(Sheet2!$J$10,#REF!,20)+HLOOKUP(Sheet2!$J$11,#REF!,20)+HLOOKUP(Sheet2!$J$12,#REF!,20)+HLOOKUP(Sheet2!$J$13,#REF!,20)+HLOOKUP(Sheet2!$J$14,#REF!,20))</f>
        <v>#REF!</v>
      </c>
      <c r="K40" s="8" t="e">
        <f>SUM(HLOOKUP(Sheet2!$K$3,#REF!,20)+HLOOKUP(Sheet2!$K$4,#REF!,20)+HLOOKUP(Sheet2!$K$5,#REF!,20)+HLOOKUP(Sheet2!$K$6,#REF!,20)+HLOOKUP(Sheet2!$K$7,#REF!,20)+HLOOKUP(Sheet2!$K$8,#REF!,20)+HLOOKUP(Sheet2!$K$9,#REF!,20)+HLOOKUP(Sheet2!$K$10,#REF!,20)+HLOOKUP(Sheet2!$K$11,#REF!,20)+HLOOKUP(Sheet2!$K$12,#REF!,20)+HLOOKUP(Sheet2!$K$13,#REF!,20)+HLOOKUP(Sheet2!$K$14,#REF!,20))</f>
        <v>#REF!</v>
      </c>
      <c r="L40" s="8" t="e">
        <f>SUM(HLOOKUP(Sheet2!$L$3,#REF!,20)+HLOOKUP(Sheet2!$L$4,#REF!,20)+HLOOKUP(Sheet2!$L$5,#REF!,20)+HLOOKUP(Sheet2!$L$6,#REF!,20)+HLOOKUP(Sheet2!$L$7,#REF!,20)+HLOOKUP(Sheet2!$L$8,#REF!,20)+HLOOKUP(Sheet2!$L$9,#REF!,20)+HLOOKUP(Sheet2!$L$10,#REF!,20)+HLOOKUP(Sheet2!$L$11,#REF!,20)+HLOOKUP(Sheet2!$L$12,#REF!,20)+HLOOKUP(Sheet2!$L$13,#REF!,20)+HLOOKUP(Sheet2!$L$14,#REF!,20))</f>
        <v>#REF!</v>
      </c>
      <c r="M40" s="8" t="e">
        <f>SUM(HLOOKUP($M$3,#REF!,20)+HLOOKUP($M$4,#REF!,20)+HLOOKUP($M$5,#REF!,20)+HLOOKUP($M$6,#REF!,20)+HLOOKUP($M$7,#REF!,20)+HLOOKUP($M$8,#REF!,20)+HLOOKUP($M$9,#REF!,20)+HLOOKUP($M$10,#REF!,20)+HLOOKUP($M$11,#REF!,20)+HLOOKUP($M$12,#REF!,20)+HLOOKUP($M$13,#REF!,20)+HLOOKUP($M$14,#REF!,20)+HLOOKUP($M$15,#REF!,20))</f>
        <v>#REF!</v>
      </c>
      <c r="N40" s="8" t="e">
        <f>SUM(HLOOKUP(Sheet2!$N$3,#REF!,20)+HLOOKUP(Sheet2!$N$4,#REF!,20)+HLOOKUP(Sheet2!$N$5,#REF!,20)+HLOOKUP(Sheet2!$N$6,#REF!,20)+HLOOKUP(Sheet2!$N$7,#REF!,20)+HLOOKUP(Sheet2!$N$8,#REF!,20)+HLOOKUP(Sheet2!$N$9,#REF!,20)+HLOOKUP(Sheet2!$N$10,#REF!,20)+HLOOKUP(Sheet2!$N$11,#REF!,20)+HLOOKUP(Sheet2!$N$12,#REF!,20))</f>
        <v>#REF!</v>
      </c>
      <c r="O40" s="8" t="e">
        <f>SUM(HLOOKUP(Sheet2!$O$3,#REF!,20)+HLOOKUP(Sheet2!$O$4,#REF!,20)+HLOOKUP(Sheet2!$O$5,#REF!,20)+HLOOKUP(Sheet2!$O$6,#REF!,20)+HLOOKUP(Sheet2!$O$7,#REF!,20)+HLOOKUP(Sheet2!$O$8,#REF!,20)+HLOOKUP(Sheet2!$O$9,#REF!,20)+HLOOKUP(Sheet2!$O$10,#REF!,20)+HLOOKUP(Sheet2!$O$11,#REF!,20)+HLOOKUP(Sheet2!$O$12,#REF!,20)+HLOOKUP(Sheet2!$O$13,#REF!,20)+HLOOKUP(Sheet2!$O$14,#REF!,20))</f>
        <v>#REF!</v>
      </c>
      <c r="P40" s="8" t="e">
        <f>SUM(HLOOKUP(Sheet2!$P$3,#REF!,20)+HLOOKUP(Sheet2!$P$4,#REF!,20)+HLOOKUP(Sheet2!$P$5,#REF!,20)+HLOOKUP(Sheet2!$P$6,#REF!,20)+HLOOKUP(Sheet2!$P$7,#REF!,20)+HLOOKUP(Sheet2!$P$8,#REF!,20)+HLOOKUP(Sheet2!$P$9,#REF!,20)+HLOOKUP(Sheet2!$P$10,#REF!,20)+HLOOKUP(Sheet2!$P$11,#REF!,20)+HLOOKUP(Sheet2!$P$12,#REF!,20)+HLOOKUP(Sheet2!$P$13,#REF!,20)+HLOOKUP(Sheet2!$P$14,#REF!,20))</f>
        <v>#REF!</v>
      </c>
      <c r="Q40" s="8" t="e">
        <f>SUM(HLOOKUP(Sheet2!$Q$3,#REF!,20)+HLOOKUP(Sheet2!$Q$4,#REF!,20)+HLOOKUP(Sheet2!$Q$5,#REF!,20)+HLOOKUP(Sheet2!$Q$6,#REF!,20)+HLOOKUP(Sheet2!$Q$7,#REF!,20)+HLOOKUP(Sheet2!$Q$8,#REF!,20)+HLOOKUP(Sheet2!$Q$9,#REF!,20)+HLOOKUP(Sheet2!$Q$10,#REF!,20)+HLOOKUP(Sheet2!$Q$11,#REF!,20)+HLOOKUP(Sheet2!$Q$12,#REF!,20)+HLOOKUP(Sheet2!$Q$13,#REF!,20)+HLOOKUP(Sheet2!$Q$14,#REF!,20))</f>
        <v>#REF!</v>
      </c>
      <c r="R40" s="8" t="e">
        <f>SUM(HLOOKUP(Sheet2!$R$3,#REF!,20)+HLOOKUP(Sheet2!$R$4,#REF!,20)+HLOOKUP(Sheet2!$R$5,#REF!,20)+HLOOKUP(Sheet2!$R$6,#REF!,20)+HLOOKUP(Sheet2!$R$7,#REF!,20)+HLOOKUP(Sheet2!$R$8,#REF!,20)+HLOOKUP(Sheet2!$R$9,#REF!,20)+HLOOKUP(Sheet2!$R$10,#REF!,20)+HLOOKUP(Sheet2!$R$11,#REF!,20))</f>
        <v>#REF!</v>
      </c>
      <c r="S40" s="8" t="e">
        <f>SUM(HLOOKUP(Sheet2!$S$3,#REF!,20)+HLOOKUP(Sheet2!$S$4,#REF!,20)+HLOOKUP(Sheet2!$S$5,#REF!,20)+HLOOKUP(Sheet2!$S$6,#REF!,20)+HLOOKUP(Sheet2!$S$7,#REF!,20)+HLOOKUP(Sheet2!$S$8,#REF!,20)+HLOOKUP(Sheet2!$S$9,#REF!,20)+HLOOKUP(Sheet2!$S$10,#REF!,20)+HLOOKUP(Sheet2!$S$11,#REF!,20)+HLOOKUP(Sheet2!$S$12,#REF!,20)+HLOOKUP(Sheet2!$S$13,#REF!,20))</f>
        <v>#REF!</v>
      </c>
      <c r="T40" s="8" t="e">
        <f>SUM(HLOOKUP(Sheet2!$T$3,#REF!,20)+HLOOKUP(Sheet2!$T$4,#REF!,20)+HLOOKUP(Sheet2!$T$5,#REF!,20)+HLOOKUP(Sheet2!$T$6,#REF!,20)+HLOOKUP(Sheet2!$T$7,#REF!,20)+HLOOKUP(Sheet2!$T$8,#REF!,20)+HLOOKUP(Sheet2!$T$9,#REF!,20)+HLOOKUP(Sheet2!$T$10,#REF!,20)+HLOOKUP(Sheet2!$T$11,#REF!,20)+HLOOKUP(Sheet2!$T$12,#REF!,20))</f>
        <v>#REF!</v>
      </c>
      <c r="U40" s="8" t="e">
        <f>SUM(HLOOKUP(Sheet2!$U$3,#REF!,20)+HLOOKUP(Sheet2!$U$4,#REF!,20)+HLOOKUP(Sheet2!$U$5,#REF!,20)+HLOOKUP(Sheet2!$U$6,#REF!,20)+HLOOKUP(Sheet2!$U$7,#REF!,20)+HLOOKUP(Sheet2!$U$8,#REF!,20)+HLOOKUP(Sheet2!$U$9,#REF!,20)+HLOOKUP(Sheet2!$U$10,#REF!,20)+HLOOKUP(Sheet2!$U$11,#REF!,20)+HLOOKUP(Sheet2!$U$12,#REF!,20)+HLOOKUP(Sheet2!$U$13,#REF!,20)+HLOOKUP(Sheet2!$U$14,#REF!,20)+HLOOKUP(Sheet2!$U$15,#REF!,20))</f>
        <v>#REF!</v>
      </c>
      <c r="V40" s="8" t="e">
        <f>SUM(HLOOKUP(Sheet2!$V$3,#REF!,20)+HLOOKUP(Sheet2!$V$4,#REF!,20)+HLOOKUP(Sheet2!$V$5,#REF!,20)+HLOOKUP(Sheet2!$V$6,#REF!,20)+HLOOKUP(Sheet2!$V$7,#REF!,20)+HLOOKUP(Sheet2!$V$8,#REF!,20)+HLOOKUP(Sheet2!$V$9,#REF!,20)+HLOOKUP(Sheet2!$V$10,#REF!,20)+HLOOKUP(Sheet2!$V$11,#REF!,20)+HLOOKUP(Sheet2!$V$12,#REF!,20)+HLOOKUP(Sheet2!$V$13,#REF!,20)+HLOOKUP(Sheet2!$V$14,#REF!,20)+HLOOKUP(Sheet2!$V$15,#REF!,20))</f>
        <v>#REF!</v>
      </c>
      <c r="W40" s="8" t="e">
        <f>SUM(HLOOKUP(Sheet2!$W$3,#REF!,20)+HLOOKUP(Sheet2!$W$4,#REF!,20)+HLOOKUP(Sheet2!$W$5,#REF!,20)+HLOOKUP(Sheet2!$W$6,#REF!,20)+HLOOKUP(Sheet2!$W$7,#REF!,20)+HLOOKUP(Sheet2!$W$8,#REF!,20)+HLOOKUP(Sheet2!$W$9,#REF!,20)+HLOOKUP(Sheet2!$W$10,#REF!,20)+HLOOKUP(Sheet2!$W$11,#REF!,20)+HLOOKUP(Sheet2!$W$12,#REF!,20)+HLOOKUP(Sheet2!$W$13,#REF!,20)+HLOOKUP(Sheet2!$W$14,#REF!,20)+HLOOKUP(Sheet2!$W$15,#REF!,20))</f>
        <v>#REF!</v>
      </c>
      <c r="X40" s="8" t="e">
        <f>SUM(HLOOKUP(Sheet2!$X$3,#REF!,20)+HLOOKUP(Sheet2!$X$4,#REF!,20)+HLOOKUP(Sheet2!$X$5,#REF!,20)+HLOOKUP(Sheet2!$X$6,#REF!,20)+HLOOKUP(Sheet2!$X$7,#REF!,20)+HLOOKUP(Sheet2!$X$8,#REF!,20)+HLOOKUP(Sheet2!$X$9,#REF!,20)+HLOOKUP(Sheet2!$X$10,#REF!,20)+HLOOKUP(Sheet2!$X$11,#REF!,20)+HLOOKUP(Sheet2!$X$12,#REF!,20)+HLOOKUP(Sheet2!$X$13,#REF!,20)+HLOOKUP(Sheet2!$X$14,#REF!,20)+HLOOKUP(Sheet2!$X$15,#REF!,20))</f>
        <v>#REF!</v>
      </c>
      <c r="Y40" s="8" t="e">
        <f>SUM(HLOOKUP(Sheet2!$Y$3,#REF!,20)+HLOOKUP(Sheet2!$Y$4,#REF!,20)+HLOOKUP(Sheet2!$Y$5,#REF!,20)+HLOOKUP(Sheet2!$Y$6,#REF!,20)+HLOOKUP(Sheet2!$Y$7,#REF!,20)+HLOOKUP(Sheet2!$Y$8,#REF!,20)+HLOOKUP(Sheet2!$Y$9,#REF!,20)+HLOOKUP(Sheet2!$Y$10,#REF!,20)+HLOOKUP(Sheet2!$Y$11,#REF!,20)+HLOOKUP(Sheet2!$Y$12,#REF!,20)+HLOOKUP(Sheet2!$Y$13,#REF!,20)+HLOOKUP(Sheet2!$Y$14,#REF!,20))</f>
        <v>#REF!</v>
      </c>
      <c r="Z40" s="8" t="e">
        <f>SUM(HLOOKUP(Sheet2!$Z$3,#REF!,20)+HLOOKUP(Sheet2!$Z$4,#REF!,20)+HLOOKUP(Sheet2!$Z$5,#REF!,20)+HLOOKUP(Sheet2!$Z$6,#REF!,20)+HLOOKUP(Sheet2!$Z$7,#REF!,20)+HLOOKUP(Sheet2!$Z$8,#REF!,20)+HLOOKUP(Sheet2!$Z$9,#REF!,20)+HLOOKUP(Sheet2!$Z$10,#REF!,20)+HLOOKUP(Sheet2!$Z$11,#REF!,20)+HLOOKUP(Sheet2!$Z$12,#REF!,20)+HLOOKUP(Sheet2!$Z$13,#REF!,20)+HLOOKUP(Sheet2!$Z$14,#REF!,20))</f>
        <v>#REF!</v>
      </c>
      <c r="AA40" s="8" t="e">
        <f>SUM(HLOOKUP(Sheet2!$AA$3,#REF!,20)+HLOOKUP(Sheet2!$AA$4,#REF!,20)+HLOOKUP(Sheet2!$AA$5,#REF!,20)+HLOOKUP(Sheet2!$AA$6,#REF!,20)+HLOOKUP(Sheet2!$AA$7,#REF!,20)+HLOOKUP(Sheet2!$AA$8,#REF!,20)+HLOOKUP(Sheet2!$AA$9,#REF!,20)+HLOOKUP(Sheet2!$AA$10,#REF!,20)+HLOOKUP(Sheet2!$AA$11,#REF!,20)+HLOOKUP(Sheet2!$AA$12,#REF!,20)+HLOOKUP(Sheet2!$AA$13,#REF!,20)+HLOOKUP(Sheet2!$AA$14,#REF!,20))</f>
        <v>#REF!</v>
      </c>
      <c r="AB40" s="8" t="e">
        <f>SUM(HLOOKUP(Sheet2!$AB$3,#REF!,20)+HLOOKUP(Sheet2!$AB$4,#REF!,20)+HLOOKUP(Sheet2!$AB$5,#REF!,20)+HLOOKUP(Sheet2!$AB$6,#REF!,20)+HLOOKUP(Sheet2!$AB$7,#REF!,20)+HLOOKUP(Sheet2!$AB$8,#REF!,20)+HLOOKUP(Sheet2!$AB$9,#REF!,20)+HLOOKUP(Sheet2!$AB$10,#REF!,20)+HLOOKUP(Sheet2!$AB$11,#REF!,20)+HLOOKUP(Sheet2!$AB$12,#REF!,20))</f>
        <v>#REF!</v>
      </c>
      <c r="AC40" s="8" t="e">
        <f>SUM(HLOOKUP(Sheet2!$AC$3,#REF!,20)+HLOOKUP(Sheet2!$AC$4,#REF!,20)+HLOOKUP(Sheet2!$AC$5,#REF!,20)+HLOOKUP(Sheet2!$AC$6,#REF!,20)+HLOOKUP(Sheet2!$AC$7,#REF!,20)+HLOOKUP(Sheet2!$AC$8,#REF!,20)+HLOOKUP(Sheet2!$AC$9,#REF!,20)+HLOOKUP(Sheet2!$AC$10,#REF!,20)+HLOOKUP(Sheet2!$AC$11,#REF!,20)+HLOOKUP(Sheet2!$AC$12,#REF!,20)+HLOOKUP(Sheet2!$AC$13,#REF!,20)+HLOOKUP(Sheet2!$AC$14,#REF!,20))</f>
        <v>#REF!</v>
      </c>
      <c r="AD40" s="8" t="e">
        <f>SUM(HLOOKUP(Sheet2!$AD$3,#REF!,20)+HLOOKUP(Sheet2!$AD$4,#REF!,20)+HLOOKUP(Sheet2!$AD$5,#REF!,20)+HLOOKUP(Sheet2!$AD$6,#REF!,20)+HLOOKUP(Sheet2!$AD$7,#REF!,20)+HLOOKUP(Sheet2!$AD$8,#REF!,20)+HLOOKUP(Sheet2!$AD$9,#REF!,20)+HLOOKUP(Sheet2!$AD$10,#REF!,20)+HLOOKUP(Sheet2!$AD$11,#REF!,20)+HLOOKUP(Sheet2!$AD$12,#REF!,20)+HLOOKUP(Sheet2!$AD$13,#REF!,20)+HLOOKUP(Sheet2!$AD$14,#REF!,20)+HLOOKUP(Sheet2!$AD$15,#REF!,20)+HLOOKUP(Sheet2!$AD$16,#REF!,20))</f>
        <v>#REF!</v>
      </c>
      <c r="AE40" s="8" t="e">
        <f>SUM(HLOOKUP(Sheet2!$AE$3,#REF!,20)+HLOOKUP(Sheet2!$AE$4,#REF!,20)+HLOOKUP(Sheet2!$AE$5,#REF!,20)+HLOOKUP(Sheet2!$AE$6,#REF!,20)+HLOOKUP(Sheet2!$AE$7,#REF!,20)+HLOOKUP(Sheet2!$AE$8,#REF!,20)+HLOOKUP(Sheet2!$AE$9,#REF!,20)+HLOOKUP(Sheet2!$AE$10,#REF!,20)+HLOOKUP(Sheet2!$AE$11,#REF!,20)+HLOOKUP(Sheet2!$AE$12,#REF!,20)+HLOOKUP(Sheet2!$AE$13,#REF!,20)+HLOOKUP(Sheet2!$AE$14,#REF!,20)+HLOOKUP(Sheet2!$AE$15,#REF!,20)+HLOOKUP(Sheet2!$AE$16,#REF!,20)+HLOOKUP(Sheet2!$AE$17,#REF!,20))</f>
        <v>#REF!</v>
      </c>
      <c r="AF40" s="8" t="e">
        <f>SUM(HLOOKUP(Sheet2!$AF$3,#REF!,20)+HLOOKUP(Sheet2!$AF$4,#REF!,20)+HLOOKUP(Sheet2!$AF$5,#REF!,20)+HLOOKUP(Sheet2!$AF$6,#REF!,20)+HLOOKUP(Sheet2!$AF$7,#REF!,20)+HLOOKUP(Sheet2!$AF$8,#REF!,20)+HLOOKUP(Sheet2!$AF$9,#REF!,20)+HLOOKUP(Sheet2!$AF$10,#REF!,20)+HLOOKUP(Sheet2!$AF$11,#REF!,20)+HLOOKUP(Sheet2!$AF$12,#REF!,20)+HLOOKUP(Sheet2!$AF$13,#REF!,20)+HLOOKUP(Sheet2!$AF$14,#REF!,20))</f>
        <v>#REF!</v>
      </c>
      <c r="AG40" s="8" t="e">
        <f>SUM(HLOOKUP(Sheet2!$AG$3,#REF!,20)+HLOOKUP(Sheet2!$AG$4,#REF!,20)+HLOOKUP(Sheet2!$AG$5,#REF!,20)+HLOOKUP(Sheet2!$AG$6,#REF!,20)+HLOOKUP(Sheet2!$AG$7,#REF!,20)+HLOOKUP(Sheet2!$AG$8,#REF!,20)+HLOOKUP(Sheet2!$AG$9,#REF!,20)+HLOOKUP(Sheet2!$AG$10,#REF!,20)+HLOOKUP(Sheet2!$AG$11,#REF!,20)+HLOOKUP(Sheet2!$AG$12,#REF!,20)+HLOOKUP(Sheet2!$AG$13,#REF!,20)+HLOOKUP(Sheet2!$AG$14,#REF!,20)+HLOOKUP(Sheet2!$AG$15,#REF!,20)+HLOOKUP(Sheet2!$AG$16,#REF!,20))</f>
        <v>#REF!</v>
      </c>
      <c r="AH40" s="8" t="e">
        <f>SUM(HLOOKUP(Sheet2!$AH$3,#REF!,20)+HLOOKUP(Sheet2!$AH$4,#REF!,20)+HLOOKUP(Sheet2!$AH$5,#REF!,20)+HLOOKUP(Sheet2!$AH$6,#REF!,20)+HLOOKUP(Sheet2!$AH$7,#REF!,20)+HLOOKUP(Sheet2!$AH$8,#REF!,20)+HLOOKUP(Sheet2!$AH$9,#REF!,20)+HLOOKUP(Sheet2!$AH$10,#REF!,20)+HLOOKUP(Sheet2!$AH$11,#REF!,20)+HLOOKUP(Sheet2!$AH$12,#REF!,20)+HLOOKUP(Sheet2!$AH$13,#REF!,20)+HLOOKUP(Sheet2!$AH$14,#REF!,20)+HLOOKUP(Sheet2!$AH$15,#REF!,20)+HLOOKUP(Sheet2!$AH$16,#REF!,20))</f>
        <v>#REF!</v>
      </c>
      <c r="AI40" s="8" t="e">
        <f>SUM(HLOOKUP(Sheet2!$AI$3,#REF!,20)+HLOOKUP(Sheet2!$AI$4,#REF!,20)+HLOOKUP(Sheet2!$AI$5,#REF!,20)+HLOOKUP(Sheet2!$AI$6,#REF!,20)+HLOOKUP(Sheet2!$AI$7,#REF!,20)+HLOOKUP(Sheet2!$AI$8,#REF!,20)+HLOOKUP(Sheet2!$AI$9,#REF!,20)+HLOOKUP(Sheet2!$AI$10,#REF!,20)+HLOOKUP(Sheet2!$AI$11,#REF!,20)+HLOOKUP(Sheet2!$AI$12,#REF!,20)+HLOOKUP(Sheet2!$AI$13,#REF!,20))</f>
        <v>#REF!</v>
      </c>
      <c r="AJ40" s="8" t="e">
        <f>SUM(HLOOKUP(Sheet2!$AJ$3,#REF!,20)+HLOOKUP(Sheet2!$AJ$4,#REF!,20)+HLOOKUP(Sheet2!$AJ$5,#REF!,20)+HLOOKUP(Sheet2!$AJ$6,#REF!,20)+HLOOKUP(Sheet2!$AJ$7,#REF!,20)+HLOOKUP(Sheet2!$AJ$8,#REF!,20)+HLOOKUP(Sheet2!$AJ$9,#REF!,20)+HLOOKUP(Sheet2!$AJ$10,#REF!,20)+HLOOKUP(Sheet2!$AJ$11,#REF!,20)+HLOOKUP(Sheet2!$AJ$12,#REF!,20)+HLOOKUP(Sheet2!$AJ$13,#REF!,20)+HLOOKUP(Sheet2!$AJ$14,#REF!,20)+HLOOKUP(Sheet2!$AJ$15,#REF!,20))</f>
        <v>#REF!</v>
      </c>
      <c r="AK40" s="8" t="e">
        <f>SUM(HLOOKUP(Sheet2!$AK$3,#REF!,20)+HLOOKUP(Sheet2!$AK$4,#REF!,20)+HLOOKUP(Sheet2!$AK$5,#REF!,20)+HLOOKUP(Sheet2!$AK$6,#REF!,20)+HLOOKUP(Sheet2!$AK$7,#REF!,20)+HLOOKUP(Sheet2!$AK$8,#REF!,20)+HLOOKUP(Sheet2!$AK$9,#REF!,20)+HLOOKUP(Sheet2!$AK$10,#REF!,20)+HLOOKUP(Sheet2!$AK$11,#REF!,20)+HLOOKUP(Sheet2!$AK$12,#REF!,20)+HLOOKUP(Sheet2!$AK$13,#REF!,20)+HLOOKUP(Sheet2!$AK$14,#REF!,20))</f>
        <v>#REF!</v>
      </c>
      <c r="AL40" s="8" t="e">
        <f>SUM(HLOOKUP(Sheet2!$AL$3,#REF!,20)+HLOOKUP(Sheet2!$AL$4,#REF!,20)+HLOOKUP(Sheet2!$AL$5,#REF!,20)+HLOOKUP(Sheet2!$AL$6,#REF!,20)+HLOOKUP(Sheet2!$AL$7,#REF!,20)+HLOOKUP(Sheet2!$AL$8,#REF!,20)+HLOOKUP(Sheet2!$AL$9,#REF!,20)+HLOOKUP(Sheet2!$AL$10,#REF!,20)+HLOOKUP(Sheet2!$AL$11,#REF!,20)+HLOOKUP(Sheet2!$AL$12,#REF!,20)+HLOOKUP(Sheet2!$AL$13,#REF!,20)+HLOOKUP(Sheet2!$AL$14,#REF!,20)+HLOOKUP(Sheet2!$AL$15,#REF!,20)+HLOOKUP(Sheet2!$AL$16,#REF!,20))</f>
        <v>#REF!</v>
      </c>
      <c r="AM40" s="8" t="e">
        <f>SUM(HLOOKUP(Sheet2!$AM$3,#REF!,20)+HLOOKUP(Sheet2!$AM$4,#REF!,20)+HLOOKUP(Sheet2!$AM$5,#REF!,20)+HLOOKUP(Sheet2!$AM$6,#REF!,20)+HLOOKUP(Sheet2!$AM$7,#REF!,20)+HLOOKUP(Sheet2!$AM$8,#REF!,20)+HLOOKUP(Sheet2!$AM$9,#REF!,20)+HLOOKUP(Sheet2!$AM$10,#REF!,20)+HLOOKUP(Sheet2!$AM$11,#REF!,20)+HLOOKUP(Sheet2!$AM$12,#REF!,20)+HLOOKUP(Sheet2!$AM$13,#REF!,20)+HLOOKUP(Sheet2!$AM$14,#REF!,20)+HLOOKUP(Sheet2!$AM$15,#REF!,20)+HLOOKUP(Sheet2!$AM$16,#REF!,20)+HLOOKUP(Sheet2!$AM$17,#REF!,20))</f>
        <v>#REF!</v>
      </c>
      <c r="AN40" s="8" t="e">
        <f>SUM(HLOOKUP(Sheet2!$AN$3,#REF!,20)+HLOOKUP(Sheet2!$AN$4,#REF!,20)+HLOOKUP(Sheet2!$AN$5,#REF!,20)+HLOOKUP(Sheet2!$AN$6,#REF!,20)+HLOOKUP(Sheet2!$AN$7,#REF!,20)+HLOOKUP(Sheet2!$AN$8,#REF!,20)+HLOOKUP(Sheet2!$AN$9,#REF!,20)+HLOOKUP(Sheet2!$AN$10,#REF!,20)+HLOOKUP(Sheet2!$AN$11,#REF!,20)+HLOOKUP(Sheet2!$AN$12,#REF!,20)+HLOOKUP(Sheet2!$AN$13,#REF!,20)+HLOOKUP(Sheet2!$AN$14,#REF!,20)+HLOOKUP(Sheet2!$AN$15,#REF!,20)+HLOOKUP(Sheet2!$AN$16,#REF!,20)+HLOOKUP(Sheet2!$AN$17,#REF!,20))</f>
        <v>#REF!</v>
      </c>
      <c r="AO40" s="8" t="e">
        <f>SUM(HLOOKUP(Sheet2!$AO$3,#REF!,20)+HLOOKUP(Sheet2!$AO$4,#REF!,20)+HLOOKUP(Sheet2!$AO$5,#REF!,20)+HLOOKUP(Sheet2!$AO$6,#REF!,20)+HLOOKUP(Sheet2!$AO$7,#REF!,20)+HLOOKUP(Sheet2!$AO$8,#REF!,20)+HLOOKUP(Sheet2!$AO$9,#REF!,20)+HLOOKUP(Sheet2!$AO$10,#REF!,20)+HLOOKUP(Sheet2!$AO$11,#REF!,20)+HLOOKUP(Sheet2!$AO$12,#REF!,20)+HLOOKUP(Sheet2!$AO$13,#REF!,20)+HLOOKUP(Sheet2!$AO$14,#REF!,20)+HLOOKUP(Sheet2!$AO$15,#REF!,20)+HLOOKUP(Sheet2!$AO$16,#REF!,20)+HLOOKUP(Sheet2!$AO$17,#REF!,20))</f>
        <v>#REF!</v>
      </c>
      <c r="AP40" s="8" t="e">
        <f>SUM(HLOOKUP(Sheet2!$AP$3,#REF!,20)+HLOOKUP(Sheet2!$AP$4,#REF!,20)+HLOOKUP(Sheet2!$AP$5,#REF!,20)+HLOOKUP(Sheet2!$AP$6,#REF!,20)+HLOOKUP(Sheet2!$AP$7,#REF!,20)+HLOOKUP(Sheet2!$AP$8,#REF!,20)+HLOOKUP(Sheet2!$AP$9,#REF!,20)+HLOOKUP(Sheet2!$AP$10,#REF!,20)+HLOOKUP(Sheet2!$AP$11,#REF!,20)+HLOOKUP(Sheet2!$AP$12,#REF!,20)+HLOOKUP(Sheet2!$AP$13,#REF!,20)+HLOOKUP(Sheet2!$AP$14,#REF!,20)+HLOOKUP(Sheet2!$AP$15,#REF!,20)+HLOOKUP(Sheet2!$AP$16,#REF!,20))</f>
        <v>#REF!</v>
      </c>
      <c r="AQ40" s="8" t="e">
        <f>SUM(HLOOKUP(Sheet2!$AQ$3,#REF!,20)+HLOOKUP(Sheet2!$AQ$4,#REF!,20)+HLOOKUP(Sheet2!$AQ$5,#REF!,20)+HLOOKUP(Sheet2!$AQ$6,#REF!,20)+HLOOKUP(Sheet2!$AQ$7,#REF!,20)+HLOOKUP(Sheet2!$AQ$8,#REF!,20)+HLOOKUP(Sheet2!$AQ$9,#REF!,20)+HLOOKUP(Sheet2!$AQ$10,#REF!,20)+HLOOKUP(Sheet2!$AQ$11,#REF!,20)+HLOOKUP(Sheet2!$AQ$12,#REF!,20)+HLOOKUP(Sheet2!$AQ$13,#REF!,20)+HLOOKUP(Sheet2!$AQ$14,#REF!,20)+HLOOKUP(Sheet2!$AQ$15,#REF!,20)+HLOOKUP(Sheet2!$AQ$16,#REF!,20))</f>
        <v>#REF!</v>
      </c>
      <c r="AR40" s="8" t="e">
        <f>SUM(HLOOKUP(Sheet2!$AR$3,#REF!,20)+HLOOKUP(Sheet2!$AR$4,#REF!,20)+HLOOKUP(Sheet2!$AR$5,#REF!,20)+HLOOKUP(Sheet2!$AR$6,#REF!,20)+HLOOKUP(Sheet2!$AR$7,#REF!,20)+HLOOKUP(Sheet2!$AR$8,#REF!,20)+HLOOKUP(Sheet2!$AR$9,#REF!,20)+HLOOKUP(Sheet2!$AR$10,#REF!,20)+HLOOKUP(Sheet2!$AR$11,#REF!,20)+HLOOKUP(Sheet2!$AR$12,#REF!,20)+HLOOKUP(Sheet2!$AR$13,#REF!,20)+HLOOKUP(Sheet2!$AR$14,#REF!,20)+HLOOKUP(Sheet2!$AR$15,#REF!,20)+HLOOKUP(Sheet2!$AR$16,#REF!,20))</f>
        <v>#REF!</v>
      </c>
      <c r="AS40" s="8" t="e">
        <f>SUM(HLOOKUP(Sheet2!$AS$3,#REF!,20)+HLOOKUP(Sheet2!$AS$4,#REF!,20)+HLOOKUP(Sheet2!$AS$5,#REF!,20)+HLOOKUP(Sheet2!$AS$6,#REF!,20)+HLOOKUP(Sheet2!$AS$7,#REF!,20)+HLOOKUP(Sheet2!$AS$8,#REF!,20)+HLOOKUP(Sheet2!$AS$9,#REF!,20)+HLOOKUP(Sheet2!$AS$10,#REF!,20)+HLOOKUP(Sheet2!$AS$11,#REF!,20)+HLOOKUP(Sheet2!$AS$12,#REF!,20)+HLOOKUP(Sheet2!$AS$13,#REF!,20)+HLOOKUP(Sheet2!$AS$14,#REF!,20))</f>
        <v>#REF!</v>
      </c>
      <c r="AT40" s="8" t="e">
        <f>SUM(HLOOKUP(Sheet2!$AT$3,#REF!,20)+HLOOKUP(Sheet2!$AT$4,#REF!,20)+HLOOKUP(Sheet2!$AT$5,#REF!,20)+HLOOKUP(Sheet2!$AT$6,#REF!,20)+HLOOKUP(Sheet2!$AT$7,#REF!,20)+HLOOKUP(Sheet2!$AT$8,#REF!,20)+HLOOKUP(Sheet2!$AT$9,#REF!,20)+HLOOKUP(Sheet2!$AT$10,#REF!,20)+HLOOKUP(Sheet2!$AT$11,#REF!,20)+HLOOKUP(Sheet2!$AT$12,#REF!,20)+HLOOKUP(Sheet2!$AT$13,#REF!,20)+HLOOKUP(Sheet2!$AT$14,#REF!,20)+HLOOKUP(Sheet2!$AT$15,#REF!,20)+HLOOKUP(Sheet2!$AT$16,#REF!,20))</f>
        <v>#REF!</v>
      </c>
      <c r="AU40" s="8" t="e">
        <f>SUM(HLOOKUP(Sheet2!$AU$3,#REF!,20)+HLOOKUP(Sheet2!$AU$4,#REF!,20)+HLOOKUP(Sheet2!$AU$5,#REF!,20)+HLOOKUP(Sheet2!$AU$6,#REF!,20)+HLOOKUP(Sheet2!$AU$7,#REF!,20)+HLOOKUP(Sheet2!$AU$8,#REF!,20)+HLOOKUP(Sheet2!$AU$9,#REF!,20)+HLOOKUP(Sheet2!$AU$10,#REF!,20)+HLOOKUP(Sheet2!$AU$11,#REF!,20)+HLOOKUP(Sheet2!$AU$12,#REF!,20)+HLOOKUP(Sheet2!$AU$13,#REF!,20)+HLOOKUP(Sheet2!$AU$14,#REF!,20)+HLOOKUP(Sheet2!$AU$15,#REF!,20)+HLOOKUP(Sheet2!$AU$16,#REF!,20))</f>
        <v>#REF!</v>
      </c>
      <c r="AV40" s="8" t="e">
        <f>SUM(HLOOKUP(Sheet2!$AV$3,#REF!,20)+HLOOKUP(Sheet2!$AV$4,#REF!,20)+HLOOKUP(Sheet2!$AV$5,#REF!,20)+HLOOKUP(Sheet2!$AV$6,#REF!,20)+HLOOKUP(Sheet2!$AV$7,#REF!,20)+HLOOKUP(Sheet2!$AV$8,#REF!,20)+HLOOKUP(Sheet2!$AV$9,#REF!,20)+HLOOKUP(Sheet2!$AV$10,#REF!,20)+HLOOKUP(Sheet2!$AV$11,#REF!,20)+HLOOKUP(Sheet2!$AV$12,#REF!,20)+HLOOKUP(Sheet2!$AV$13,#REF!,20)+HLOOKUP(Sheet2!$AV$14,#REF!,20)+HLOOKUP(Sheet2!$AV$15,#REF!,20)+HLOOKUP(Sheet2!$AV$16,#REF!,20)+HLOOKUP(Sheet2!$AV$17,#REF!,20))</f>
        <v>#REF!</v>
      </c>
      <c r="AW40" s="8" t="e">
        <f>SUM(HLOOKUP(Sheet2!$AW$3,#REF!,20)+HLOOKUP(Sheet2!$AW$4,#REF!,20)+HLOOKUP(Sheet2!$AW$5,#REF!,20)+HLOOKUP(Sheet2!$AW$6,#REF!,20)+HLOOKUP(Sheet2!$AW$7,#REF!,20)+HLOOKUP(Sheet2!$AW$8,#REF!,20)+HLOOKUP(Sheet2!$AW$9,#REF!,20)+HLOOKUP(Sheet2!$AW$10,#REF!,20)+HLOOKUP(Sheet2!$AW$11,#REF!,20)+HLOOKUP(Sheet2!$AW$12,#REF!,20)+HLOOKUP(Sheet2!$AW$13,#REF!,20)+HLOOKUP(Sheet2!$AW$14,#REF!,20)+HLOOKUP(Sheet2!$AW$15,#REF!,20)+HLOOKUP(Sheet2!$AW$16,#REF!,20)+HLOOKUP(Sheet2!$AW$17,#REF!,20))</f>
        <v>#REF!</v>
      </c>
      <c r="AX40" s="8" t="e">
        <f>SUM(HLOOKUP(Sheet2!$AX$3,#REF!,20)+HLOOKUP(Sheet2!$AX$4,#REF!,20)+HLOOKUP(Sheet2!$AX$5,#REF!,20)+HLOOKUP(Sheet2!$AX$6,#REF!,20)+HLOOKUP(Sheet2!$AX$7,#REF!,20)+HLOOKUP(Sheet2!$AX$8,#REF!,20)+HLOOKUP(Sheet2!$AX$9,#REF!,20)+HLOOKUP(Sheet2!$AX$10,#REF!,20)+HLOOKUP(Sheet2!$AX$11,#REF!,20)+HLOOKUP(Sheet2!$AX$12,#REF!,20)+HLOOKUP(Sheet2!$AX$13,#REF!,20)+HLOOKUP(Sheet2!$AX$14,#REF!,20)+HLOOKUP(Sheet2!$AX$15,#REF!,20)+HLOOKUP(Sheet2!$AX$16,#REF!,20)+HLOOKUP(Sheet2!$AX$17,#REF!,20)+HLOOKUP(Sheet2!$AX$18,#REF!,20)+HLOOKUP(Sheet2!$AX$19,#REF!,20)+HLOOKUP(Sheet2!$AX$20,#REF!,20))</f>
        <v>#REF!</v>
      </c>
      <c r="AY40" s="8" t="e">
        <f>SUM(HLOOKUP(Sheet2!$AY$3,#REF!,20)+HLOOKUP(Sheet2!$AY$4,#REF!,20)+HLOOKUP(Sheet2!$AY$5,#REF!,20)+HLOOKUP(Sheet2!$AY$6,#REF!,20)+HLOOKUP(Sheet2!$AY$7,#REF!,20)+HLOOKUP(Sheet2!$AY$8,#REF!,20)+HLOOKUP(Sheet2!$AY$9,#REF!,20)+HLOOKUP(Sheet2!$AY$10,#REF!,20)+HLOOKUP(Sheet2!$AY$11,#REF!,20)+HLOOKUP(Sheet2!$AY$12,#REF!,20)+HLOOKUP(Sheet2!$AY$13,#REF!,20)+HLOOKUP(Sheet2!$AY$14,#REF!,20)+HLOOKUP(Sheet2!$AY$15,#REF!,20)+HLOOKUP(Sheet2!$AY$16,#REF!,20)+HLOOKUP(Sheet2!$AY$17,#REF!,20))</f>
        <v>#REF!</v>
      </c>
      <c r="AZ40" s="8" t="e">
        <f>SUM(HLOOKUP(Sheet2!$AZ$3,#REF!,20)+HLOOKUP(Sheet2!$AZ$4,#REF!,20)+HLOOKUP(Sheet2!$AZ$5,#REF!,20)+HLOOKUP(Sheet2!$AZ$6,#REF!,20)+HLOOKUP(Sheet2!$AZ$7,#REF!,20)+HLOOKUP(Sheet2!$AZ$8,#REF!,20)+HLOOKUP(Sheet2!$AZ$9,#REF!,20)+HLOOKUP(Sheet2!$AZ$10,#REF!,20)+HLOOKUP(Sheet2!$AZ$11,#REF!,20)+HLOOKUP(Sheet2!$AZ$12,#REF!,20)+HLOOKUP(Sheet2!$AZ$13,#REF!,20)+HLOOKUP(Sheet2!$AZ$14,#REF!,20)+HLOOKUP(Sheet2!$AZ$15,#REF!,20)+HLOOKUP(Sheet2!$AZ$16,#REF!,20)+HLOOKUP(Sheet2!$AZ$17,#REF!,20)+HLOOKUP(Sheet2!$AZ$18,#REF!,20)+HLOOKUP(Sheet2!$AZ$19,#REF!,20))</f>
        <v>#REF!</v>
      </c>
      <c r="BA40" s="8" t="e">
        <f>SUM(HLOOKUP(Sheet2!$BA$3,#REF!,20)+HLOOKUP(Sheet2!$BA$4,#REF!,20)+HLOOKUP(Sheet2!$BA$5,#REF!,20)+HLOOKUP(Sheet2!$BA$6,#REF!,20)+HLOOKUP(Sheet2!$BA$7,#REF!,20)+HLOOKUP(Sheet2!$BA$8,#REF!,20)+HLOOKUP(Sheet2!$BA$9,#REF!,20)+HLOOKUP(Sheet2!$BA$10,#REF!,20)+HLOOKUP(Sheet2!$BA$11,#REF!,20)+HLOOKUP(Sheet2!$BA$12,#REF!,20)+HLOOKUP(Sheet2!$BA$13,#REF!,20)+HLOOKUP(Sheet2!$BA$14,#REF!,20)+HLOOKUP(Sheet2!$BA$15,#REF!,20)+HLOOKUP(Sheet2!$BA$16,#REF!,20))</f>
        <v>#REF!</v>
      </c>
      <c r="BB40" s="8" t="e">
        <f>SUM(HLOOKUP(Sheet2!$BB$3,#REF!,20)+HLOOKUP(Sheet2!$BB$4,#REF!,20)+HLOOKUP(Sheet2!$BB$5,#REF!,20)+HLOOKUP(Sheet2!$BB$6,#REF!,20)+HLOOKUP(Sheet2!$BB$7,#REF!,20)+HLOOKUP(Sheet2!$BB$8,#REF!,20)+HLOOKUP(Sheet2!$BB$9,#REF!,20)+HLOOKUP(Sheet2!$BB$10,#REF!,20)+HLOOKUP(Sheet2!$BB$11,#REF!,20)+HLOOKUP(Sheet2!$BB$12,#REF!,20)+HLOOKUP(Sheet2!$BB$13,#REF!,20)+HLOOKUP(Sheet2!$BB$14,#REF!,20)+HLOOKUP(Sheet2!$BB$15,#REF!,20)+HLOOKUP(Sheet2!$BB$16,#REF!,20)+HLOOKUP(Sheet2!$BB$17,#REF!,20))</f>
        <v>#REF!</v>
      </c>
      <c r="BC40" s="8" t="e">
        <f>SUM(HLOOKUP(Sheet2!$BC$3,#REF!,20)+HLOOKUP(Sheet2!$BC$4,#REF!,20)+HLOOKUP(Sheet2!$BC$5,#REF!,20)+HLOOKUP(Sheet2!$BC$6,#REF!,20)+HLOOKUP(Sheet2!$BC$7,#REF!,20)+HLOOKUP(Sheet2!$BC$8,#REF!,20)+HLOOKUP(Sheet2!$BC$9,#REF!,20)+HLOOKUP(Sheet2!$BC$10,#REF!,20)+HLOOKUP(Sheet2!$BC$11,#REF!,20)+HLOOKUP(Sheet2!$BC$12,#REF!,20)+HLOOKUP(Sheet2!$BC$13,#REF!,20)+HLOOKUP(Sheet2!$BC$14,#REF!,20))</f>
        <v>#REF!</v>
      </c>
      <c r="BD40" s="8" t="e">
        <f>SUM(HLOOKUP(Sheet2!$BD$3,#REF!,20)+HLOOKUP(Sheet2!$BD$4,#REF!,20)+HLOOKUP(Sheet2!$BD$5,#REF!,20)+HLOOKUP(Sheet2!$BD$6,#REF!,20)+HLOOKUP(Sheet2!$BD$7,#REF!,20)+HLOOKUP(Sheet2!$BD$8,#REF!,20)+HLOOKUP(Sheet2!$BD$9,#REF!,20)+HLOOKUP(Sheet2!$BD$10,#REF!,20)+HLOOKUP(Sheet2!$BD$11,#REF!,20)+HLOOKUP(Sheet2!$BD$12,#REF!,20)+HLOOKUP(Sheet2!$BD$13,#REF!,20)+HLOOKUP(Sheet2!$BD$14,#REF!,20)+HLOOKUP(Sheet2!$BD$15,#REF!,20)+HLOOKUP(Sheet2!$BD$16,#REF!,20))</f>
        <v>#REF!</v>
      </c>
      <c r="BE40" s="8" t="e">
        <f>SUM(HLOOKUP(Sheet2!$BE$3,#REF!,20)+HLOOKUP(Sheet2!$BE$4,#REF!,20)+HLOOKUP(Sheet2!$BE$5,#REF!,20)+HLOOKUP(Sheet2!$BE$6,#REF!,20)+HLOOKUP(Sheet2!$BE$7,#REF!,20)+HLOOKUP(Sheet2!$BE$8,#REF!,20)+HLOOKUP(Sheet2!$BE$9,#REF!,20)+HLOOKUP(Sheet2!$BE$10,#REF!,20)+HLOOKUP(Sheet2!$BE$11,#REF!,20)+HLOOKUP(Sheet2!$BE$12,#REF!,20)+HLOOKUP(Sheet2!$BE$13,#REF!,20)+HLOOKUP(Sheet2!$BE$14,#REF!,20)+HLOOKUP(Sheet2!$BE$15,#REF!,20)+HLOOKUP(Sheet2!$BE$16,#REF!,20))</f>
        <v>#REF!</v>
      </c>
      <c r="BF40" s="8" t="e">
        <f>SUM(HLOOKUP(Sheet2!$BF$3,#REF!,20)+HLOOKUP(Sheet2!$BF$4,#REF!,20)+HLOOKUP(Sheet2!$BF$5,#REF!,20)+HLOOKUP(Sheet2!$BF$6,#REF!,20)+HLOOKUP(Sheet2!$BF$7,#REF!,20)+HLOOKUP(Sheet2!$BF$8,#REF!,20)+HLOOKUP(Sheet2!$BF$9,#REF!,20)+HLOOKUP(Sheet2!$BF$10,#REF!,20)+HLOOKUP(Sheet2!$BF$11,#REF!,20)+HLOOKUP(Sheet2!$BF$12,#REF!,20)+HLOOKUP(Sheet2!$BF$13,#REF!,20))</f>
        <v>#REF!</v>
      </c>
      <c r="BG40" s="8" t="e">
        <f>SUM(HLOOKUP(Sheet2!$BG$3,#REF!,20)+HLOOKUP(Sheet2!$BG$4,#REF!,20)+HLOOKUP(Sheet2!$BG$5,#REF!,20)+HLOOKUP(Sheet2!$BG$6,#REF!,20)+HLOOKUP(Sheet2!$BG$7,#REF!,20)+HLOOKUP(Sheet2!$BG$8,#REF!,20)+HLOOKUP(Sheet2!$BG$9,#REF!,20)+HLOOKUP(Sheet2!$BG$10,#REF!,20)+HLOOKUP(Sheet2!$BG$11,#REF!,20)+HLOOKUP(Sheet2!$BG$12,#REF!,20)+HLOOKUP(Sheet2!$BG$13,#REF!,20)+HLOOKUP(Sheet2!$BG$14,#REF!,20)+HLOOKUP(Sheet2!$BG$15,#REF!,20))</f>
        <v>#REF!</v>
      </c>
      <c r="BH40" s="8" t="e">
        <f>SUM(HLOOKUP(Sheet2!$BH$3,#REF!,20)+HLOOKUP(Sheet2!$BH$4,#REF!,20)+HLOOKUP(Sheet2!$BH$5,#REF!,20)+HLOOKUP(Sheet2!$BH$6,#REF!,20)+HLOOKUP(Sheet2!$BH$7,#REF!,20)+HLOOKUP(Sheet2!$BH$8,#REF!,20)+HLOOKUP(Sheet2!$BH$9,#REF!,20)+HLOOKUP(Sheet2!$BH$10,#REF!,20)+HLOOKUP(Sheet2!$BH$11,#REF!,20)+HLOOKUP(Sheet2!$BH$12,#REF!,20)+HLOOKUP(Sheet2!$BH$13,#REF!,20)+HLOOKUP(Sheet2!$BH$14,#REF!,20))</f>
        <v>#REF!</v>
      </c>
      <c r="BI40" s="8" t="e">
        <f>SUM(HLOOKUP(Sheet2!$BI$3,#REF!,20)+HLOOKUP(Sheet2!$BI$4,#REF!,20)+HLOOKUP(Sheet2!$BI$5,#REF!,20)+HLOOKUP(Sheet2!$BI$6,#REF!,20)+HLOOKUP(Sheet2!$BI$7,#REF!,20)+HLOOKUP(Sheet2!$BI$8,#REF!,20)+HLOOKUP(Sheet2!$BI$9,#REF!,20)+HLOOKUP(Sheet2!$BI$10,#REF!,20)+HLOOKUP(Sheet2!$BI$11,#REF!,20)+HLOOKUP(Sheet2!$BI$12,#REF!,20)+HLOOKUP(Sheet2!$BI$13,#REF!,20)+HLOOKUP(Sheet2!$BI$14,#REF!,20)+HLOOKUP(Sheet2!$BI$15,#REF!,20)+HLOOKUP(Sheet2!$BI$16,#REF!,20))</f>
        <v>#REF!</v>
      </c>
      <c r="BJ40" s="8" t="e">
        <f>SUM(HLOOKUP(Sheet2!$BJ$3,#REF!,20)+HLOOKUP(Sheet2!$BJ$4,#REF!,20)+HLOOKUP(Sheet2!$BJ$5,#REF!,20)+HLOOKUP(Sheet2!$BJ$6,#REF!,20)+HLOOKUP(Sheet2!$BJ$7,#REF!,20)+HLOOKUP(Sheet2!$BJ$8,#REF!,20)+HLOOKUP(Sheet2!$BJ$9,#REF!,20)+HLOOKUP(Sheet2!$BJ$10,#REF!,20)+HLOOKUP(Sheet2!$BJ$11,#REF!,20)+HLOOKUP(Sheet2!$BJ$12,#REF!,20)+HLOOKUP(Sheet2!$BJ$13,#REF!,20)+HLOOKUP(Sheet2!$BJ$14,#REF!,20)+HLOOKUP(Sheet2!$BJ$15,#REF!,20)+HLOOKUP(Sheet2!$BJ$16,#REF!,20)+HLOOKUP(Sheet2!$BJ$17,#REF!,20))</f>
        <v>#REF!</v>
      </c>
      <c r="BK40" s="8" t="e">
        <f>SUM(HLOOKUP(Sheet2!$BK$3,#REF!,20)+HLOOKUP(Sheet2!$BK$4,#REF!,20)+HLOOKUP(Sheet2!$BK$5,#REF!,20)+HLOOKUP(Sheet2!$BK$6,#REF!,20)+HLOOKUP(Sheet2!$BK$7,#REF!,20)+HLOOKUP(Sheet2!$BK$8,#REF!,20)+HLOOKUP(Sheet2!$BK$9,#REF!,20)+HLOOKUP(Sheet2!$BK$10,#REF!,20)+HLOOKUP(Sheet2!$BK$11,#REF!,20)+HLOOKUP(Sheet2!$BK$12,#REF!,20)+HLOOKUP(Sheet2!$BK$13,#REF!,20)+HLOOKUP(Sheet2!$BK$14,#REF!,20)+HLOOKUP(Sheet2!$BK$15,#REF!,20)+HLOOKUP(Sheet2!$BK$16,#REF!,20)+HLOOKUP(Sheet2!$BK$17,#REF!,20))</f>
        <v>#REF!</v>
      </c>
      <c r="BL40" s="8" t="e">
        <f>SUM(HLOOKUP(Sheet2!$BL$3,#REF!,20)+HLOOKUP(Sheet2!$BL$4,#REF!,20)+HLOOKUP(Sheet2!$BL$5,#REF!,20)+HLOOKUP(Sheet2!$BL$6,#REF!,20)+HLOOKUP(Sheet2!$BL$7,#REF!,20)+HLOOKUP(Sheet2!$BL$8,#REF!,20)+HLOOKUP(Sheet2!$BL$9,#REF!,20)+HLOOKUP(Sheet2!$BL$10,#REF!,20)+HLOOKUP(Sheet2!$BL$11,#REF!,20)+HLOOKUP(Sheet2!$BL$12,#REF!,20)+HLOOKUP(Sheet2!$BL$13,#REF!,20)+HLOOKUP(Sheet2!$BL$14,#REF!,20)+HLOOKUP(Sheet2!$BL$15,#REF!,20)+HLOOKUP(Sheet2!$BL$16,#REF!,20)+HLOOKUP(Sheet2!$BL$17,#REF!,20))</f>
        <v>#REF!</v>
      </c>
      <c r="BM40" s="8" t="e">
        <f>SUM(HLOOKUP(Sheet2!$BM$3,#REF!,20)+HLOOKUP(Sheet2!$BM$4,#REF!,20)+HLOOKUP(Sheet2!$BM$5,#REF!,20)+HLOOKUP(Sheet2!$BM$6,#REF!,20)+HLOOKUP(Sheet2!$BM$7,#REF!,20)+HLOOKUP(Sheet2!$BM$8,#REF!,20)+HLOOKUP(Sheet2!$BM$9,#REF!,20)+HLOOKUP(Sheet2!$BM$10,#REF!,20)+HLOOKUP(Sheet2!$BM$11,#REF!,20)+HLOOKUP(Sheet2!$BM$12,#REF!,20)+HLOOKUP(Sheet2!$BM$13,#REF!,20)+HLOOKUP(Sheet2!$BM$14,#REF!,20)+HLOOKUP(Sheet2!$BM$15,#REF!,20)+HLOOKUP(Sheet2!$BM$16,#REF!,20))</f>
        <v>#REF!</v>
      </c>
      <c r="BN40" s="8" t="e">
        <f>SUM(HLOOKUP(Sheet2!$BN$3,#REF!,20)+HLOOKUP(Sheet2!$BN$4,#REF!,20)+HLOOKUP(Sheet2!$BN$5,#REF!,20)+HLOOKUP(Sheet2!$BN$6,#REF!,20)+HLOOKUP(Sheet2!$BN$7,#REF!,20)+HLOOKUP(Sheet2!$BN$8,#REF!,20)+HLOOKUP(Sheet2!$BN$9,#REF!,20)+HLOOKUP(Sheet2!$BN$10,#REF!,20)+HLOOKUP(Sheet2!$BN$11,#REF!,20)+HLOOKUP(Sheet2!$BN$12,#REF!,20)+HLOOKUP(Sheet2!$BN$13,#REF!,20)+HLOOKUP(Sheet2!$BN$14,#REF!,20)+HLOOKUP(Sheet2!$BN$15,#REF!,20)+HLOOKUP(Sheet2!$BN$16,#REF!,20))</f>
        <v>#REF!</v>
      </c>
      <c r="BO40" s="8" t="e">
        <f>SUM(HLOOKUP(Sheet2!$BO$3,#REF!,20)+HLOOKUP(Sheet2!$BO$4,#REF!,20)+HLOOKUP(Sheet2!$BO$5,#REF!,20)+HLOOKUP(Sheet2!$BO$6,#REF!,20)+HLOOKUP(Sheet2!$BO$7,#REF!,20)+HLOOKUP(Sheet2!$BO$8,#REF!,20)+HLOOKUP(Sheet2!$BO$9,#REF!,20)+HLOOKUP(Sheet2!$BO$10,#REF!,20)+HLOOKUP(Sheet2!$BO$11,#REF!,20)+HLOOKUP(Sheet2!$BO$12,#REF!,20)+HLOOKUP(Sheet2!$BO$13,#REF!,20)+HLOOKUP(Sheet2!$BO$14,#REF!,20)+HLOOKUP(Sheet2!$BO$15,#REF!,20)+HLOOKUP(Sheet2!$BO$16,#REF!,20))</f>
        <v>#REF!</v>
      </c>
      <c r="BP40" s="8" t="e">
        <f>SUM(HLOOKUP(Sheet2!$BP$3,#REF!,20)+HLOOKUP(Sheet2!$BP$4,#REF!,20)+HLOOKUP(Sheet2!$BP$5,#REF!,20)+HLOOKUP(Sheet2!$BP$6,#REF!,20)+HLOOKUP(Sheet2!$BP$7,#REF!,20)+HLOOKUP(Sheet2!$BP$8,#REF!,20)+HLOOKUP(Sheet2!$BP$9,#REF!,20)+HLOOKUP(Sheet2!$BP$10,#REF!,20)+HLOOKUP(Sheet2!$BP$11,#REF!,20)+HLOOKUP(Sheet2!$BP$12,#REF!,20)+HLOOKUP(Sheet2!$BP$13,#REF!,20)+HLOOKUP(Sheet2!$BP$14,#REF!,20))</f>
        <v>#REF!</v>
      </c>
      <c r="BQ40" s="8" t="e">
        <f>SUM(HLOOKUP(Sheet2!$BQ$3,#REF!,20)+HLOOKUP(Sheet2!$BQ$4,#REF!,20)+HLOOKUP(Sheet2!$BQ$5,#REF!,20)+HLOOKUP(Sheet2!$BQ$6,#REF!,20)+HLOOKUP(Sheet2!$BQ$7,#REF!,20)+HLOOKUP(Sheet2!$BQ$8,#REF!,20)+HLOOKUP(Sheet2!$BQ$9,#REF!,20)+HLOOKUP(Sheet2!$BQ$10,#REF!,20)+HLOOKUP(Sheet2!$BQ$11,#REF!,20)+HLOOKUP(Sheet2!$BQ$12,#REF!,20)+HLOOKUP(Sheet2!$BQ$13,#REF!,20)+HLOOKUP(Sheet2!$BQ$14,#REF!,20)+HLOOKUP(Sheet2!$BQ$15,#REF!,20)+HLOOKUP(Sheet2!$BQ$16,#REF!,20))</f>
        <v>#REF!</v>
      </c>
      <c r="BR40" s="8" t="e">
        <f>SUM(HLOOKUP(Sheet2!$BR$3,#REF!,20)+HLOOKUP(Sheet2!$BR$4,#REF!,20)+HLOOKUP(Sheet2!$BR$5,#REF!,20)+HLOOKUP(Sheet2!$BR$6,#REF!,20)+HLOOKUP(Sheet2!$BR$7,#REF!,20)+HLOOKUP(Sheet2!$BR$8,#REF!,20)+HLOOKUP(Sheet2!$BR$9,#REF!,20)+HLOOKUP(Sheet2!$BR$10,#REF!,20)+HLOOKUP(Sheet2!$BR$11,#REF!,20)+HLOOKUP(Sheet2!$BR$12,#REF!,20)+HLOOKUP(Sheet2!$BR$13,#REF!,20)+HLOOKUP(Sheet2!$BR$14,#REF!,20)+HLOOKUP(Sheet2!$BR$15,#REF!,20)+HLOOKUP(Sheet2!$BR$16,#REF!,20))</f>
        <v>#REF!</v>
      </c>
      <c r="BS40" s="8" t="e">
        <f>SUM(HLOOKUP(Sheet2!$BS$3,#REF!,20)+HLOOKUP(Sheet2!$BS$4,#REF!,20)+HLOOKUP(Sheet2!$BS$5,#REF!,20)+HLOOKUP(Sheet2!$BS$6,#REF!,20)+HLOOKUP(Sheet2!$BS$7,#REF!,20)+HLOOKUP(Sheet2!$BS$8,#REF!,20)+HLOOKUP(Sheet2!$BS$9,#REF!,20)+HLOOKUP(Sheet2!$BS$10,#REF!,20)+HLOOKUP(Sheet2!$BS$11,#REF!,20)+HLOOKUP(Sheet2!$BS$12,#REF!,20)+HLOOKUP(Sheet2!$BS$13,#REF!,20)+HLOOKUP(Sheet2!$BS$14,#REF!,20)+HLOOKUP(Sheet2!$BS$15,#REF!,20)+HLOOKUP(Sheet2!$BS$16,#REF!,20)+HLOOKUP(Sheet2!$BS$17,#REF!,20))</f>
        <v>#REF!</v>
      </c>
      <c r="BT40" s="8" t="e">
        <f>SUM(HLOOKUP(Sheet2!$BT$3,#REF!,20)+HLOOKUP(Sheet2!$BT$4,#REF!,20)+HLOOKUP(Sheet2!$BT$5,#REF!,20)+HLOOKUP(Sheet2!$BT$6,#REF!,20)+HLOOKUP(Sheet2!$BT$7,#REF!,20)+HLOOKUP(Sheet2!$BT$8,#REF!,20)+HLOOKUP(Sheet2!$BT$9,#REF!,20)+HLOOKUP(Sheet2!$BT$10,#REF!,20)+HLOOKUP(Sheet2!$BT$11,#REF!,20)+HLOOKUP(Sheet2!$BT$12,#REF!,20)+HLOOKUP(Sheet2!$BT$13,#REF!,20)+HLOOKUP(Sheet2!$BT$14,#REF!,20)+HLOOKUP(Sheet2!$BT$15,#REF!,20)+HLOOKUP(Sheet2!$BT$16,#REF!,20)+HLOOKUP(Sheet2!$BT$17,#REF!,20))</f>
        <v>#REF!</v>
      </c>
      <c r="BU40" s="8" t="e">
        <f>SUM(HLOOKUP(Sheet2!$BU$3,#REF!,20)+HLOOKUP(Sheet2!$BU$4,#REF!,20)+HLOOKUP(Sheet2!$BU$5,#REF!,20)+HLOOKUP(Sheet2!$BU$6,#REF!,20)+HLOOKUP(Sheet2!$BU$7,#REF!,20)+HLOOKUP(Sheet2!$BU$8,#REF!,20)+HLOOKUP(Sheet2!$BU$9,#REF!,20)+HLOOKUP(Sheet2!$BU$10,#REF!,20)+HLOOKUP(Sheet2!$BU$11,#REF!,20)+HLOOKUP(Sheet2!$BU$12,#REF!,20)+HLOOKUP(Sheet2!$BU$13,#REF!,20)+HLOOKUP(Sheet2!$BU$14,#REF!,20)+HLOOKUP(Sheet2!$BU$15,#REF!,20)+HLOOKUP(Sheet2!$BU$16,#REF!,20)+HLOOKUP(Sheet2!$BU$17,#REF!,20)+HLOOKUP(Sheet2!$BU$18,#REF!,20)+HLOOKUP(Sheet2!$BU$19,#REF!,20)+HLOOKUP(Sheet2!$BU$20,#REF!,20))</f>
        <v>#REF!</v>
      </c>
      <c r="BV40" s="8" t="e">
        <f>SUM(HLOOKUP(Sheet2!$BV$3,#REF!,20)+HLOOKUP(Sheet2!$BV$4,#REF!,20)+HLOOKUP(Sheet2!$BV$5,#REF!,20)+HLOOKUP(Sheet2!$BV$6,#REF!,20)+HLOOKUP(Sheet2!$BV$7,#REF!,20)+HLOOKUP(Sheet2!$BV$8,#REF!,20)+HLOOKUP(Sheet2!$BV$9,#REF!,20)+HLOOKUP(Sheet2!$BV$10,#REF!,20)+HLOOKUP(Sheet2!$BV$11,#REF!,20)+HLOOKUP(Sheet2!$BV$12,#REF!,20)+HLOOKUP(Sheet2!$BV$13,#REF!,20)+HLOOKUP(Sheet2!$BV$14,#REF!,20)+HLOOKUP(Sheet2!$BV$15,#REF!,20)+HLOOKUP(Sheet2!$BV$16,#REF!,20)+HLOOKUP(Sheet2!$BV$17,#REF!,20))</f>
        <v>#REF!</v>
      </c>
      <c r="BW40" s="8" t="e">
        <f>SUM(HLOOKUP(Sheet2!$BW$3,#REF!,20)+HLOOKUP(Sheet2!$BW$4,#REF!,20)+HLOOKUP(Sheet2!$BW$5,#REF!,20)+HLOOKUP(Sheet2!$BW$6,#REF!,20)+HLOOKUP(Sheet2!$BW$7,#REF!,20)+HLOOKUP(Sheet2!$BW$8,#REF!,20)+HLOOKUP(Sheet2!$BW$9,#REF!,20)+HLOOKUP(Sheet2!$BW$10,#REF!,20)+HLOOKUP(Sheet2!$BW$11,#REF!,20)+HLOOKUP(Sheet2!$BW$12,#REF!,20)+HLOOKUP(Sheet2!$BW$13,#REF!,20)+HLOOKUP(Sheet2!$BW$14,#REF!,20)+HLOOKUP(Sheet2!$BW$15,#REF!,20)+HLOOKUP(Sheet2!$BW$16,#REF!,20)+HLOOKUP(Sheet2!$BW$17,#REF!,20)+HLOOKUP(Sheet2!$BW$18,#REF!,20)+HLOOKUP(Sheet2!$BW$19,#REF!,20))</f>
        <v>#REF!</v>
      </c>
      <c r="BX40" s="8" t="e">
        <f>SUM(HLOOKUP(Sheet2!$BX$3,#REF!,20)+HLOOKUP(Sheet2!$BX$4,#REF!,20)+HLOOKUP(Sheet2!$BX$5,#REF!,20)+HLOOKUP(Sheet2!$BX$6,#REF!,20)+HLOOKUP(Sheet2!$BX$7,#REF!,20)+HLOOKUP(Sheet2!$BX$8,#REF!,20)+HLOOKUP(Sheet2!$BX$9,#REF!,20)+HLOOKUP(Sheet2!$BX$10,#REF!,20)+HLOOKUP(Sheet2!$BX$11,#REF!,20)+HLOOKUP(Sheet2!$BX$12,#REF!,20)+HLOOKUP(Sheet2!$BX$13,#REF!,20)+HLOOKUP(Sheet2!$BX$14,#REF!,20)+HLOOKUP(Sheet2!$BX$15,#REF!,20)+HLOOKUP(Sheet2!$BX$16,#REF!,20)+HLOOKUP(Sheet2!$BX$17,#REF!,20))</f>
        <v>#REF!</v>
      </c>
      <c r="BY40" s="8" t="e">
        <f>SUM(HLOOKUP(Sheet2!$BY$3,#REF!,20)+HLOOKUP(Sheet2!$BY$4,#REF!,20)+HLOOKUP(Sheet2!$BY$5,#REF!,20)+HLOOKUP(Sheet2!$BY$6,#REF!,20)+HLOOKUP(Sheet2!$BY$7,#REF!,20)+HLOOKUP(Sheet2!$BY$8,#REF!,20)+HLOOKUP(Sheet2!$BY$9,#REF!,20)+HLOOKUP(Sheet2!$BY$10,#REF!,20)+HLOOKUP(Sheet2!$BY$11,#REF!,20)+HLOOKUP(Sheet2!$BY$12,#REF!,20)+HLOOKUP(Sheet2!$BY$13,#REF!,20)+HLOOKUP(Sheet2!$BY$14,#REF!,20)+HLOOKUP(Sheet2!$BY$15,#REF!,20)+HLOOKUP(Sheet2!$BY$16,#REF!,20)+HLOOKUP(Sheet2!$BY$17,#REF!,20)+HLOOKUP(Sheet2!$BY$18,#REF!,20))</f>
        <v>#REF!</v>
      </c>
      <c r="BZ40" s="8" t="e">
        <f>SUM(HLOOKUP(Sheet2!$BZ$3,#REF!,20)+HLOOKUP(Sheet2!$BZ$4,#REF!,20)+HLOOKUP(Sheet2!$BZ$5,#REF!,20)+HLOOKUP(Sheet2!$BZ$6,#REF!,20)+HLOOKUP(Sheet2!$BZ$7,#REF!,20)+HLOOKUP(Sheet2!$BZ$8,#REF!,20)+HLOOKUP(Sheet2!$BZ$9,#REF!,20)+HLOOKUP(Sheet2!$BZ$10,#REF!,20)+HLOOKUP(Sheet2!$BZ$11,#REF!,20)+HLOOKUP(Sheet2!$BZ$12,#REF!,20)+HLOOKUP(Sheet2!$BZ$13,#REF!,20)+HLOOKUP(Sheet2!$BZ$14,#REF!,20)+HLOOKUP(Sheet2!$BZ$15,#REF!,20))</f>
        <v>#REF!</v>
      </c>
      <c r="CA40" s="8" t="e">
        <f>SUM(HLOOKUP(Sheet2!$CA$3,#REF!,20)+HLOOKUP(Sheet2!$CA$4,#REF!,20)+HLOOKUP(Sheet2!$CA$5,#REF!,20)+HLOOKUP(Sheet2!$CA$6,#REF!,20)+HLOOKUP(Sheet2!$CA$7,#REF!,20)+HLOOKUP(Sheet2!$CA$8,#REF!,20)+HLOOKUP(Sheet2!$CA$9,#REF!,20)+HLOOKUP(Sheet2!$CA$10,#REF!,20)+HLOOKUP(Sheet2!$CA$11,#REF!,20)+HLOOKUP(Sheet2!$CA$12,#REF!,20)+HLOOKUP(Sheet2!$CA$13,#REF!,20)+HLOOKUP(Sheet2!$CA$14,#REF!,20)+HLOOKUP(Sheet2!$CA$15,#REF!,20)+HLOOKUP(Sheet2!$CA$16,#REF!,20)+HLOOKUP(Sheet2!$CA$17,#REF!,20))</f>
        <v>#REF!</v>
      </c>
      <c r="CB40" s="8" t="e">
        <f>SUM(HLOOKUP(Sheet2!$CB$3,#REF!,20)+HLOOKUP(Sheet2!$CB$4,#REF!,20)+HLOOKUP(Sheet2!$CB$5,#REF!,20)+HLOOKUP(Sheet2!$CB$6,#REF!,20)+HLOOKUP(Sheet2!$CB$7,#REF!,20)+HLOOKUP(Sheet2!$CB$8,#REF!,20)+HLOOKUP(Sheet2!$CB$9,#REF!,20)+HLOOKUP(Sheet2!$CB$10,#REF!,20)+HLOOKUP(Sheet2!$CB$11,#REF!,20)+HLOOKUP(Sheet2!$CB$12,#REF!,20)+HLOOKUP(Sheet2!$CB$13,#REF!,20)+HLOOKUP(Sheet2!$CB$14,#REF!,20)+HLOOKUP(Sheet2!$CB$15,#REF!,20)+HLOOKUP(Sheet2!$CB$16,#REF!,20)+HLOOKUP(Sheet2!$CB$17,#REF!,20))</f>
        <v>#REF!</v>
      </c>
      <c r="CC40" s="8" t="e">
        <f>SUM(HLOOKUP(Sheet2!$CC$3,#REF!,20)+HLOOKUP(Sheet2!$CC$4,#REF!,20)+HLOOKUP(Sheet2!$CC$5,#REF!,20)+HLOOKUP(Sheet2!$CC$6,#REF!,20)+HLOOKUP(Sheet2!$CC$7,#REF!,20)+HLOOKUP(Sheet2!$CC$8,#REF!,20)+HLOOKUP(Sheet2!$CC$9,#REF!,20)+HLOOKUP(Sheet2!$CC$10,#REF!,20)+HLOOKUP(Sheet2!$CC$11,#REF!,20)+HLOOKUP(Sheet2!$CC$12,#REF!,20)+HLOOKUP(Sheet2!$CC$13,#REF!,20)+HLOOKUP(Sheet2!$CC$14,#REF!,20))</f>
        <v>#REF!</v>
      </c>
      <c r="CD40" s="8" t="e">
        <f>SUM(HLOOKUP(Sheet2!$CD$3,#REF!,20)+HLOOKUP(Sheet2!$CD$4,#REF!,20)+HLOOKUP(Sheet2!$CD$5,#REF!,20)+HLOOKUP(Sheet2!$CD$6,#REF!,20)+HLOOKUP(Sheet2!$CD$7,#REF!,20)+HLOOKUP(Sheet2!$CD$8,#REF!,20)+HLOOKUP(Sheet2!$CD$9,#REF!,20)+HLOOKUP(Sheet2!$CD$10,#REF!,20)+HLOOKUP(Sheet2!$CD$11,#REF!,20)+HLOOKUP(Sheet2!$CD$12,#REF!,20)+HLOOKUP(Sheet2!$CD$13,#REF!,20)+HLOOKUP(Sheet2!$CD$14,#REF!,20)+HLOOKUP(Sheet2!$CD$15,#REF!,20)+HLOOKUP(Sheet2!$CD$16,#REF!,20))</f>
        <v>#REF!</v>
      </c>
      <c r="CE40" s="8" t="e">
        <f>SUM(HLOOKUP(Sheet2!$CE$3,#REF!,20)+HLOOKUP(Sheet2!$CE$4,#REF!,20)+HLOOKUP(Sheet2!$CE$5,#REF!,20)+HLOOKUP(Sheet2!$CE$6,#REF!,20)+HLOOKUP(Sheet2!$CE$7,#REF!,20)+HLOOKUP(Sheet2!$CE$8,#REF!,20)+HLOOKUP(Sheet2!$CE$9,#REF!,20)+HLOOKUP(Sheet2!$CE$10,#REF!,20)+HLOOKUP(Sheet2!$CE$11,#REF!,20)+HLOOKUP(Sheet2!$CE$12,#REF!,20)+HLOOKUP(Sheet2!$CE$13,#REF!,20)+HLOOKUP(Sheet2!$CE$14,#REF!,20)+HLOOKUP(Sheet2!$CE$15,#REF!,20))</f>
        <v>#REF!</v>
      </c>
      <c r="CF40" s="8" t="e">
        <f>SUM(HLOOKUP(Sheet2!$CF$3,#REF!,20)+HLOOKUP(Sheet2!$CF$4,#REF!,20)+HLOOKUP(Sheet2!$CF$5,#REF!,20)+HLOOKUP(Sheet2!$CF$6,#REF!,20)+HLOOKUP(Sheet2!$CF$7,#REF!,20)+HLOOKUP(Sheet2!$CF$8,#REF!,20)+HLOOKUP(Sheet2!$CF$9,#REF!,20)+HLOOKUP(Sheet2!$CF$10,#REF!,20)+HLOOKUP(Sheet2!$CF$11,#REF!,20)+HLOOKUP(Sheet2!$CF$12,#REF!,20)+HLOOKUP(Sheet2!$CF$13,#REF!,20)+HLOOKUP(Sheet2!$CF$14,#REF!,20)+HLOOKUP(Sheet2!$CF$15,#REF!,20)+HLOOKUP(Sheet2!$CF$16,#REF!,20)+HLOOKUP(Sheet2!$CF$17,#REF!,20))</f>
        <v>#REF!</v>
      </c>
      <c r="CG40" s="8" t="e">
        <f>SUM(HLOOKUP(Sheet2!$CG$3,#REF!,20)+HLOOKUP(Sheet2!$CG$4,#REF!,20)+HLOOKUP(Sheet2!$CG$5,#REF!,20)+HLOOKUP(Sheet2!$CG$6,#REF!,20)+HLOOKUP(Sheet2!$CG$7,#REF!,20)+HLOOKUP(Sheet2!$CG$8,#REF!,20)+HLOOKUP(Sheet2!$CG$9,#REF!,20)+HLOOKUP(Sheet2!$CG$10,#REF!,20)+HLOOKUP(Sheet2!$CG$11,#REF!,20)+HLOOKUP(Sheet2!$CG$12,#REF!,20)+HLOOKUP(Sheet2!$CG$13,#REF!,20)+HLOOKUP(Sheet2!$CG$14,#REF!,20)+HLOOKUP(Sheet2!$CG$15,#REF!,20)+HLOOKUP(Sheet2!$CG$16,#REF!,20)+HLOOKUP(Sheet2!$CG$17,#REF!,20)+HLOOKUP(Sheet2!$CG$18,#REF!,20))</f>
        <v>#REF!</v>
      </c>
      <c r="CH40" s="8" t="e">
        <f>SUM(HLOOKUP(Sheet2!$CH$3,#REF!,20)+HLOOKUP(Sheet2!$CH$4,#REF!,20)+HLOOKUP(Sheet2!$CH$5,#REF!,20)+HLOOKUP(Sheet2!$CH$6,#REF!,20)+HLOOKUP(Sheet2!$CH$7,#REF!,20)+HLOOKUP(Sheet2!$CH$8,#REF!,20)+HLOOKUP(Sheet2!$CH$9,#REF!,20)+HLOOKUP(Sheet2!$CH$10,#REF!,20)+HLOOKUP(Sheet2!$CH$11,#REF!,20)+HLOOKUP(Sheet2!$CH$12,#REF!,20)+HLOOKUP(Sheet2!$CH$13,#REF!,20)+HLOOKUP(Sheet2!$CH$14,#REF!,20)+HLOOKUP(Sheet2!$CH$15,#REF!,20)+HLOOKUP(Sheet2!$CH$16,#REF!,20)+HLOOKUP(Sheet2!$CH$17,#REF!,20)+HLOOKUP(Sheet2!$CH$18,#REF!,20))</f>
        <v>#REF!</v>
      </c>
      <c r="CI40" s="8" t="e">
        <f>SUM(HLOOKUP(Sheet2!$CI$3,#REF!,20)+HLOOKUP(Sheet2!$CI$4,#REF!,20)+HLOOKUP(Sheet2!$CI$5,#REF!,20)+HLOOKUP(Sheet2!$CI$6,#REF!,20)+HLOOKUP(Sheet2!$CI$7,#REF!,20)+HLOOKUP(Sheet2!$CI$8,#REF!,20)+HLOOKUP(Sheet2!$CI$9,#REF!,20)+HLOOKUP(Sheet2!$CI$10,#REF!,20)+HLOOKUP(Sheet2!$CI$11,#REF!,20)+HLOOKUP(Sheet2!$CI$12,#REF!,20)+HLOOKUP(Sheet2!$CI$13,#REF!,20)+HLOOKUP(Sheet2!$CI$14,#REF!,20)+HLOOKUP(Sheet2!$CI$15,#REF!,20)+HLOOKUP(Sheet2!$CI$16,#REF!,20)+HLOOKUP(Sheet2!$CI$17,#REF!,20)+HLOOKUP(Sheet2!$CI$18,#REF!,20))</f>
        <v>#REF!</v>
      </c>
      <c r="CJ40" s="8" t="e">
        <f>SUM(HLOOKUP(Sheet2!$CJ$3,#REF!,20)+HLOOKUP(Sheet2!$CJ$4,#REF!,20)+HLOOKUP(Sheet2!$CJ$5,#REF!,20)+HLOOKUP(Sheet2!$CJ$6,#REF!,20)+HLOOKUP(Sheet2!$CJ$7,#REF!,20)+HLOOKUP(Sheet2!$CJ$8,#REF!,20)+HLOOKUP(Sheet2!$CJ$9,#REF!,20)+HLOOKUP(Sheet2!$CJ$10,#REF!,20)+HLOOKUP(Sheet2!$CJ$11,#REF!,20)+HLOOKUP(Sheet2!$CJ$12,#REF!,20)+HLOOKUP(Sheet2!$CJ$13,#REF!,20)+HLOOKUP(Sheet2!$CJ$14,#REF!,20)+HLOOKUP(Sheet2!$CJ$15,#REF!,20)+HLOOKUP(Sheet2!$CJ$16,#REF!,20)+HLOOKUP(Sheet2!$CJ$17,#REF!,20))</f>
        <v>#REF!</v>
      </c>
      <c r="CK40" s="8" t="e">
        <f>SUM(HLOOKUP(Sheet2!$CK$3,#REF!,20)+HLOOKUP(Sheet2!$CK$4,#REF!,20)+HLOOKUP(Sheet2!$CK$5,#REF!,20)+HLOOKUP(Sheet2!$CK$6,#REF!,20)+HLOOKUP(Sheet2!$CK$7,#REF!,20)+HLOOKUP(Sheet2!$CK$8,#REF!,20)+HLOOKUP(Sheet2!$CK$9,#REF!,20)+HLOOKUP(Sheet2!$CK$10,#REF!,20)+HLOOKUP(Sheet2!$CK$11,#REF!,20)+HLOOKUP(Sheet2!$CK$12,#REF!,20)+HLOOKUP(Sheet2!$CK$13,#REF!,20)+HLOOKUP(Sheet2!$CK$14,#REF!,20)+HLOOKUP(Sheet2!$CK$15,#REF!,20)+HLOOKUP(Sheet2!$CK$16,#REF!,20)+HLOOKUP(Sheet2!$CK$17,#REF!,20))</f>
        <v>#REF!</v>
      </c>
      <c r="CL40" s="8" t="e">
        <f>SUM(HLOOKUP(Sheet2!$CL$3,#REF!,20)+HLOOKUP(Sheet2!$CL$4,#REF!,20)+HLOOKUP(Sheet2!$CL$5,#REF!,20)+HLOOKUP(Sheet2!$CL$6,#REF!,20)+HLOOKUP(Sheet2!$CL$7,#REF!,20)+HLOOKUP(Sheet2!$CL$8,#REF!,20)+HLOOKUP(Sheet2!$CL$9,#REF!,20)+HLOOKUP(Sheet2!$CL$10,#REF!,20)+HLOOKUP(Sheet2!$CL$11,#REF!,20)+HLOOKUP(Sheet2!$CL$12,#REF!,20)+HLOOKUP(Sheet2!$CL$13,#REF!,20)+HLOOKUP(Sheet2!$CL$14,#REF!,20)+HLOOKUP(Sheet2!$CL$15,#REF!,20)+HLOOKUP(Sheet2!$CL$16,#REF!,20)+HLOOKUP(Sheet2!$CL$17,#REF!,20))</f>
        <v>#REF!</v>
      </c>
      <c r="CM40" s="8" t="e">
        <f>SUM(HLOOKUP(Sheet2!$CM$3,#REF!,20)+HLOOKUP(Sheet2!$CM$4,#REF!,20)+HLOOKUP(Sheet2!$CM$5,#REF!,20)+HLOOKUP(Sheet2!$CM$6,#REF!,20)+HLOOKUP(Sheet2!$CM$7,#REF!,20)+HLOOKUP(Sheet2!$CM$8,#REF!,20)+HLOOKUP(Sheet2!$CM$9,#REF!,20)+HLOOKUP(Sheet2!$CM$10,#REF!,20)+HLOOKUP(Sheet2!$CM$11,#REF!,20)+HLOOKUP(Sheet2!$CM$12,#REF!,20)+HLOOKUP(Sheet2!$CM$13,#REF!,20)+HLOOKUP(Sheet2!$CM$14,#REF!,20)+HLOOKUP(Sheet2!$CM$15,#REF!,20))</f>
        <v>#REF!</v>
      </c>
      <c r="CN40" s="8" t="e">
        <f>SUM(HLOOKUP(Sheet2!$CN$3,#REF!,20)+HLOOKUP(Sheet2!$CN$4,#REF!,20)+HLOOKUP(Sheet2!$CN$5,#REF!,20)+HLOOKUP(Sheet2!$CN$6,#REF!,20)+HLOOKUP(Sheet2!$CN$7,#REF!,20)+HLOOKUP(Sheet2!$CN$8,#REF!,20)+HLOOKUP(Sheet2!$CN$9,#REF!,20)+HLOOKUP(Sheet2!$CN$10,#REF!,20)+HLOOKUP(Sheet2!$CN$11,#REF!,20)+HLOOKUP(Sheet2!$CN$12,#REF!,20)+HLOOKUP(Sheet2!$CN$13,#REF!,20)+HLOOKUP(Sheet2!$CN$14,#REF!,20)+HLOOKUP(Sheet2!$CN$15,#REF!,20)+HLOOKUP(Sheet2!$CN$16,#REF!,20)+HLOOKUP(Sheet2!$CN$17,#REF!,20))</f>
        <v>#REF!</v>
      </c>
      <c r="CO40" s="8" t="e">
        <f>SUM(HLOOKUP(Sheet2!$CO$3,#REF!,20)+HLOOKUP(Sheet2!$CO$4,#REF!,20)+HLOOKUP(Sheet2!$CO$5,#REF!,20)+HLOOKUP(Sheet2!$CO$6,#REF!,20)+HLOOKUP(Sheet2!$CO$7,#REF!,20)+HLOOKUP(Sheet2!$CO$8,#REF!,20)+HLOOKUP(Sheet2!$CO$9,#REF!,20)+HLOOKUP(Sheet2!$CO$10,#REF!,20)+HLOOKUP(Sheet2!$CO$11,#REF!,20)+HLOOKUP(Sheet2!$CO$12,#REF!,20)+HLOOKUP(Sheet2!$CO$13,#REF!,20)+HLOOKUP(Sheet2!$CO$14,#REF!,20)+HLOOKUP(Sheet2!$CO$15,#REF!,20)+HLOOKUP(Sheet2!$CO$16,#REF!,20)+HLOOKUP(Sheet2!$CO$17,#REF!,20))</f>
        <v>#REF!</v>
      </c>
      <c r="CP40" s="8" t="e">
        <f>SUM(HLOOKUP(Sheet2!$CP$3,#REF!,20)+HLOOKUP(Sheet2!$CP$4,#REF!,20)+HLOOKUP(Sheet2!$CP$5,#REF!,20)+HLOOKUP(Sheet2!$CP$6,#REF!,20)+HLOOKUP(Sheet2!$CP$7,#REF!,20)+HLOOKUP(Sheet2!$CP$8,#REF!,20)+HLOOKUP(Sheet2!$CP$9,#REF!,20)+HLOOKUP(Sheet2!$CP$10,#REF!,20)+HLOOKUP(Sheet2!$CP$11,#REF!,20)+HLOOKUP(Sheet2!$CP$12,#REF!,20)+HLOOKUP(Sheet2!$CP$13,#REF!,20)+HLOOKUP(Sheet2!$CP$14,#REF!,20)+HLOOKUP(Sheet2!$CP$15,#REF!,20)+HLOOKUP(Sheet2!$CP$16,#REF!,20)+HLOOKUP(Sheet2!$CP$17,#REF!,20)+HLOOKUP(Sheet2!$CP$18,#REF!,20))</f>
        <v>#REF!</v>
      </c>
      <c r="CQ40" s="8" t="e">
        <f>SUM(HLOOKUP(Sheet2!$CQ$3,#REF!,20)+HLOOKUP(Sheet2!$CQ$4,#REF!,20)+HLOOKUP(Sheet2!$CQ$5,#REF!,20)+HLOOKUP(Sheet2!$CQ$6,#REF!,20)+HLOOKUP(Sheet2!$CQ$7,#REF!,20)+HLOOKUP(Sheet2!$CQ$8,#REF!,20)+HLOOKUP(Sheet2!$CQ$9,#REF!,20)+HLOOKUP(Sheet2!$CQ$10,#REF!,20)+HLOOKUP(Sheet2!$CQ$11,#REF!,20)+HLOOKUP(Sheet2!$CQ$12,#REF!,20)+HLOOKUP(Sheet2!$CQ$13,#REF!,20)+HLOOKUP(Sheet2!$CQ$14,#REF!,20)+HLOOKUP(Sheet2!$CQ$15,#REF!,20)+HLOOKUP(Sheet2!$CQ$16,#REF!,20)+HLOOKUP(Sheet2!$CQ$17,#REF!,20)+HLOOKUP(Sheet2!$CQ$18,#REF!,20))</f>
        <v>#REF!</v>
      </c>
      <c r="CR40" s="8" t="e">
        <f>SUM(HLOOKUP(Sheet2!$CR$3,#REF!,20)+HLOOKUP(Sheet2!$CR$4,#REF!,20)+HLOOKUP(Sheet2!$CR$5,#REF!,20)+HLOOKUP(Sheet2!$CR$6,#REF!,20)+HLOOKUP(Sheet2!$CR$7,#REF!,20)+HLOOKUP(Sheet2!$CR$8,#REF!,20)+HLOOKUP(Sheet2!$CR$9,#REF!,20)+HLOOKUP(Sheet2!$CR$10,#REF!,20)+HLOOKUP(Sheet2!$CR$11,#REF!,20)+HLOOKUP(Sheet2!$CR$12,#REF!,20)+HLOOKUP(Sheet2!$CR$13,#REF!,20)+HLOOKUP(Sheet2!$CR$14,#REF!,20)+HLOOKUP(Sheet2!$CR$15,#REF!,20)+HLOOKUP(Sheet2!$CR$16,#REF!,20)+HLOOKUP(Sheet2!$CR$17,#REF!,20)+HLOOKUP(Sheet2!$CR$18,#REF!,20)+HLOOKUP(Sheet2!$CR$19,#REF!,20)+HLOOKUP(Sheet2!$CR$20,#REF!,20)+HLOOKUP(Sheet2!$CR$21,#REF!,20))</f>
        <v>#REF!</v>
      </c>
      <c r="CS40" s="8" t="e">
        <f>SUM(HLOOKUP(Sheet2!$CS$3,#REF!,20)+HLOOKUP(Sheet2!$CS$4,#REF!,20)+HLOOKUP(Sheet2!$CS$5,#REF!,20)+HLOOKUP(Sheet2!$CS$6,#REF!,20)+HLOOKUP(Sheet2!$CS$7,#REF!,20)+HLOOKUP(Sheet2!$CS$8,#REF!,20)+HLOOKUP(Sheet2!$CS$9,#REF!,20)+HLOOKUP(Sheet2!$CS$10,#REF!,20)+HLOOKUP(Sheet2!$CS$11,#REF!,20)+HLOOKUP(Sheet2!$CS$12,#REF!,20)+HLOOKUP(Sheet2!$CS$13,#REF!,20)+HLOOKUP(Sheet2!$CS$14,#REF!,20)+HLOOKUP(Sheet2!$CS$15,#REF!,20)+HLOOKUP(Sheet2!$CS$16,#REF!,20)+HLOOKUP(Sheet2!$CS$17,#REF!,20)+HLOOKUP(Sheet2!$CS$18,#REF!,20))</f>
        <v>#REF!</v>
      </c>
      <c r="CT40" s="8" t="e">
        <f>SUM(HLOOKUP(Sheet2!$CT$3,#REF!,20)+HLOOKUP(Sheet2!$CT$4,#REF!,20)+HLOOKUP(Sheet2!$CT$5,#REF!,20)+HLOOKUP(Sheet2!$CT$6,#REF!,20)+HLOOKUP(Sheet2!$CT$7,#REF!,20)+HLOOKUP(Sheet2!$CT$8,#REF!,20)+HLOOKUP(Sheet2!$CT$9,#REF!,20)+HLOOKUP(Sheet2!$CT$10,#REF!,20)+HLOOKUP(Sheet2!$CT$11,#REF!,20)+HLOOKUP(Sheet2!$CT$12,#REF!,20)+HLOOKUP(Sheet2!$CT$13,#REF!,20)+HLOOKUP(Sheet2!$CT$14,#REF!,20)+HLOOKUP(Sheet2!$CT$15,#REF!,20)+HLOOKUP(Sheet2!$CT$16,#REF!,20)+HLOOKUP(Sheet2!$CT$17,#REF!,20)+HLOOKUP(Sheet2!$CT$18,#REF!,20)+HLOOKUP(Sheet2!$CT$19,#REF!,20)+HLOOKUP(Sheet2!$CT$20,#REF!,20))</f>
        <v>#REF!</v>
      </c>
      <c r="CU40" s="8" t="e">
        <f>SUM(HLOOKUP(Sheet2!$CU$3,#REF!,20)+HLOOKUP(Sheet2!$CU$4,#REF!,20)+HLOOKUP(Sheet2!$CU$5,#REF!,20)+HLOOKUP(Sheet2!$CU$6,#REF!,20)+HLOOKUP(Sheet2!$CU$7,#REF!,20)+HLOOKUP(Sheet2!$CU$8,#REF!,20)+HLOOKUP(Sheet2!$CU$9,#REF!,20)+HLOOKUP(Sheet2!$CU$10,#REF!,20)+HLOOKUP(Sheet2!$CU$11,#REF!,20)+HLOOKUP(Sheet2!$CU$12,#REF!,20)+HLOOKUP(Sheet2!$CU$13,#REF!,20)+HLOOKUP(Sheet2!$CU$14,#REF!,20)+HLOOKUP(Sheet2!$CU$15,#REF!,20)+HLOOKUP(Sheet2!$CU$16,#REF!,20)+HLOOKUP(Sheet2!$CU$17,#REF!,20))</f>
        <v>#REF!</v>
      </c>
      <c r="CV40" s="8" t="e">
        <f>SUM(HLOOKUP(Sheet2!$CV$3,#REF!,20)+HLOOKUP(Sheet2!$CV$4,#REF!,20)+HLOOKUP(Sheet2!$CV$5,#REF!,20)+HLOOKUP(Sheet2!$CV$6,#REF!,20)+HLOOKUP(Sheet2!$CV$7,#REF!,20)+HLOOKUP(Sheet2!$CV$8,#REF!,20)+HLOOKUP(Sheet2!$CV$9,#REF!,20)+HLOOKUP(Sheet2!$CV$10,#REF!,20)+HLOOKUP(Sheet2!$CV$11,#REF!,20)+HLOOKUP(Sheet2!$CV$12,#REF!,20)+HLOOKUP(Sheet2!$CV$13,#REF!,20)+HLOOKUP(Sheet2!$CV$14,#REF!,20)+HLOOKUP(Sheet2!$CV$15,#REF!,20)+HLOOKUP(Sheet2!$CV$16,#REF!,20)+HLOOKUP(Sheet2!$CV$17,#REF!,20)+HLOOKUP(Sheet2!$CV$18,#REF!,20))</f>
        <v>#REF!</v>
      </c>
      <c r="CW40" s="8" t="e">
        <f>SUM(HLOOKUP(Sheet2!$CW$3,#REF!,20)+HLOOKUP(Sheet2!$CW$4,#REF!,20)+HLOOKUP(Sheet2!$CW$5,#REF!,20)+HLOOKUP(Sheet2!$CW$6,#REF!,20)+HLOOKUP(Sheet2!$CW$7,#REF!,20)+HLOOKUP(Sheet2!$CW$8,#REF!,20)+HLOOKUP(Sheet2!$CW$9,#REF!,20)+HLOOKUP(Sheet2!$CW$10,#REF!,20)+HLOOKUP(Sheet2!$CW$11,#REF!,20)+HLOOKUP(Sheet2!$CW$12,#REF!,20)+HLOOKUP(Sheet2!$CW$13,#REF!,20)+HLOOKUP(Sheet2!$CW$14,#REF!,20)+HLOOKUP(Sheet2!$CW$15,#REF!,20))</f>
        <v>#REF!</v>
      </c>
      <c r="CX40" s="8" t="e">
        <f>SUM(HLOOKUP(Sheet2!$CX$3,#REF!,20)+HLOOKUP(Sheet2!$CX$4,#REF!,20)+HLOOKUP(Sheet2!$CX$5,#REF!,20)+HLOOKUP(Sheet2!$CX$6,#REF!,20)+HLOOKUP(Sheet2!$CX$7,#REF!,20)+HLOOKUP(Sheet2!$CX$8,#REF!,20)+HLOOKUP(Sheet2!$CX$9,#REF!,20)+HLOOKUP(Sheet2!$CX$10,#REF!,20)+HLOOKUP(Sheet2!$CX$11,#REF!,20)+HLOOKUP(Sheet2!$CX$12,#REF!,20)+HLOOKUP(Sheet2!$CX$13,#REF!,20)+HLOOKUP(Sheet2!$CX$14,#REF!,20)+HLOOKUP(Sheet2!$CX$15,#REF!,20)+HLOOKUP(Sheet2!$CX$16,#REF!,20)+HLOOKUP(Sheet2!$CX$17,#REF!,20))</f>
        <v>#REF!</v>
      </c>
      <c r="CY40" s="8" t="e">
        <f>SUM(HLOOKUP(Sheet2!$CY$3,#REF!,20)+HLOOKUP(Sheet2!$CY$4,#REF!,20)+HLOOKUP(Sheet2!$CY$5,#REF!,20)+HLOOKUP(Sheet2!$CY$6,#REF!,20)+HLOOKUP(Sheet2!$CY$7,#REF!,20)+HLOOKUP(Sheet2!$CY$8,#REF!,20)+HLOOKUP(Sheet2!$CY$9,#REF!,20)+HLOOKUP(Sheet2!$CY$10,#REF!,20)+HLOOKUP(Sheet2!$CY$11,#REF!,20)+HLOOKUP(Sheet2!$CY$12,#REF!,20)+HLOOKUP(Sheet2!$CY$13,#REF!,20)+HLOOKUP(Sheet2!$CY$14,#REF!,20)+HLOOKUP(Sheet2!$CY$15,#REF!,20)+HLOOKUP(Sheet2!$CY$16,#REF!,20)+HLOOKUP(Sheet2!$CY$17,#REF!,20))</f>
        <v>#REF!</v>
      </c>
      <c r="CZ40" s="8" t="e">
        <f>SUM(HLOOKUP(Sheet2!$CZ$3,#REF!,20)+HLOOKUP(Sheet2!$CZ$4,#REF!,20)+HLOOKUP(Sheet2!$CZ$5,#REF!,20)+HLOOKUP(Sheet2!$CZ$6,#REF!,20)+HLOOKUP(Sheet2!$CZ$7,#REF!,20)+HLOOKUP(Sheet2!$CZ$8,#REF!,20)+HLOOKUP(Sheet2!$CZ$9,#REF!,20)+HLOOKUP(Sheet2!$CZ$10,#REF!,20)+HLOOKUP(Sheet2!$CZ$11,#REF!,20)+HLOOKUP(Sheet2!$CZ$12,#REF!,20)+HLOOKUP(Sheet2!$CZ$13,#REF!,20)+HLOOKUP(Sheet2!$CZ$14,#REF!,20))</f>
        <v>#REF!</v>
      </c>
      <c r="DA40" s="8" t="e">
        <f>SUM(HLOOKUP(Sheet2!$DA$3,#REF!,20)+HLOOKUP(Sheet2!$DA$4,#REF!,20)+HLOOKUP(Sheet2!$DA$5,#REF!,20)+HLOOKUP(Sheet2!$DA$6,#REF!,20)+HLOOKUP(Sheet2!$DA$7,#REF!,20)+HLOOKUP(Sheet2!$DA$8,#REF!,20)+HLOOKUP(Sheet2!$DA$9,#REF!,20)+HLOOKUP(Sheet2!$DA$10,#REF!,20)+HLOOKUP(Sheet2!$DA$11,#REF!,20)+HLOOKUP(Sheet2!$DA$12,#REF!,20)+HLOOKUP(Sheet2!$DA$13,#REF!,20)+HLOOKUP(Sheet2!$DA$14,#REF!,20)+HLOOKUP(Sheet2!$DA$15,#REF!,20)+HLOOKUP(Sheet2!$DA$16,#REF!,20))</f>
        <v>#REF!</v>
      </c>
      <c r="DB40" s="8" t="e">
        <f>SUM(HLOOKUP(Sheet2!$DB$3,#REF!,20)+HLOOKUP(Sheet2!$DB$4,#REF!,20)+HLOOKUP(Sheet2!$DB$5,#REF!,20)+HLOOKUP(Sheet2!$DB$6,#REF!,20)+HLOOKUP(Sheet2!$DB$7,#REF!,20)+HLOOKUP(Sheet2!$DB$8,#REF!,20)+HLOOKUP(Sheet2!$DB$9,#REF!,20)+HLOOKUP(Sheet2!$DB$10,#REF!,20)+HLOOKUP(Sheet2!$DB$11,#REF!,20)+HLOOKUP(Sheet2!$DB$12,#REF!,20)+HLOOKUP(Sheet2!$DB$13,#REF!,20)+HLOOKUP(Sheet2!$DB$14,#REF!,20)+HLOOKUP(Sheet2!$DB$15,#REF!,20))</f>
        <v>#REF!</v>
      </c>
      <c r="DC40" s="8" t="e">
        <f>SUM(HLOOKUP(Sheet2!$DC$3,#REF!,20)+HLOOKUP(Sheet2!$DC$4,#REF!,20)+HLOOKUP(Sheet2!$DC$5,#REF!,20)+HLOOKUP(Sheet2!$DC$6,#REF!,20)+HLOOKUP(Sheet2!$DC$7,#REF!,20)+HLOOKUP(Sheet2!$DC$8,#REF!,20)+HLOOKUP(Sheet2!$DC$9,#REF!,20)+HLOOKUP(Sheet2!$DC$10,#REF!,20)+HLOOKUP(Sheet2!$DC$11,#REF!,20)+HLOOKUP(Sheet2!$DC$12,#REF!,20)+HLOOKUP(Sheet2!$DC$13,#REF!,20)+HLOOKUP(Sheet2!$DC$14,#REF!,20)+HLOOKUP(Sheet2!$DC$15,#REF!,20)+HLOOKUP(Sheet2!$DC$16,#REF!,20)+HLOOKUP(Sheet2!$DC$17,#REF!,20))</f>
        <v>#REF!</v>
      </c>
      <c r="DD40" s="8" t="e">
        <f>SUM(HLOOKUP(Sheet2!$DD$3,#REF!,20)+HLOOKUP(Sheet2!$DD$4,#REF!,20)+HLOOKUP(Sheet2!$DD$5,#REF!,20)+HLOOKUP(Sheet2!$DD$6,#REF!,20)+HLOOKUP(Sheet2!$DD$7,#REF!,20)+HLOOKUP(Sheet2!$DD$8,#REF!,20)+HLOOKUP(Sheet2!$DD$9,#REF!,20)+HLOOKUP(Sheet2!$DD$10,#REF!,20)+HLOOKUP(Sheet2!$DD$11,#REF!,20)+HLOOKUP(Sheet2!$DD$12,#REF!,20)+HLOOKUP(Sheet2!$DD$13,#REF!,20)+HLOOKUP(Sheet2!$DD$14,#REF!,20)+HLOOKUP(Sheet2!$DD$15,#REF!,20)+HLOOKUP(Sheet2!$DD$16,#REF!,20)+HLOOKUP(Sheet2!$DD$17,#REF!,20)+HLOOKUP(Sheet2!$DD$18,#REF!,20))</f>
        <v>#REF!</v>
      </c>
      <c r="DE40" s="8" t="e">
        <f>SUM(HLOOKUP(Sheet2!$DE$3,#REF!,20)+HLOOKUP(Sheet2!$DE$4,#REF!,20)+HLOOKUP(Sheet2!$DE$5,#REF!,20)+HLOOKUP(Sheet2!$DE$6,#REF!,20)+HLOOKUP(Sheet2!$DE$7,#REF!,20)+HLOOKUP(Sheet2!$DE$8,#REF!,20)+HLOOKUP(Sheet2!$DE$9,#REF!,20)+HLOOKUP(Sheet2!$DE$10,#REF!,20)+HLOOKUP(Sheet2!$DE$11,#REF!,20)+HLOOKUP(Sheet2!$DE$12,#REF!,20)+HLOOKUP(Sheet2!$DE$13,#REF!,20)+HLOOKUP(Sheet2!$DE$14,#REF!,20)+HLOOKUP(Sheet2!$DE$15,#REF!,20)+HLOOKUP(Sheet2!$DE$16,#REF!,20)+HLOOKUP(Sheet2!$DE$17,#REF!,20)+HLOOKUP(Sheet2!$DE$18,#REF!,20))</f>
        <v>#REF!</v>
      </c>
      <c r="DF40" s="8" t="e">
        <f>SUM(HLOOKUP(Sheet2!$DF$3,#REF!,20)+HLOOKUP(Sheet2!$DF$4,#REF!,20)+HLOOKUP(Sheet2!$DF$5,#REF!,20)+HLOOKUP(Sheet2!$DF$6,#REF!,20)+HLOOKUP(Sheet2!$DF$7,#REF!,20)+HLOOKUP(Sheet2!$DF$8,#REF!,20)+HLOOKUP(Sheet2!$DF$9,#REF!,20)+HLOOKUP(Sheet2!$DF$10,#REF!,20)+HLOOKUP(Sheet2!$DF$11,#REF!,20)+HLOOKUP(Sheet2!$DF$12,#REF!,20)+HLOOKUP(Sheet2!$DF$13,#REF!,20)+HLOOKUP(Sheet2!$DF$14,#REF!,20)+HLOOKUP(Sheet2!$DF$15,#REF!,20)+HLOOKUP(Sheet2!$DF$16,#REF!,20)+HLOOKUP(Sheet2!$DF$17,#REF!,20)+HLOOKUP(Sheet2!$DF$18,#REF!,20))</f>
        <v>#REF!</v>
      </c>
      <c r="DG40" s="8" t="e">
        <f>SUM(HLOOKUP(Sheet2!$DG$3,#REF!,20)+HLOOKUP(Sheet2!$DG$4,#REF!,20)+HLOOKUP(Sheet2!$DG$5,#REF!,20)+HLOOKUP(Sheet2!$DG$6,#REF!,20)+HLOOKUP(Sheet2!$DG$7,#REF!,20)+HLOOKUP(Sheet2!$DG$8,#REF!,20)+HLOOKUP(Sheet2!$DG$9,#REF!,20)+HLOOKUP(Sheet2!$DG$10,#REF!,20)+HLOOKUP(Sheet2!$DG$11,#REF!,20)+HLOOKUP(Sheet2!$DG$12,#REF!,20)+HLOOKUP(Sheet2!$DG$13,#REF!,20)+HLOOKUP(Sheet2!$DG$14,#REF!,20)+HLOOKUP(Sheet2!$DG$15,#REF!,20)+HLOOKUP(Sheet2!$DG$16,#REF!,20)+HLOOKUP(Sheet2!$DG$17,#REF!,20))</f>
        <v>#REF!</v>
      </c>
      <c r="DH40" s="8" t="e">
        <f>SUM(HLOOKUP(Sheet2!$DH$3,#REF!,20)+HLOOKUP(Sheet2!$DH$4,#REF!,20)+HLOOKUP(Sheet2!$DH$5,#REF!,20)+HLOOKUP(Sheet2!$DH$6,#REF!,20)+HLOOKUP(Sheet2!$DH$7,#REF!,20)+HLOOKUP(Sheet2!$DH$8,#REF!,20)+HLOOKUP(Sheet2!$DH$9,#REF!,20)+HLOOKUP(Sheet2!$DH$10,#REF!,20)+HLOOKUP(Sheet2!$DH$11,#REF!,20)+HLOOKUP(Sheet2!$DH$12,#REF!,20)+HLOOKUP(Sheet2!$DH$13,#REF!,20)+HLOOKUP(Sheet2!$DH$14,#REF!,20)+HLOOKUP(Sheet2!$DH$15,#REF!,20)+HLOOKUP(Sheet2!$DH$16,#REF!,20)+HLOOKUP(Sheet2!$DH$17,#REF!,20))</f>
        <v>#REF!</v>
      </c>
      <c r="DI40" s="8" t="e">
        <f>SUM(HLOOKUP(Sheet2!$DI$3,#REF!,20)+HLOOKUP(Sheet2!$DI$4,#REF!,20)+HLOOKUP(Sheet2!$DI$5,#REF!,20)+HLOOKUP(Sheet2!$DI$6,#REF!,20)+HLOOKUP(Sheet2!$DI$7,#REF!,20)+HLOOKUP(Sheet2!$DI$8,#REF!,20)+HLOOKUP(Sheet2!$DI$9,#REF!,20)+HLOOKUP(Sheet2!$DI$10,#REF!,20)+HLOOKUP(Sheet2!$DI$11,#REF!,20)+HLOOKUP(Sheet2!$DI$12,#REF!,20)+HLOOKUP(Sheet2!$DI$13,#REF!,20)+HLOOKUP(Sheet2!$DI$14,#REF!,20)+HLOOKUP(Sheet2!$DI$15,#REF!,20)+HLOOKUP(Sheet2!$DI$16,#REF!,20)+HLOOKUP(Sheet2!$DI$17,#REF!,20))</f>
        <v>#REF!</v>
      </c>
      <c r="DJ40" s="8" t="e">
        <f>SUM(HLOOKUP(Sheet2!$DJ$3,#REF!,20)+HLOOKUP(Sheet2!$DJ$4,#REF!,20)+HLOOKUP(Sheet2!$DJ$5,#REF!,20)+HLOOKUP(Sheet2!$DJ$6,#REF!,20)+HLOOKUP(Sheet2!$DJ$7,#REF!,20)+HLOOKUP(Sheet2!$DJ$8,#REF!,20)+HLOOKUP(Sheet2!$DJ$9,#REF!,20)+HLOOKUP(Sheet2!$DJ$10,#REF!,20)+HLOOKUP(Sheet2!$DJ$11,#REF!,20)+HLOOKUP(Sheet2!$DJ$12,#REF!,20)+HLOOKUP(Sheet2!$DJ$13,#REF!,20)+HLOOKUP(Sheet2!$DJ$14,#REF!,20)+HLOOKUP(Sheet2!$DJ$15,#REF!,20))</f>
        <v>#REF!</v>
      </c>
      <c r="DK40" s="8" t="e">
        <f>SUM(HLOOKUP(Sheet2!$DK$3,#REF!,20)+HLOOKUP(Sheet2!$DK$4,#REF!,20)+HLOOKUP(Sheet2!$DK$5,#REF!,20)+HLOOKUP(Sheet2!$DK$6,#REF!,20)+HLOOKUP(Sheet2!$DK$7,#REF!,20)+HLOOKUP(Sheet2!$DK$8,#REF!,20)+HLOOKUP(Sheet2!$DK$9,#REF!,20)+HLOOKUP(Sheet2!$DK$10,#REF!,20)+HLOOKUP(Sheet2!$DK$11,#REF!,20)+HLOOKUP(Sheet2!$DK$12,#REF!,20)+HLOOKUP(Sheet2!$DK$13,#REF!,20)+HLOOKUP(Sheet2!$DK$14,#REF!,20)+HLOOKUP(Sheet2!$DK$15,#REF!,20)+HLOOKUP(Sheet2!$DK$16,#REF!,20)+HLOOKUP(Sheet2!$DK$17,#REF!,20))</f>
        <v>#REF!</v>
      </c>
      <c r="DL40" s="8" t="e">
        <f>SUM(HLOOKUP(Sheet2!$DL$3,#REF!,20)+HLOOKUP(Sheet2!$DL$4,#REF!,20)+HLOOKUP(Sheet2!$DL$5,#REF!,20)+HLOOKUP(Sheet2!$DL$6,#REF!,20)+HLOOKUP(Sheet2!$DL$7,#REF!,20)+HLOOKUP(Sheet2!$DL$8,#REF!,20)+HLOOKUP(Sheet2!$DL$9,#REF!,20)+HLOOKUP(Sheet2!$DL$10,#REF!,20)+HLOOKUP(Sheet2!$DL$11,#REF!,20)+HLOOKUP(Sheet2!$DL$12,#REF!,20)+HLOOKUP(Sheet2!$DL$13,#REF!,20)+HLOOKUP(Sheet2!$DL$14,#REF!,20)+HLOOKUP(Sheet2!$DL$15,#REF!,20)+HLOOKUP(Sheet2!$DL$16,#REF!,20)+HLOOKUP(Sheet2!$DL$17,#REF!,20))</f>
        <v>#REF!</v>
      </c>
      <c r="DM40" s="8" t="e">
        <f>SUM(HLOOKUP(Sheet2!$DM$3,#REF!,20)+HLOOKUP(Sheet2!$DM$4,#REF!,20)+HLOOKUP(Sheet2!$DM$5,#REF!,20)+HLOOKUP(Sheet2!$DM$6,#REF!,20)+HLOOKUP(Sheet2!$DM$7,#REF!,20)+HLOOKUP(Sheet2!$DM$8,#REF!,20)+HLOOKUP(Sheet2!$DM$9,#REF!,20)+HLOOKUP(Sheet2!$DM$10,#REF!,20)+HLOOKUP(Sheet2!$DM$11,#REF!,20)+HLOOKUP(Sheet2!$DM$12,#REF!,20)+HLOOKUP(Sheet2!$DM$13,#REF!,20)+HLOOKUP(Sheet2!$DM$14,#REF!,20)+HLOOKUP(Sheet2!$DM$15,#REF!,20)+HLOOKUP(Sheet2!$DM$16,#REF!,20)+HLOOKUP(Sheet2!$DM$17,#REF!,20)+HLOOKUP(Sheet2!$DM$18,#REF!,20))</f>
        <v>#REF!</v>
      </c>
      <c r="DN40" s="8" t="e">
        <f>SUM(HLOOKUP(Sheet2!$DN$3,#REF!,20)+HLOOKUP(Sheet2!$DN$4,#REF!,20)+HLOOKUP(Sheet2!$DN$5,#REF!,20)+HLOOKUP(Sheet2!$DN$6,#REF!,20)+HLOOKUP(Sheet2!$DN$7,#REF!,20)+HLOOKUP(Sheet2!$DN$8,#REF!,20)+HLOOKUP(Sheet2!$DN$9,#REF!,20)+HLOOKUP(Sheet2!$DN$10,#REF!,20)+HLOOKUP(Sheet2!$DN$11,#REF!,20)+HLOOKUP(Sheet2!$DN$12,#REF!,20)+HLOOKUP(Sheet2!$DN$13,#REF!,20)+HLOOKUP(Sheet2!$DN$14,#REF!,20)+HLOOKUP(Sheet2!$DN$15,#REF!,20)+HLOOKUP(Sheet2!$DN$16,#REF!,20)+HLOOKUP(Sheet2!$DN$17,#REF!,20)+HLOOKUP(Sheet2!$DN$18,#REF!,20))</f>
        <v>#REF!</v>
      </c>
      <c r="DO40" s="8" t="e">
        <f>SUM(HLOOKUP(Sheet2!$DO$3,#REF!,20)+HLOOKUP(Sheet2!$DO$4,#REF!,20)+HLOOKUP(Sheet2!$DO$5,#REF!,20)+HLOOKUP(Sheet2!$DO$6,#REF!,20)+HLOOKUP(Sheet2!$DO$7,#REF!,20)+HLOOKUP(Sheet2!$DO$8,#REF!,20)+HLOOKUP(Sheet2!$DO$9,#REF!,20)+HLOOKUP(Sheet2!$DO$10,#REF!,20)+HLOOKUP(Sheet2!$DO$11,#REF!,20)+HLOOKUP(Sheet2!$DO$12,#REF!,20)+HLOOKUP(Sheet2!$DO$13,#REF!,20)+HLOOKUP(Sheet2!$DO$14,#REF!,20)+HLOOKUP(Sheet2!$DO$15,#REF!,20)+HLOOKUP(Sheet2!$DO$16,#REF!,20)+HLOOKUP(Sheet2!$DO$17,#REF!,20)+HLOOKUP(Sheet2!$DO$18,#REF!,20)+HLOOKUP(Sheet2!$DO$19,#REF!,20)+HLOOKUP(Sheet2!$DO$20,#REF!,20)+HLOOKUP(Sheet2!$DO$21,#REF!,20))</f>
        <v>#REF!</v>
      </c>
      <c r="DP40" s="8" t="e">
        <f>SUM(HLOOKUP(Sheet2!$DP$3,#REF!,20)+HLOOKUP(Sheet2!$DP$4,#REF!,20)+HLOOKUP(Sheet2!$DP$5,#REF!,20)+HLOOKUP(Sheet2!$DP$6,#REF!,20)+HLOOKUP(Sheet2!$DP$7,#REF!,20)+HLOOKUP(Sheet2!$DP$8,#REF!,20)+HLOOKUP(Sheet2!$DP$9,#REF!,20)+HLOOKUP(Sheet2!$DP$10,#REF!,20)+HLOOKUP(Sheet2!$DP$11,#REF!,20)+HLOOKUP(Sheet2!$DP$12,#REF!,20)+HLOOKUP(Sheet2!$DP$13,#REF!,20)+HLOOKUP(Sheet2!$DP$14,#REF!,20)+HLOOKUP(Sheet2!$DP$15,#REF!,20)+HLOOKUP(Sheet2!$DP$16,#REF!,20)+HLOOKUP(Sheet2!$DP$17,#REF!,20)+HLOOKUP(Sheet2!$DP$18,#REF!,20))</f>
        <v>#REF!</v>
      </c>
      <c r="DQ40" s="8" t="e">
        <f>SUM(HLOOKUP(Sheet2!$DQ$3,#REF!,20)+HLOOKUP(Sheet2!$DQ$4,#REF!,20)+HLOOKUP(Sheet2!$DQ$5,#REF!,20)+HLOOKUP(Sheet2!$DQ$6,#REF!,20)+HLOOKUP(Sheet2!$DQ$7,#REF!,20)+HLOOKUP(Sheet2!$DQ$8,#REF!,20)+HLOOKUP(Sheet2!$DQ$9,#REF!,20)+HLOOKUP(Sheet2!$DQ$10,#REF!,20)+HLOOKUP(Sheet2!$DQ$11,#REF!,20)+HLOOKUP(Sheet2!$DQ$12,#REF!,20)+HLOOKUP(Sheet2!$DQ$13,#REF!,20)+HLOOKUP(Sheet2!$DQ$14,#REF!,20)+HLOOKUP(Sheet2!$DQ$15,#REF!,20)+HLOOKUP(Sheet2!$DQ$16,#REF!,20)+HLOOKUP(Sheet2!$DQ$17,#REF!,20)+HLOOKUP(Sheet2!$DQ$18,#REF!,20)+HLOOKUP(Sheet2!$DQ$19,#REF!,20)+HLOOKUP(Sheet2!$DQ$20,#REF!,20))</f>
        <v>#REF!</v>
      </c>
      <c r="DR40" s="8" t="e">
        <f>SUM(HLOOKUP(Sheet2!$DR$3,#REF!,20)+HLOOKUP(Sheet2!$DR$4,#REF!,20)+HLOOKUP(Sheet2!$DR$5,#REF!,20)+HLOOKUP(Sheet2!$DR$6,#REF!,20)+HLOOKUP(Sheet2!$DR$7,#REF!,20)+HLOOKUP(Sheet2!$DR$8,#REF!,20)+HLOOKUP(Sheet2!$DR$9,#REF!,20)+HLOOKUP(Sheet2!$DR$10,#REF!,20)+HLOOKUP(Sheet2!$DR$11,#REF!,20)+HLOOKUP(Sheet2!$DR$12,#REF!,20)+HLOOKUP(Sheet2!$DR$13,#REF!,20)+HLOOKUP(Sheet2!$DR$14,#REF!,20)+HLOOKUP(Sheet2!$DR$15,#REF!,20)+HLOOKUP(Sheet2!$DR$16,#REF!,20))</f>
        <v>#REF!</v>
      </c>
      <c r="DS40" s="8" t="e">
        <f>SUM(HLOOKUP(Sheet2!$DS$3,#REF!,20)+HLOOKUP(Sheet2!$DS$4,#REF!,20)+HLOOKUP(Sheet2!$DS$5,#REF!,20)+HLOOKUP(Sheet2!$DS$6,#REF!,20)+HLOOKUP(Sheet2!$DS$7,#REF!,20)+HLOOKUP(Sheet2!$DS$8,#REF!,20)+HLOOKUP(Sheet2!$DS$9,#REF!,20)+HLOOKUP(Sheet2!$DS$10,#REF!,20)+HLOOKUP(Sheet2!$DS$11,#REF!,20)+HLOOKUP(Sheet2!$DS$12,#REF!,20)+HLOOKUP(Sheet2!$DS$13,#REF!,20)+HLOOKUP(Sheet2!$DS$14,#REF!,20)+HLOOKUP(Sheet2!$DS$15,#REF!,20)+HLOOKUP(Sheet2!$DS$16,#REF!,20)+HLOOKUP(Sheet2!$DS$17,#REF!,20))</f>
        <v>#REF!</v>
      </c>
      <c r="DT40" s="8" t="e">
        <f>SUM(HLOOKUP(Sheet2!$DT$3,#REF!,20)+HLOOKUP(Sheet2!$DT$4,#REF!,20)+HLOOKUP(Sheet2!$DT$5,#REF!,20)+HLOOKUP(Sheet2!$DT$6,#REF!,20)+HLOOKUP(Sheet2!$DT$7,#REF!,20)+HLOOKUP(Sheet2!$DT$8,#REF!,20)+HLOOKUP(Sheet2!$DT$9,#REF!,20)+HLOOKUP(Sheet2!$DT$10,#REF!,20)+HLOOKUP(Sheet2!$DT$11,#REF!,20)+HLOOKUP(Sheet2!$DT$12,#REF!,20)+HLOOKUP(Sheet2!$DT$13,#REF!,20)+HLOOKUP(Sheet2!$DT$14,#REF!,20))</f>
        <v>#REF!</v>
      </c>
      <c r="DU40" s="8" t="e">
        <f>SUM(HLOOKUP(Sheet2!$DU$3,#REF!,20)+HLOOKUP(Sheet2!$DU$4,#REF!,20)+HLOOKUP(Sheet2!$DU$5,#REF!,20)+HLOOKUP(Sheet2!$DU$6,#REF!,20)+HLOOKUP(Sheet2!$DU$7,#REF!,20)+HLOOKUP(Sheet2!$DU$8,#REF!,20)+HLOOKUP(Sheet2!$DU$9,#REF!,20)+HLOOKUP(Sheet2!$DU$10,#REF!,20)+HLOOKUP(Sheet2!$DU$11,#REF!,20)+HLOOKUP(Sheet2!$DU$12,#REF!,20)+HLOOKUP(Sheet2!$DU$13,#REF!,20)+HLOOKUP(Sheet2!$DU$14,#REF!,20)+HLOOKUP(Sheet2!$DU$15,#REF!,20)+HLOOKUP(Sheet2!$DU$16,#REF!,20))</f>
        <v>#REF!</v>
      </c>
      <c r="DV40" s="8" t="e">
        <f>SUM(HLOOKUP(Sheet2!$DV$3,#REF!,20)+HLOOKUP(Sheet2!$DV$4,#REF!,20)+HLOOKUP(Sheet2!$DV$5,#REF!,20)+HLOOKUP(Sheet2!$DV$6,#REF!,20)+HLOOKUP(Sheet2!$DV$7,#REF!,20)+HLOOKUP(Sheet2!$DV$8,#REF!,20)+HLOOKUP(Sheet2!$DV$9,#REF!,20)+HLOOKUP(Sheet2!$DV$10,#REF!,20)+HLOOKUP(Sheet2!$DV$11,#REF!,20)+HLOOKUP(Sheet2!$DV$12,#REF!,20)+HLOOKUP(Sheet2!$DV$13,#REF!,20)+HLOOKUP(Sheet2!$DV$14,#REF!,20)+HLOOKUP(Sheet2!$DV$15,#REF!,20)+HLOOKUP(Sheet2!$DV$16,#REF!,20))</f>
        <v>#REF!</v>
      </c>
      <c r="DW40" s="8" t="e">
        <f>SUM(HLOOKUP(Sheet2!$DW$3,#REF!,20)+HLOOKUP(Sheet2!$DW$4,#REF!,20)+HLOOKUP(Sheet2!$DW$5,#REF!,20)+HLOOKUP(Sheet2!$DW$6,#REF!,20)+HLOOKUP(Sheet2!$DW$7,#REF!,20)+HLOOKUP(Sheet2!$DW$8,#REF!,20)+HLOOKUP(Sheet2!$DW$9,#REF!,20)+HLOOKUP(Sheet2!$DW$10,#REF!,20)+HLOOKUP(Sheet2!$DW$11,#REF!,20)+HLOOKUP(Sheet2!$DW$12,#REF!,20)+HLOOKUP(Sheet2!$DW$13,#REF!,20))</f>
        <v>#REF!</v>
      </c>
      <c r="DX40" s="8" t="e">
        <f>SUM(HLOOKUP(Sheet2!$DX$3,#REF!,20)+HLOOKUP(Sheet2!$DX$4,#REF!,20)+HLOOKUP(Sheet2!$DX$5,#REF!,20)+HLOOKUP(Sheet2!$DX$6,#REF!,20)+HLOOKUP(Sheet2!$DX$7,#REF!,20)+HLOOKUP(Sheet2!$DX$8,#REF!,20)+HLOOKUP(Sheet2!$DX$9,#REF!,20)+HLOOKUP(Sheet2!$DX$10,#REF!,20)+HLOOKUP(Sheet2!$DX$11,#REF!,20)+HLOOKUP(Sheet2!$DX$12,#REF!,20)+HLOOKUP(Sheet2!$DX$13,#REF!,20)+HLOOKUP(Sheet2!$DX$14,#REF!,20)+HLOOKUP(Sheet2!$DX$15,#REF!,20))</f>
        <v>#REF!</v>
      </c>
      <c r="DY40" s="8" t="e">
        <f>SUM(HLOOKUP(Sheet2!$DY$3,#REF!,20)+HLOOKUP(Sheet2!$DY$4,#REF!,20)+HLOOKUP(Sheet2!$DY$5,#REF!,20)+HLOOKUP(Sheet2!$DY$6,#REF!,20)+HLOOKUP(Sheet2!$DY$7,#REF!,20)+HLOOKUP(Sheet2!$DY$8,#REF!,20)+HLOOKUP(Sheet2!$DY$9,#REF!,20)+HLOOKUP(Sheet2!$DY$10,#REF!,20)+HLOOKUP(Sheet2!$DY$11,#REF!,20)+HLOOKUP(Sheet2!$DY$12,#REF!,20)+HLOOKUP(Sheet2!$DY$13,#REF!,20)+HLOOKUP(Sheet2!$DY$14,#REF!,20))</f>
        <v>#REF!</v>
      </c>
      <c r="DZ40" s="8" t="e">
        <f>SUM(HLOOKUP(Sheet2!$DZ$3,#REF!,20)+HLOOKUP(Sheet2!$DZ$4,#REF!,20)+HLOOKUP(Sheet2!$DZ$5,#REF!,20)+HLOOKUP(Sheet2!$DZ$6,#REF!,20)+HLOOKUP(Sheet2!$DZ$7,#REF!,20)+HLOOKUP(Sheet2!$DZ$8,#REF!,20)+HLOOKUP(Sheet2!$DZ$9,#REF!,20)+HLOOKUP(Sheet2!$DZ$10,#REF!,20)+HLOOKUP(Sheet2!$DZ$11,#REF!,20)+HLOOKUP(Sheet2!$DZ$12,#REF!,20)+HLOOKUP(Sheet2!$DZ$13,#REF!,20)+HLOOKUP(Sheet2!$DZ$14,#REF!,20)+HLOOKUP(Sheet2!$DZ$15,#REF!,20)+HLOOKUP(Sheet2!$DZ$16,#REF!,20))</f>
        <v>#REF!</v>
      </c>
      <c r="EA40" s="8" t="e">
        <f>SUM(HLOOKUP(Sheet2!$EA$3,#REF!,20)+HLOOKUP(Sheet2!$EA$4,#REF!,20)+HLOOKUP(Sheet2!$EA$5,#REF!,20)+HLOOKUP(Sheet2!$EA$6,#REF!,20)+HLOOKUP(Sheet2!$EA$7,#REF!,20)+HLOOKUP(Sheet2!$EA$8,#REF!,20)+HLOOKUP(Sheet2!$EA$9,#REF!,20)+HLOOKUP(Sheet2!$EA$10,#REF!,20)+HLOOKUP(Sheet2!$EA$11,#REF!,20)+HLOOKUP(Sheet2!$EA$12,#REF!,20)+HLOOKUP(Sheet2!$EA$13,#REF!,20)+HLOOKUP(Sheet2!$EA$14,#REF!,20)+HLOOKUP(Sheet2!$EA$15,#REF!,20)+HLOOKUP(Sheet2!$EA$16,#REF!,20)+HLOOKUP(Sheet2!$EA$17,#REF!,20))</f>
        <v>#REF!</v>
      </c>
      <c r="EB40" s="8" t="e">
        <f>SUM(HLOOKUP(Sheet2!$EB$3,#REF!,20)+HLOOKUP(Sheet2!$EB$4,#REF!,20)+HLOOKUP(Sheet2!$EB$5,#REF!,20)+HLOOKUP(Sheet2!$EB$6,#REF!,20)+HLOOKUP(Sheet2!$EB$7,#REF!,20)+HLOOKUP(Sheet2!$EB$8,#REF!,20)+HLOOKUP(Sheet2!$EB$9,#REF!,20)+HLOOKUP(Sheet2!$EB$10,#REF!,20)+HLOOKUP(Sheet2!$EB$11,#REF!,20)+HLOOKUP(Sheet2!$EB$12,#REF!,20)+HLOOKUP(Sheet2!$EB$13,#REF!,20)+HLOOKUP(Sheet2!$EB$14,#REF!,20)+HLOOKUP(Sheet2!$EB$15,#REF!,20)+HLOOKUP(Sheet2!$EB$16,#REF!,20)+HLOOKUP(Sheet2!$EB$17,#REF!,20))</f>
        <v>#REF!</v>
      </c>
      <c r="EC40" s="8" t="e">
        <f>SUM(HLOOKUP(Sheet2!$EC$3,#REF!,20)+HLOOKUP(Sheet2!$EC$4,#REF!,20)+HLOOKUP(Sheet2!$EC$5,#REF!,20)+HLOOKUP(Sheet2!$EC$6,#REF!,20)+HLOOKUP(Sheet2!$EC$7,#REF!,20)+HLOOKUP(Sheet2!$EC$8,#REF!,20)+HLOOKUP(Sheet2!$EC$9,#REF!,20)+HLOOKUP(Sheet2!$EC$10,#REF!,20)+HLOOKUP(Sheet2!$EC$11,#REF!,20)+HLOOKUP(Sheet2!$EC$12,#REF!,20)+HLOOKUP(Sheet2!$EC$13,#REF!,20)+HLOOKUP(Sheet2!$EC$14,#REF!,20)+HLOOKUP(Sheet2!$EC$15,#REF!,20)+HLOOKUP(Sheet2!$EC$16,#REF!,20)+HLOOKUP(Sheet2!$EC$17,#REF!,20))</f>
        <v>#REF!</v>
      </c>
      <c r="ED40" s="8" t="e">
        <f>SUM(HLOOKUP(Sheet2!$ED$3,#REF!,20)+HLOOKUP(Sheet2!$ED$4,#REF!,20)+HLOOKUP(Sheet2!$ED$5,#REF!,20)+HLOOKUP(Sheet2!$ED$6,#REF!,20)+HLOOKUP(Sheet2!$ED$7,#REF!,20)+HLOOKUP(Sheet2!$ED$8,#REF!,20)+HLOOKUP(Sheet2!$ED$9,#REF!,20)+HLOOKUP(Sheet2!$ED$10,#REF!,20)+HLOOKUP(Sheet2!$ED$11,#REF!,20)+HLOOKUP(Sheet2!$ED$12,#REF!,20)+HLOOKUP(Sheet2!$ED$13,#REF!,20)+HLOOKUP(Sheet2!$ED$14,#REF!,20)+HLOOKUP(Sheet2!$ED$15,#REF!,20)+HLOOKUP(Sheet2!$ED$16,#REF!,20))</f>
        <v>#REF!</v>
      </c>
      <c r="EE40" s="8" t="e">
        <f>SUM(HLOOKUP(Sheet2!$EE$3,#REF!,20)+HLOOKUP(Sheet2!$EE$4,#REF!,20)+HLOOKUP(Sheet2!$EE$5,#REF!,20)+HLOOKUP(Sheet2!$EE$6,#REF!,20)+HLOOKUP(Sheet2!$EE$7,#REF!,20)+HLOOKUP(Sheet2!$EE$8,#REF!,20)+HLOOKUP(Sheet2!$EE$9,#REF!,20)+HLOOKUP(Sheet2!$EE$10,#REF!,20)+HLOOKUP(Sheet2!$EE$11,#REF!,20)+HLOOKUP(Sheet2!$EE$12,#REF!,20)+HLOOKUP(Sheet2!$EE$13,#REF!,20)+HLOOKUP(Sheet2!$EE$14,#REF!,20)+HLOOKUP(Sheet2!$EE$15,#REF!,20)+HLOOKUP(Sheet2!$EE$16,#REF!,20))</f>
        <v>#REF!</v>
      </c>
      <c r="EF40" s="8" t="e">
        <f>SUM(HLOOKUP(Sheet2!$EF$3,#REF!,20)+HLOOKUP(Sheet2!$EF$4,#REF!,20)+HLOOKUP(Sheet2!$EF$5,#REF!,20)+HLOOKUP(Sheet2!$EF$6,#REF!,20)+HLOOKUP(Sheet2!$EF$7,#REF!,20)+HLOOKUP(Sheet2!$EF$8,#REF!,20)+HLOOKUP(Sheet2!$EF$9,#REF!,20)+HLOOKUP(Sheet2!$EF$10,#REF!,20)+HLOOKUP(Sheet2!$EF$11,#REF!,20)+HLOOKUP(Sheet2!$EF$12,#REF!,20)+HLOOKUP(Sheet2!$EF$13,#REF!,20)+HLOOKUP(Sheet2!$EF$14,#REF!,20)+HLOOKUP(Sheet2!$EF$15,#REF!,20)+HLOOKUP(Sheet2!$EF$16,#REF!,20))</f>
        <v>#REF!</v>
      </c>
      <c r="EG40" s="8" t="e">
        <f>SUM(HLOOKUP(Sheet2!$EG$3,#REF!,20)+HLOOKUP(Sheet2!$EG$4,#REF!,20)+HLOOKUP(Sheet2!$EG$5,#REF!,20)+HLOOKUP(Sheet2!$EG$6,#REF!,20)+HLOOKUP(Sheet2!$EG$7,#REF!,20)+HLOOKUP(Sheet2!$EG$8,#REF!,20)+HLOOKUP(Sheet2!$EG$9,#REF!,20)+HLOOKUP(Sheet2!$EG$10,#REF!,20)+HLOOKUP(Sheet2!$EG$11,#REF!,20)+HLOOKUP(Sheet2!$EG$12,#REF!,20)+HLOOKUP(Sheet2!$EG$13,#REF!,20)+HLOOKUP(Sheet2!$EG$14,#REF!,20))</f>
        <v>#REF!</v>
      </c>
      <c r="EH40" s="8" t="e">
        <f>SUM(HLOOKUP(Sheet2!$EH$3,#REF!,20)+HLOOKUP(Sheet2!$EH$4,#REF!,20)+HLOOKUP(Sheet2!$EH$5,#REF!,20)+HLOOKUP(Sheet2!$EH$6,#REF!,20)+HLOOKUP(Sheet2!$EH$7,#REF!,20)+HLOOKUP(Sheet2!$EH$8,#REF!,20)+HLOOKUP(Sheet2!$EH$9,#REF!,20)+HLOOKUP(Sheet2!$EH$10,#REF!,20)+HLOOKUP(Sheet2!$EH$11,#REF!,20)+HLOOKUP(Sheet2!$EH$12,#REF!,20)+HLOOKUP(Sheet2!$EH$13,#REF!,20)+HLOOKUP(Sheet2!$EH$14,#REF!,20)+HLOOKUP(Sheet2!$EH$15,#REF!,20)+HLOOKUP(Sheet2!$EH$16,#REF!,20))</f>
        <v>#REF!</v>
      </c>
      <c r="EI40" s="8" t="e">
        <f>SUM(HLOOKUP(Sheet2!$EI$3,#REF!,20)+HLOOKUP(Sheet2!$EI$4,#REF!,20)+HLOOKUP(Sheet2!$EI$5,#REF!,20)+HLOOKUP(Sheet2!$EI$6,#REF!,20)+HLOOKUP(Sheet2!$EI$7,#REF!,20)+HLOOKUP(Sheet2!$EI$8,#REF!,20)+HLOOKUP(Sheet2!$EI$9,#REF!,20)+HLOOKUP(Sheet2!$EI$10,#REF!,20)+HLOOKUP(Sheet2!$EI$11,#REF!,20)+HLOOKUP(Sheet2!$EI$12,#REF!,20)+HLOOKUP(Sheet2!$EI$13,#REF!,20)+HLOOKUP(Sheet2!$EI$14,#REF!,20)+HLOOKUP(Sheet2!$EI$15,#REF!,20)+HLOOKUP(Sheet2!$EI$16,#REF!,20))</f>
        <v>#REF!</v>
      </c>
      <c r="EJ40" s="8" t="e">
        <f>SUM(HLOOKUP(Sheet2!$EJ$3,#REF!,20)+HLOOKUP(Sheet2!$EJ$4,#REF!,20)+HLOOKUP(Sheet2!$EJ$5,#REF!,20)+HLOOKUP(Sheet2!$EJ$6,#REF!,20)+HLOOKUP(Sheet2!$EJ$7,#REF!,20)+HLOOKUP(Sheet2!$EJ$8,#REF!,20)+HLOOKUP(Sheet2!$EJ$9,#REF!,20)+HLOOKUP(Sheet2!$EJ$10,#REF!,20)+HLOOKUP(Sheet2!$EJ$11,#REF!,20)+HLOOKUP(Sheet2!$EJ$12,#REF!,20)+HLOOKUP(Sheet2!$EJ$13,#REF!,20)+HLOOKUP(Sheet2!$EJ$14,#REF!,20)+HLOOKUP(Sheet2!$EJ$15,#REF!,20)+HLOOKUP(Sheet2!$EJ$16,#REF!,20)+HLOOKUP(Sheet2!$EJ$17,#REF!,20))</f>
        <v>#REF!</v>
      </c>
      <c r="EK40" s="8" t="e">
        <f>SUM(HLOOKUP(Sheet2!$EK$3,#REF!,20)+HLOOKUP(Sheet2!$EK$4,#REF!,20)+HLOOKUP(Sheet2!$EK$5,#REF!,20)+HLOOKUP(Sheet2!$EK$6,#REF!,20)+HLOOKUP(Sheet2!$EK$7,#REF!,20)+HLOOKUP(Sheet2!$EK$8,#REF!,20)+HLOOKUP(Sheet2!$EK$9,#REF!,20)+HLOOKUP(Sheet2!$EK$10,#REF!,20)+HLOOKUP(Sheet2!$EK$11,#REF!,20)+HLOOKUP(Sheet2!$EK$12,#REF!,20)+HLOOKUP(Sheet2!$EK$13,#REF!,20)+HLOOKUP(Sheet2!$EK$14,#REF!,20)+HLOOKUP(Sheet2!$EK$15,#REF!,20)+HLOOKUP(Sheet2!$EK$16,#REF!,20)+HLOOKUP(Sheet2!$EK$17,#REF!,20))</f>
        <v>#REF!</v>
      </c>
      <c r="EL40" s="8" t="e">
        <f>SUM(HLOOKUP(Sheet2!$EL$3,#REF!,20)+HLOOKUP(Sheet2!$EL$4,#REF!,20)+HLOOKUP(Sheet2!$EL$5,#REF!,20)+HLOOKUP(Sheet2!$EL$6,#REF!,20)+HLOOKUP(Sheet2!$EL$7,#REF!,20)+HLOOKUP(Sheet2!$EL$8,#REF!,20)+HLOOKUP(Sheet2!$EL$9,#REF!,20)+HLOOKUP(Sheet2!$EL$10,#REF!,20)+HLOOKUP(Sheet2!$EL$11,#REF!,20)+HLOOKUP(Sheet2!$EL$12,#REF!,20)+HLOOKUP(Sheet2!$EL$13,#REF!,20)+HLOOKUP(Sheet2!$EL$14,#REF!,20)+HLOOKUP(Sheet2!$EL$15,#REF!,20)+HLOOKUP(Sheet2!$EL$16,#REF!,20)+HLOOKUP(Sheet2!$EL$17,#REF!,20)+HLOOKUP(Sheet2!$EL$18,#REF!,20)+HLOOKUP(Sheet2!$EL$19,#REF!,20)+HLOOKUP(Sheet2!$EL$20,#REF!,20))</f>
        <v>#REF!</v>
      </c>
      <c r="EM40" s="8" t="e">
        <f>SUM(HLOOKUP(Sheet2!$EM$3,#REF!,20)+HLOOKUP(Sheet2!$EM$4,#REF!,20)+HLOOKUP(Sheet2!$EM$5,#REF!,20)+HLOOKUP(Sheet2!$EM$6,#REF!,20)+HLOOKUP(Sheet2!$EM$7,#REF!,20)+HLOOKUP(Sheet2!$EM$8,#REF!,20)+HLOOKUP(Sheet2!$EM$9,#REF!,20)+HLOOKUP(Sheet2!$EM$10,#REF!,20)+HLOOKUP(Sheet2!$EM$11,#REF!,20)+HLOOKUP(Sheet2!$EM$12,#REF!,20)+HLOOKUP(Sheet2!$EM$13,#REF!,20)+HLOOKUP(Sheet2!$EM$14,#REF!,20)+HLOOKUP(Sheet2!$EM$15,#REF!,20)+HLOOKUP(Sheet2!$EM$16,#REF!,20)+HLOOKUP(Sheet2!$EM$17,#REF!,20))</f>
        <v>#REF!</v>
      </c>
      <c r="EN40" s="8" t="e">
        <f>SUM(HLOOKUP(Sheet2!$EN$3,#REF!,20)+HLOOKUP(Sheet2!$EN$4,#REF!,20)+HLOOKUP(Sheet2!$EN$5,#REF!,20)+HLOOKUP(Sheet2!$EN$6,#REF!,20)+HLOOKUP(Sheet2!$EN$7,#REF!,20)+HLOOKUP(Sheet2!$EN$8,#REF!,20)+HLOOKUP(Sheet2!$EN$9,#REF!,20)+HLOOKUP(Sheet2!$EN$10,#REF!,20)+HLOOKUP(Sheet2!$EN$11,#REF!,20)+HLOOKUP(Sheet2!$EN$12,#REF!,20)+HLOOKUP(Sheet2!$EN$13,#REF!,20)+HLOOKUP(Sheet2!$EN$14,#REF!,20)+HLOOKUP(Sheet2!$EN$15,#REF!,20)+HLOOKUP(Sheet2!$EN$16,#REF!,20)+HLOOKUP(Sheet2!$EN$17,#REF!,20)+HLOOKUP(Sheet2!$EN$18,#REF!,20)+HLOOKUP(Sheet2!$EN$19,#REF!,20))</f>
        <v>#REF!</v>
      </c>
      <c r="EO40" s="8" t="e">
        <f>SUM(HLOOKUP(Sheet2!$EO$3,#REF!,20)+HLOOKUP(Sheet2!$EO$4,#REF!,20)+HLOOKUP(Sheet2!$EO$5,#REF!,20)+HLOOKUP(Sheet2!$EO$6,#REF!,20)+HLOOKUP(Sheet2!$EO$7,#REF!,20)+HLOOKUP(Sheet2!$EO$8,#REF!,20)+HLOOKUP(Sheet2!$EO$9,#REF!,20)+HLOOKUP(Sheet2!$EO$10,#REF!,20)+HLOOKUP(Sheet2!$EO$11,#REF!,20)+HLOOKUP(Sheet2!$EO$12,#REF!,20)+HLOOKUP(Sheet2!$EO$13,#REF!,20))</f>
        <v>#REF!</v>
      </c>
      <c r="EP40" s="8" t="e">
        <f>SUM(HLOOKUP(Sheet2!$EP$3,#REF!,20)+HLOOKUP(Sheet2!$EP$4,#REF!,20)+HLOOKUP(Sheet2!$EP$5,#REF!,20)+HLOOKUP(Sheet2!$EP$6,#REF!,20)+HLOOKUP(Sheet2!$EP$7,#REF!,20)+HLOOKUP(Sheet2!$EP$8,#REF!,20)+HLOOKUP(Sheet2!$EP$9,#REF!,20)+HLOOKUP(Sheet2!$EP$10,#REF!,20)+HLOOKUP(Sheet2!$EP$11,#REF!,20)+HLOOKUP(Sheet2!$EP$12,#REF!,20)+HLOOKUP(Sheet2!$EP$13,#REF!,20))</f>
        <v>#REF!</v>
      </c>
      <c r="EQ40" s="8" t="e">
        <f>SUM(HLOOKUP(Sheet2!$EQ$3,#REF!,20)+HLOOKUP(Sheet2!$EQ$4,#REF!,20)+HLOOKUP(Sheet2!$EQ$5,#REF!,20)+HLOOKUP(Sheet2!$EQ$6,#REF!,20)+HLOOKUP(Sheet2!$EQ$7,#REF!,20)+HLOOKUP(Sheet2!$EQ$8,#REF!,20)+HLOOKUP(Sheet2!$EQ$9,#REF!,20)+HLOOKUP(Sheet2!$EQ$10,#REF!,20)+HLOOKUP(Sheet2!$EQ$11,#REF!,20)+HLOOKUP(Sheet2!$EQ$12,#REF!,20)+HLOOKUP(Sheet2!$EQ$13,#REF!,20)+HLOOKUP(Sheet2!$EQ$14,#REF!,20))</f>
        <v>#REF!</v>
      </c>
      <c r="ER40" s="8" t="e">
        <f>SUM(HLOOKUP(Sheet2!$ER$3,#REF!,20)+HLOOKUP(Sheet2!$ER$4,#REF!,20)+HLOOKUP(Sheet2!$ER$5,#REF!,20)+HLOOKUP(Sheet2!$ER$6,#REF!,20)+HLOOKUP(Sheet2!$ER$7,#REF!,20)+HLOOKUP(Sheet2!$ER$8,#REF!,20)+HLOOKUP(Sheet2!$ER$9,#REF!,20)+HLOOKUP(Sheet2!$ER$10,#REF!,20)+HLOOKUP(Sheet2!$ER$11,#REF!,20))</f>
        <v>#REF!</v>
      </c>
      <c r="ES40" s="8" t="e">
        <f>SUM(HLOOKUP(Sheet2!$ES$3,#REF!,20)+HLOOKUP(Sheet2!$ES$4,#REF!,20)+HLOOKUP(Sheet2!$ES$5,#REF!,20)+HLOOKUP(Sheet2!$ES$6,#REF!,20)+HLOOKUP(Sheet2!$ES$7,#REF!,20)+HLOOKUP(Sheet2!$ES$8,#REF!,20)+HLOOKUP(Sheet2!$ES$9,#REF!,20)+HLOOKUP(Sheet2!$ES$10,#REF!,20)+HLOOKUP(Sheet2!$ES$11,#REF!,20)+HLOOKUP(Sheet2!$ES$12,#REF!,20)+HLOOKUP(Sheet2!$ES$13,#REF!,20))</f>
        <v>#REF!</v>
      </c>
      <c r="ET40" s="8" t="e">
        <f>SUM(HLOOKUP(Sheet2!$ET$3,#REF!,20)+HLOOKUP(Sheet2!$ET$4,#REF!,20)+HLOOKUP(Sheet2!$ET$5,#REF!,20)+HLOOKUP(Sheet2!$ET$6,#REF!,20)+HLOOKUP(Sheet2!$ET$7,#REF!,20)+HLOOKUP(Sheet2!$ET$8,#REF!,20)+HLOOKUP(Sheet2!$ET$9,#REF!,20)+HLOOKUP(Sheet2!$ET$10,#REF!,20)+HLOOKUP(Sheet2!$ET$11,#REF!,20))</f>
        <v>#REF!</v>
      </c>
      <c r="EU40" s="8" t="e">
        <f>SUM(HLOOKUP(Sheet2!$EU$3,#REF!,20)+HLOOKUP(Sheet2!$EU$4,#REF!,20)+HLOOKUP(Sheet2!$EU$5,#REF!,20)+HLOOKUP(Sheet2!$EU$6,#REF!,20)+HLOOKUP(Sheet2!$EU$7,#REF!,20)+HLOOKUP(Sheet2!$EU$8,#REF!,20)+HLOOKUP(Sheet2!$EU$9,#REF!,20)+HLOOKUP(Sheet2!$EU$10,#REF!,20)+HLOOKUP(Sheet2!$EU$11,#REF!,20)+HLOOKUP(Sheet2!$EU$12,#REF!,20)+HLOOKUP(Sheet2!$EU$13,#REF!,20))</f>
        <v>#REF!</v>
      </c>
      <c r="EV40" s="8" t="e">
        <f>SUM(HLOOKUP(Sheet2!$EV$3,#REF!,20)+HLOOKUP(Sheet2!$EV$4,#REF!,20)+HLOOKUP(Sheet2!$EV$5,#REF!,20)+HLOOKUP(Sheet2!$EV$6,#REF!,20)+HLOOKUP(Sheet2!$EV$7,#REF!,20)+HLOOKUP(Sheet2!$EV$8,#REF!,20)+HLOOKUP(Sheet2!$EV$9,#REF!,20)+HLOOKUP(Sheet2!$EV$10,#REF!,20)+HLOOKUP(Sheet2!$EV$11,#REF!,20)+HLOOKUP(Sheet2!$EV$12,#REF!,20)+HLOOKUP(Sheet2!$EV$13,#REF!,20)+HLOOKUP(Sheet2!$EV$14,#REF!,20))</f>
        <v>#REF!</v>
      </c>
      <c r="EW40" s="8" t="e">
        <f>SUM(HLOOKUP(Sheet2!$EW$3,#REF!,20)+HLOOKUP(Sheet2!$EW$4,#REF!,20)+HLOOKUP(Sheet2!$EW$5,#REF!,20)+HLOOKUP(Sheet2!$EW$6,#REF!,20)+HLOOKUP(Sheet2!$EW$7,#REF!,20)+HLOOKUP(Sheet2!$EW$8,#REF!,20)+HLOOKUP(Sheet2!$EW$9,#REF!,20)+HLOOKUP(Sheet2!$EW$10,#REF!,20)+HLOOKUP(Sheet2!$EW$11,#REF!,20)+HLOOKUP(Sheet2!$EW$12,#REF!,20)+HLOOKUP(Sheet2!$EW$13,#REF!,20)+HLOOKUP(Sheet2!$EW$14,#REF!,20))</f>
        <v>#REF!</v>
      </c>
      <c r="EX40" s="8" t="e">
        <f>SUM(HLOOKUP(Sheet2!$EX$3,#REF!,20)+HLOOKUP(Sheet2!$EX$4,#REF!,20)+HLOOKUP(Sheet2!$EX$5,#REF!,20)+HLOOKUP(Sheet2!$EX$6,#REF!,20)+HLOOKUP(Sheet2!$EX$7,#REF!,20)+HLOOKUP(Sheet2!$EX$8,#REF!,20)+HLOOKUP(Sheet2!$EX$9,#REF!,20)+HLOOKUP(Sheet2!$EX$10,#REF!,20)+HLOOKUP(Sheet2!$EX$11,#REF!,20)+HLOOKUP(Sheet2!$EX$12,#REF!,20)+HLOOKUP(Sheet2!$EX$13,#REF!,20)+HLOOKUP(Sheet2!$EX$14,#REF!,20)+HLOOKUP(Sheet2!$EX$15,#REF!,20))</f>
        <v>#REF!</v>
      </c>
      <c r="EY40" s="8" t="e">
        <f>SUM(HLOOKUP(Sheet2!$EY$3,#REF!,20)+HLOOKUP(Sheet2!$EY$4,#REF!,20)+HLOOKUP(Sheet2!$EY$5,#REF!,20)+HLOOKUP(Sheet2!$EY$6,#REF!,20)+HLOOKUP(Sheet2!$EY$7,#REF!,20)+HLOOKUP(Sheet2!$EY$8,#REF!,20)+HLOOKUP(Sheet2!$EY$9,#REF!,20)+HLOOKUP(Sheet2!$EY$10,#REF!,20)+HLOOKUP(Sheet2!$EY$11,#REF!,20)+HLOOKUP(Sheet2!$EY$12,#REF!,20))</f>
        <v>#REF!</v>
      </c>
      <c r="EZ40" s="8" t="e">
        <f>SUM(HLOOKUP(Sheet2!$EZ$3,#REF!,20)+HLOOKUP(Sheet2!$EZ$4,#REF!,20)+HLOOKUP(Sheet2!$EZ$5,#REF!,20)+HLOOKUP(Sheet2!$EZ$6,#REF!,20)+HLOOKUP(Sheet2!$EZ$7,#REF!,20)+HLOOKUP(Sheet2!$EZ$8,#REF!,20)+HLOOKUP(Sheet2!$EZ$9,#REF!,20)+HLOOKUP(Sheet2!$EZ$10,#REF!,20)+HLOOKUP(Sheet2!$EZ$11,#REF!,20)+HLOOKUP(Sheet2!$EZ$12,#REF!,20)+HLOOKUP(Sheet2!$EZ$13,#REF!,20)+HLOOKUP(Sheet2!$EZ$14,#REF!,20))</f>
        <v>#REF!</v>
      </c>
      <c r="FA40" s="8" t="e">
        <f>SUM(HLOOKUP(Sheet2!$FA$3,#REF!,20)+HLOOKUP(Sheet2!$FA$4,#REF!,20)+HLOOKUP(Sheet2!$FA$5,#REF!,20)+HLOOKUP(Sheet2!$FA$6,#REF!,20)+HLOOKUP(Sheet2!$FA$7,#REF!,20)+HLOOKUP(Sheet2!$FA$8,#REF!,20)+HLOOKUP(Sheet2!$FA$9,#REF!,20)+HLOOKUP(Sheet2!$FA$10,#REF!,20)+HLOOKUP(Sheet2!$FA$11,#REF!,20)+HLOOKUP(Sheet2!$FA$12,#REF!,20))</f>
        <v>#REF!</v>
      </c>
      <c r="FB40" s="8" t="e">
        <f>SUM(HLOOKUP(Sheet2!$FB$3,#REF!,20)+HLOOKUP(Sheet2!$FB$4,#REF!,20)+HLOOKUP(Sheet2!$FB$5,#REF!,20)+HLOOKUP(Sheet2!$FB$6,#REF!,20)+HLOOKUP(Sheet2!$FB$7,#REF!,20)+HLOOKUP(Sheet2!$FB$8,#REF!,20)+HLOOKUP(Sheet2!$FB$9,#REF!,20)+HLOOKUP(Sheet2!$FB$10,#REF!,20)+HLOOKUP(Sheet2!$FB$11,#REF!,20)+HLOOKUP(Sheet2!$FB$12,#REF!,20)+HLOOKUP(Sheet2!$FB$13,#REF!,20)+HLOOKUP(Sheet2!$FB$14,#REF!,20))</f>
        <v>#REF!</v>
      </c>
    </row>
    <row r="41" spans="1:158" ht="14.4">
      <c r="A41" s="10" t="s">
        <v>17</v>
      </c>
      <c r="B41" s="8" t="e">
        <f>SUM(HLOOKUP(Sheet2!$B$3,#REF!,21)+HLOOKUP(Sheet2!$B$4,#REF!,21)+HLOOKUP(Sheet2!$B$5,#REF!,21)+HLOOKUP(Sheet2!$B$6,#REF!,21)+HLOOKUP(Sheet2!$B$7,#REF!,21)+HLOOKUP(Sheet2!$B$8,#REF!,21)+HLOOKUP(Sheet2!$B$9,#REF!,21)+HLOOKUP(Sheet2!$B$10,#REF!,21)+HLOOKUP(Sheet2!$B$11,#REF!,21))</f>
        <v>#REF!</v>
      </c>
      <c r="C41" s="8" t="e">
        <f>SUM(HLOOKUP(Sheet2!$C$3,#REF!,21)+HLOOKUP(Sheet2!$C$4,#REF!,21)+HLOOKUP(Sheet2!$C$5,#REF!,21)+HLOOKUP(Sheet2!$C$6,#REF!,21)+HLOOKUP(Sheet2!$C$7,#REF!,21)+HLOOKUP(Sheet2!$C$8,#REF!,21)+HLOOKUP(Sheet2!$C$9,#REF!,21)+HLOOKUP(Sheet2!$C$10,#REF!,21)+HLOOKUP(Sheet2!$C$11,#REF!,21)+HLOOKUP(Sheet2!$C$12,#REF!,21))</f>
        <v>#REF!</v>
      </c>
      <c r="D41" s="8" t="e">
        <f>SUM(HLOOKUP(Sheet2!$D$3,#REF!,21)+HLOOKUP(Sheet2!$D$4,#REF!,21)+HLOOKUP(Sheet2!$D$5,#REF!,21)+HLOOKUP(Sheet2!$D$6,#REF!,21)+HLOOKUP(Sheet2!$D$7,#REF!,21)+HLOOKUP(Sheet2!$D$8,#REF!,21)+HLOOKUP(Sheet2!$D$9,#REF!,21)+HLOOKUP(Sheet2!$D$10,#REF!,21)+HLOOKUP(Sheet2!$D$11,#REF!,21)+HLOOKUP(Sheet2!$D$12,#REF!,21))</f>
        <v>#REF!</v>
      </c>
      <c r="E41" s="8" t="e">
        <f>SUM(HLOOKUP(Sheet2!$D$3,#REF!,21)+HLOOKUP(Sheet2!$D$4,#REF!,21)+HLOOKUP(Sheet2!$D$5,#REF!,21)+HLOOKUP(Sheet2!$D$6,#REF!,21)+HLOOKUP(Sheet2!$D$7,#REF!,21)+HLOOKUP(Sheet2!$D$8,#REF!,21)+HLOOKUP(Sheet2!$D$9,#REF!,21)+HLOOKUP(Sheet2!$D$10,#REF!,21)+HLOOKUP(Sheet2!$D$11,#REF!,21)+HLOOKUP(Sheet2!$D$12,#REF!,21))</f>
        <v>#REF!</v>
      </c>
      <c r="F41" s="8" t="e">
        <f>SUM(HLOOKUP(Sheet2!$D$3,#REF!,21)+HLOOKUP(Sheet2!$D$4,#REF!,21)+HLOOKUP(Sheet2!$D$5,#REF!,21)+HLOOKUP(Sheet2!$D$6,#REF!,21)+HLOOKUP(Sheet2!$D$7,#REF!,21)+HLOOKUP(Sheet2!$D$8,#REF!,21)+HLOOKUP(Sheet2!$D$9,#REF!,21)+HLOOKUP(Sheet2!$D$10,#REF!,21)+HLOOKUP(Sheet2!$D$11,#REF!,21)+HLOOKUP(Sheet2!$D$12,#REF!,21))</f>
        <v>#REF!</v>
      </c>
      <c r="G41" s="8" t="e">
        <f>SUM(HLOOKUP(Sheet2!$D$3,#REF!,21)+HLOOKUP(Sheet2!$D$4,#REF!,21)+HLOOKUP(Sheet2!$D$5,#REF!,21)+HLOOKUP(Sheet2!$D$6,#REF!,21)+HLOOKUP(Sheet2!$D$7,#REF!,21)+HLOOKUP(Sheet2!$D$8,#REF!,21)+HLOOKUP(Sheet2!$D$9,#REF!,21)+HLOOKUP(Sheet2!$D$10,#REF!,21)+HLOOKUP(Sheet2!$D$11,#REF!,21)+HLOOKUP(Sheet2!$D$12,#REF!,21))</f>
        <v>#REF!</v>
      </c>
      <c r="H41" s="8" t="e">
        <f>SUM(HLOOKUP(Sheet2!$D$3,#REF!,21)+HLOOKUP(Sheet2!$D$4,#REF!,21)+HLOOKUP(Sheet2!$D$5,#REF!,21)+HLOOKUP(Sheet2!$D$6,#REF!,21)+HLOOKUP(Sheet2!$D$7,#REF!,21)+HLOOKUP(Sheet2!$D$8,#REF!,21)+HLOOKUP(Sheet2!$D$9,#REF!,21)+HLOOKUP(Sheet2!$D$10,#REF!,21)+HLOOKUP(Sheet2!$D$11,#REF!,21)+HLOOKUP(Sheet2!$D$12,#REF!,21))</f>
        <v>#REF!</v>
      </c>
      <c r="I41" s="8" t="e">
        <f>SUM(HLOOKUP(Sheet2!$D$3,#REF!,21)+HLOOKUP(Sheet2!$D$4,#REF!,21)+HLOOKUP(Sheet2!$D$5,#REF!,21)+HLOOKUP(Sheet2!$D$6,#REF!,21)+HLOOKUP(Sheet2!$D$7,#REF!,21)+HLOOKUP(Sheet2!$D$8,#REF!,21)+HLOOKUP(Sheet2!$D$9,#REF!,21)+HLOOKUP(Sheet2!$D$10,#REF!,21)+HLOOKUP(Sheet2!$D$11,#REF!,21)+HLOOKUP(Sheet2!$D$12,#REF!,21))</f>
        <v>#REF!</v>
      </c>
      <c r="J41" s="8" t="e">
        <f>SUM(HLOOKUP(Sheet2!$D$3,#REF!,21)+HLOOKUP(Sheet2!$D$4,#REF!,21)+HLOOKUP(Sheet2!$D$5,#REF!,21)+HLOOKUP(Sheet2!$D$6,#REF!,21)+HLOOKUP(Sheet2!$D$7,#REF!,21)+HLOOKUP(Sheet2!$D$8,#REF!,21)+HLOOKUP(Sheet2!$D$9,#REF!,21)+HLOOKUP(Sheet2!$D$10,#REF!,21)+HLOOKUP(Sheet2!$D$11,#REF!,21)+HLOOKUP(Sheet2!$D$12,#REF!,21))</f>
        <v>#REF!</v>
      </c>
      <c r="K41" s="8" t="e">
        <f>SUM(HLOOKUP(Sheet2!$D$3,#REF!,21)+HLOOKUP(Sheet2!$D$4,#REF!,21)+HLOOKUP(Sheet2!$D$5,#REF!,21)+HLOOKUP(Sheet2!$D$6,#REF!,21)+HLOOKUP(Sheet2!$D$7,#REF!,21)+HLOOKUP(Sheet2!$D$8,#REF!,21)+HLOOKUP(Sheet2!$D$9,#REF!,21)+HLOOKUP(Sheet2!$D$10,#REF!,21)+HLOOKUP(Sheet2!$D$11,#REF!,21)+HLOOKUP(Sheet2!$D$12,#REF!,21))</f>
        <v>#REF!</v>
      </c>
      <c r="L41" s="8" t="e">
        <f>SUM(HLOOKUP(Sheet2!$D$3,#REF!,21)+HLOOKUP(Sheet2!$D$4,#REF!,21)+HLOOKUP(Sheet2!$D$5,#REF!,21)+HLOOKUP(Sheet2!$D$6,#REF!,21)+HLOOKUP(Sheet2!$D$7,#REF!,21)+HLOOKUP(Sheet2!$D$8,#REF!,21)+HLOOKUP(Sheet2!$D$9,#REF!,21)+HLOOKUP(Sheet2!$D$10,#REF!,21)+HLOOKUP(Sheet2!$D$11,#REF!,21)+HLOOKUP(Sheet2!$D$12,#REF!,21))</f>
        <v>#REF!</v>
      </c>
      <c r="M41" s="8" t="e">
        <f>SUM(HLOOKUP(Sheet2!$D$3,#REF!,21)+HLOOKUP(Sheet2!$D$4,#REF!,21)+HLOOKUP(Sheet2!$D$5,#REF!,21)+HLOOKUP(Sheet2!$D$6,#REF!,21)+HLOOKUP(Sheet2!$D$7,#REF!,21)+HLOOKUP(Sheet2!$D$8,#REF!,21)+HLOOKUP(Sheet2!$D$9,#REF!,21)+HLOOKUP(Sheet2!$D$10,#REF!,21)+HLOOKUP(Sheet2!$D$11,#REF!,21)+HLOOKUP(Sheet2!$D$12,#REF!,21))</f>
        <v>#REF!</v>
      </c>
      <c r="N41" s="8" t="e">
        <f>SUM(HLOOKUP(Sheet2!$N$3,#REF!,21)+HLOOKUP(Sheet2!$N$4,#REF!,21)+HLOOKUP(Sheet2!$N$5,#REF!,21)+HLOOKUP(Sheet2!$N$6,#REF!,21)+HLOOKUP(Sheet2!$N$7,#REF!,21)+HLOOKUP(Sheet2!$N$8,#REF!,21)+HLOOKUP(Sheet2!$N$9,#REF!,21)+HLOOKUP(Sheet2!$N$10,#REF!,21)+HLOOKUP(Sheet2!$N$11,#REF!,21)+HLOOKUP(Sheet2!$N$12,#REF!,21))</f>
        <v>#REF!</v>
      </c>
      <c r="O41" s="8" t="e">
        <f>SUM(HLOOKUP(Sheet2!$O$3,#REF!,21)+HLOOKUP(Sheet2!$O$4,#REF!,21)+HLOOKUP(Sheet2!$O$5,#REF!,21)+HLOOKUP(Sheet2!$O$6,#REF!,21)+HLOOKUP(Sheet2!$O$7,#REF!,21)+HLOOKUP(Sheet2!$O$8,#REF!,21)+HLOOKUP(Sheet2!$O$9,#REF!,21)+HLOOKUP(Sheet2!$O$10,#REF!,21)+HLOOKUP(Sheet2!$O$11,#REF!,21)+HLOOKUP(Sheet2!$O$12,#REF!,21)+HLOOKUP(Sheet2!$O$13,#REF!,21)+HLOOKUP(Sheet2!$O$14,#REF!,21))</f>
        <v>#REF!</v>
      </c>
      <c r="P41" s="8" t="e">
        <f>SUM(HLOOKUP(Sheet2!$P$3,#REF!,21)+HLOOKUP(Sheet2!$P$4,#REF!,21)+HLOOKUP(Sheet2!$P$5,#REF!,21)+HLOOKUP(Sheet2!$P$6,#REF!,21)+HLOOKUP(Sheet2!$P$7,#REF!,21)+HLOOKUP(Sheet2!$P$8,#REF!,21)+HLOOKUP(Sheet2!$P$9,#REF!,21)+HLOOKUP(Sheet2!$P$10,#REF!,21)+HLOOKUP(Sheet2!$P$11,#REF!,21)+HLOOKUP(Sheet2!$P$12,#REF!,21)+HLOOKUP(Sheet2!$P$13,#REF!,21)+HLOOKUP(Sheet2!$P$14,#REF!,21))</f>
        <v>#REF!</v>
      </c>
      <c r="Q41" s="8" t="e">
        <f>SUM(HLOOKUP(Sheet2!$Q$3,#REF!,21)+HLOOKUP(Sheet2!$Q$4,#REF!,21)+HLOOKUP(Sheet2!$Q$5,#REF!,21)+HLOOKUP(Sheet2!$Q$6,#REF!,21)+HLOOKUP(Sheet2!$Q$7,#REF!,21)+HLOOKUP(Sheet2!$Q$8,#REF!,21)+HLOOKUP(Sheet2!$Q$9,#REF!,21)+HLOOKUP(Sheet2!$Q$10,#REF!,21)+HLOOKUP(Sheet2!$Q$11,#REF!,21)+HLOOKUP(Sheet2!$Q$12,#REF!,21)+HLOOKUP(Sheet2!$Q$13,#REF!,21)+HLOOKUP(Sheet2!$Q$14,#REF!,21))</f>
        <v>#REF!</v>
      </c>
      <c r="R41" s="8" t="e">
        <f>SUM(HLOOKUP(Sheet2!$R$3,#REF!,21)+HLOOKUP(Sheet2!$R$4,#REF!,21)+HLOOKUP(Sheet2!$R$5,#REF!,21)+HLOOKUP(Sheet2!$R$6,#REF!,21)+HLOOKUP(Sheet2!$R$7,#REF!,21)+HLOOKUP(Sheet2!$R$8,#REF!,21)+HLOOKUP(Sheet2!$R$9,#REF!,21)+HLOOKUP(Sheet2!$R$10,#REF!,21)+HLOOKUP(Sheet2!$R$11,#REF!,21))</f>
        <v>#REF!</v>
      </c>
      <c r="S41" s="8" t="e">
        <f>SUM(HLOOKUP(Sheet2!$S$3,#REF!,21)+HLOOKUP(Sheet2!$S$4,#REF!,21)+HLOOKUP(Sheet2!$S$5,#REF!,21)+HLOOKUP(Sheet2!$S$6,#REF!,21)+HLOOKUP(Sheet2!$S$7,#REF!,21)+HLOOKUP(Sheet2!$S$8,#REF!,21)+HLOOKUP(Sheet2!$S$9,#REF!,21)+HLOOKUP(Sheet2!$S$10,#REF!,21)+HLOOKUP(Sheet2!$S$11,#REF!,21)+HLOOKUP(Sheet2!$S$12,#REF!,21)+HLOOKUP(Sheet2!$S$13,#REF!,21))</f>
        <v>#REF!</v>
      </c>
      <c r="T41" s="8" t="e">
        <f>SUM(HLOOKUP(Sheet2!$T$3,#REF!,21)+HLOOKUP(Sheet2!$T$4,#REF!,21)+HLOOKUP(Sheet2!$T$5,#REF!,21)+HLOOKUP(Sheet2!$T$6,#REF!,21)+HLOOKUP(Sheet2!$T$7,#REF!,21)+HLOOKUP(Sheet2!$T$8,#REF!,21)+HLOOKUP(Sheet2!$T$9,#REF!,21)+HLOOKUP(Sheet2!$T$10,#REF!,21)+HLOOKUP(Sheet2!$T$11,#REF!,21)+HLOOKUP(Sheet2!$T$12,#REF!,21))</f>
        <v>#REF!</v>
      </c>
      <c r="U41" s="8" t="e">
        <f>SUM(HLOOKUP(Sheet2!$U$3,#REF!,21)+HLOOKUP(Sheet2!$U$4,#REF!,21)+HLOOKUP(Sheet2!$U$5,#REF!,21)+HLOOKUP(Sheet2!$U$6,#REF!,21)+HLOOKUP(Sheet2!$U$7,#REF!,21)+HLOOKUP(Sheet2!$U$8,#REF!,21)+HLOOKUP(Sheet2!$U$9,#REF!,21)+HLOOKUP(Sheet2!$U$10,#REF!,21)+HLOOKUP(Sheet2!$U$11,#REF!,21)+HLOOKUP(Sheet2!$U$12,#REF!,21)+HLOOKUP(Sheet2!$U$13,#REF!,21)+HLOOKUP(Sheet2!$U$14,#REF!,21)+HLOOKUP(Sheet2!$U$15,#REF!,21))</f>
        <v>#REF!</v>
      </c>
      <c r="V41" s="8" t="e">
        <f>SUM(HLOOKUP(Sheet2!$V$3,#REF!,21)+HLOOKUP(Sheet2!$V$4,#REF!,21)+HLOOKUP(Sheet2!$V$5,#REF!,21)+HLOOKUP(Sheet2!$V$6,#REF!,21)+HLOOKUP(Sheet2!$V$7,#REF!,21)+HLOOKUP(Sheet2!$V$8,#REF!,21)+HLOOKUP(Sheet2!$V$9,#REF!,21)+HLOOKUP(Sheet2!$V$10,#REF!,21)+HLOOKUP(Sheet2!$V$11,#REF!,21)+HLOOKUP(Sheet2!$V$12,#REF!,21)+HLOOKUP(Sheet2!$V$13,#REF!,21)+HLOOKUP(Sheet2!$V$14,#REF!,21)+HLOOKUP(Sheet2!$V$15,#REF!,21))</f>
        <v>#REF!</v>
      </c>
      <c r="W41" s="8" t="e">
        <f>SUM(HLOOKUP(Sheet2!$W$3,#REF!,21)+HLOOKUP(Sheet2!$W$4,#REF!,21)+HLOOKUP(Sheet2!$W$5,#REF!,21)+HLOOKUP(Sheet2!$W$6,#REF!,21)+HLOOKUP(Sheet2!$W$7,#REF!,21)+HLOOKUP(Sheet2!$W$8,#REF!,21)+HLOOKUP(Sheet2!$W$9,#REF!,21)+HLOOKUP(Sheet2!$W$10,#REF!,21)+HLOOKUP(Sheet2!$W$11,#REF!,21)+HLOOKUP(Sheet2!$W$12,#REF!,21)+HLOOKUP(Sheet2!$W$13,#REF!,21)+HLOOKUP(Sheet2!$W$14,#REF!,21)+HLOOKUP(Sheet2!$W$15,#REF!,21))</f>
        <v>#REF!</v>
      </c>
      <c r="X41" s="8" t="e">
        <f>SUM(HLOOKUP(Sheet2!$X$3,#REF!,21)+HLOOKUP(Sheet2!$X$4,#REF!,21)+HLOOKUP(Sheet2!$X$5,#REF!,21)+HLOOKUP(Sheet2!$X$6,#REF!,21)+HLOOKUP(Sheet2!$X$7,#REF!,21)+HLOOKUP(Sheet2!$X$8,#REF!,21)+HLOOKUP(Sheet2!$X$9,#REF!,21)+HLOOKUP(Sheet2!$X$10,#REF!,21)+HLOOKUP(Sheet2!$X$11,#REF!,21)+HLOOKUP(Sheet2!$X$12,#REF!,21)+HLOOKUP(Sheet2!$X$13,#REF!,21)+HLOOKUP(Sheet2!$X$14,#REF!,21)+HLOOKUP(Sheet2!$X$15,#REF!,21))</f>
        <v>#REF!</v>
      </c>
      <c r="Y41" s="8" t="e">
        <f>SUM(HLOOKUP(Sheet2!$Y$3,#REF!,21)+HLOOKUP(Sheet2!$Y$4,#REF!,21)+HLOOKUP(Sheet2!$Y$5,#REF!,21)+HLOOKUP(Sheet2!$Y$6,#REF!,21)+HLOOKUP(Sheet2!$Y$7,#REF!,21)+HLOOKUP(Sheet2!$Y$8,#REF!,21)+HLOOKUP(Sheet2!$Y$9,#REF!,21)+HLOOKUP(Sheet2!$Y$10,#REF!,21)+HLOOKUP(Sheet2!$Y$11,#REF!,21)+HLOOKUP(Sheet2!$Y$12,#REF!,21)+HLOOKUP(Sheet2!$Y$13,#REF!,21)+HLOOKUP(Sheet2!$Y$14,#REF!,21))</f>
        <v>#REF!</v>
      </c>
      <c r="Z41" s="8" t="e">
        <f>SUM(HLOOKUP(Sheet2!$Z$3,#REF!,21)+HLOOKUP(Sheet2!$Z$4,#REF!,21)+HLOOKUP(Sheet2!$Z$5,#REF!,21)+HLOOKUP(Sheet2!$Z$6,#REF!,21)+HLOOKUP(Sheet2!$Z$7,#REF!,21)+HLOOKUP(Sheet2!$Z$8,#REF!,21)+HLOOKUP(Sheet2!$Z$9,#REF!,21)+HLOOKUP(Sheet2!$Z$10,#REF!,21)+HLOOKUP(Sheet2!$Z$11,#REF!,21)+HLOOKUP(Sheet2!$Z$12,#REF!,21)+HLOOKUP(Sheet2!$Z$13,#REF!,21)+HLOOKUP(Sheet2!$Z$14,#REF!,21))</f>
        <v>#REF!</v>
      </c>
      <c r="AA41" s="8" t="e">
        <f>SUM(HLOOKUP(Sheet2!$AA$3,#REF!,21)+HLOOKUP(Sheet2!$AA$4,#REF!,21)+HLOOKUP(Sheet2!$AA$5,#REF!,21)+HLOOKUP(Sheet2!$AA$6,#REF!,21)+HLOOKUP(Sheet2!$AA$7,#REF!,21)+HLOOKUP(Sheet2!$AA$8,#REF!,21)+HLOOKUP(Sheet2!$AA$9,#REF!,21)+HLOOKUP(Sheet2!$AA$10,#REF!,21)+HLOOKUP(Sheet2!$AA$11,#REF!,21)+HLOOKUP(Sheet2!$AA$12,#REF!,21)+HLOOKUP(Sheet2!$AA$13,#REF!,21)+HLOOKUP(Sheet2!$AA$14,#REF!,21))</f>
        <v>#REF!</v>
      </c>
      <c r="AB41" s="8" t="e">
        <f>SUM(HLOOKUP(Sheet2!$AB$3,#REF!,21)+HLOOKUP(Sheet2!$AB$4,#REF!,21)+HLOOKUP(Sheet2!$AB$5,#REF!,21)+HLOOKUP(Sheet2!$AB$6,#REF!,21)+HLOOKUP(Sheet2!$AB$7,#REF!,21)+HLOOKUP(Sheet2!$AB$8,#REF!,21)+HLOOKUP(Sheet2!$AB$9,#REF!,21)+HLOOKUP(Sheet2!$AB$10,#REF!,21)+HLOOKUP(Sheet2!$AB$11,#REF!,21)+HLOOKUP(Sheet2!$AB$12,#REF!,21))</f>
        <v>#REF!</v>
      </c>
      <c r="AC41" s="8" t="e">
        <f>SUM(HLOOKUP(Sheet2!$AC$3,#REF!,21)+HLOOKUP(Sheet2!$AC$4,#REF!,21)+HLOOKUP(Sheet2!$AC$5,#REF!,21)+HLOOKUP(Sheet2!$AC$6,#REF!,21)+HLOOKUP(Sheet2!$AC$7,#REF!,21)+HLOOKUP(Sheet2!$AC$8,#REF!,21)+HLOOKUP(Sheet2!$AC$9,#REF!,21)+HLOOKUP(Sheet2!$AC$10,#REF!,21)+HLOOKUP(Sheet2!$AC$11,#REF!,21)+HLOOKUP(Sheet2!$AC$12,#REF!,21)+HLOOKUP(Sheet2!$AC$13,#REF!,21)+HLOOKUP(Sheet2!$AC$14,#REF!,21))</f>
        <v>#REF!</v>
      </c>
      <c r="AD41" s="8" t="e">
        <f>SUM(HLOOKUP(Sheet2!$AD$3,#REF!,21)+HLOOKUP(Sheet2!$AD$4,#REF!,21)+HLOOKUP(Sheet2!$AD$5,#REF!,21)+HLOOKUP(Sheet2!$AD$6,#REF!,21)+HLOOKUP(Sheet2!$AD$7,#REF!,21)+HLOOKUP(Sheet2!$AD$8,#REF!,21)+HLOOKUP(Sheet2!$AD$9,#REF!,21)+HLOOKUP(Sheet2!$AD$10,#REF!,21)+HLOOKUP(Sheet2!$AD$11,#REF!,21)+HLOOKUP(Sheet2!$AD$12,#REF!,21)+HLOOKUP(Sheet2!$AD$13,#REF!,21)+HLOOKUP(Sheet2!$AD$14,#REF!,21)+HLOOKUP(Sheet2!$AD$15,#REF!,21)+HLOOKUP(Sheet2!$AD$16,#REF!,21))</f>
        <v>#REF!</v>
      </c>
      <c r="AE41" s="8" t="e">
        <f>SUM(HLOOKUP(Sheet2!$AE$3,#REF!,21)+HLOOKUP(Sheet2!$AE$4,#REF!,21)+HLOOKUP(Sheet2!$AE$5,#REF!,21)+HLOOKUP(Sheet2!$AE$6,#REF!,21)+HLOOKUP(Sheet2!$AE$7,#REF!,21)+HLOOKUP(Sheet2!$AE$8,#REF!,21)+HLOOKUP(Sheet2!$AE$9,#REF!,21)+HLOOKUP(Sheet2!$AE$10,#REF!,21)+HLOOKUP(Sheet2!$AE$11,#REF!,21)+HLOOKUP(Sheet2!$AE$12,#REF!,21)+HLOOKUP(Sheet2!$AE$13,#REF!,21)+HLOOKUP(Sheet2!$AE$14,#REF!,21)+HLOOKUP(Sheet2!$AE$15,#REF!,21)+HLOOKUP(Sheet2!$AE$16,#REF!,21)+HLOOKUP(Sheet2!$AE$17,#REF!,21))</f>
        <v>#REF!</v>
      </c>
      <c r="AF41" s="8" t="e">
        <f>SUM(HLOOKUP(Sheet2!$AF$3,#REF!,21)+HLOOKUP(Sheet2!$AF$4,#REF!,21)+HLOOKUP(Sheet2!$AF$5,#REF!,21)+HLOOKUP(Sheet2!$AF$6,#REF!,21)+HLOOKUP(Sheet2!$AF$7,#REF!,21)+HLOOKUP(Sheet2!$AF$8,#REF!,21)+HLOOKUP(Sheet2!$AF$9,#REF!,21)+HLOOKUP(Sheet2!$AF$10,#REF!,21)+HLOOKUP(Sheet2!$AF$11,#REF!,21)+HLOOKUP(Sheet2!$AF$12,#REF!,21)+HLOOKUP(Sheet2!$AF$13,#REF!,21)+HLOOKUP(Sheet2!$AF$14,#REF!,21))</f>
        <v>#REF!</v>
      </c>
      <c r="AG41" s="8" t="e">
        <f>SUM(HLOOKUP(Sheet2!$AG$3,#REF!,21)+HLOOKUP(Sheet2!$AG$4,#REF!,21)+HLOOKUP(Sheet2!$AG$5,#REF!,21)+HLOOKUP(Sheet2!$AG$6,#REF!,21)+HLOOKUP(Sheet2!$AG$7,#REF!,21)+HLOOKUP(Sheet2!$AG$8,#REF!,21)+HLOOKUP(Sheet2!$AG$9,#REF!,21)+HLOOKUP(Sheet2!$AG$10,#REF!,21)+HLOOKUP(Sheet2!$AG$11,#REF!,21)+HLOOKUP(Sheet2!$AG$12,#REF!,21)+HLOOKUP(Sheet2!$AG$13,#REF!,21)+HLOOKUP(Sheet2!$AG$14,#REF!,21)+HLOOKUP(Sheet2!$AG$15,#REF!,21)+HLOOKUP(Sheet2!$AG$16,#REF!,21))</f>
        <v>#REF!</v>
      </c>
      <c r="AH41" s="8" t="e">
        <f>SUM(HLOOKUP(Sheet2!$AH$3,#REF!,21)+HLOOKUP(Sheet2!$AH$4,#REF!,21)+HLOOKUP(Sheet2!$AH$5,#REF!,21)+HLOOKUP(Sheet2!$AH$6,#REF!,21)+HLOOKUP(Sheet2!$AH$7,#REF!,21)+HLOOKUP(Sheet2!$AH$8,#REF!,21)+HLOOKUP(Sheet2!$AH$9,#REF!,21)+HLOOKUP(Sheet2!$AH$10,#REF!,21)+HLOOKUP(Sheet2!$AH$11,#REF!,21)+HLOOKUP(Sheet2!$AH$12,#REF!,21)+HLOOKUP(Sheet2!$AH$13,#REF!,21)+HLOOKUP(Sheet2!$AH$14,#REF!,21)+HLOOKUP(Sheet2!$AH$15,#REF!,21)+HLOOKUP(Sheet2!$AH$16,#REF!,21))</f>
        <v>#REF!</v>
      </c>
      <c r="AI41" s="8" t="e">
        <f>SUM(HLOOKUP(Sheet2!$AI$3,#REF!,21)+HLOOKUP(Sheet2!$AI$4,#REF!,21)+HLOOKUP(Sheet2!$AI$5,#REF!,21)+HLOOKUP(Sheet2!$AI$6,#REF!,21)+HLOOKUP(Sheet2!$AI$7,#REF!,21)+HLOOKUP(Sheet2!$AI$8,#REF!,21)+HLOOKUP(Sheet2!$AI$9,#REF!,21)+HLOOKUP(Sheet2!$AI$10,#REF!,21)+HLOOKUP(Sheet2!$AI$11,#REF!,21)+HLOOKUP(Sheet2!$AI$12,#REF!,21)+HLOOKUP(Sheet2!$AI$13,#REF!,21))</f>
        <v>#REF!</v>
      </c>
      <c r="AJ41" s="8" t="e">
        <f>SUM(HLOOKUP(Sheet2!$AJ$3,#REF!,21)+HLOOKUP(Sheet2!$AJ$4,#REF!,21)+HLOOKUP(Sheet2!$AJ$5,#REF!,21)+HLOOKUP(Sheet2!$AJ$6,#REF!,21)+HLOOKUP(Sheet2!$AJ$7,#REF!,21)+HLOOKUP(Sheet2!$AJ$8,#REF!,21)+HLOOKUP(Sheet2!$AJ$9,#REF!,21)+HLOOKUP(Sheet2!$AJ$10,#REF!,21)+HLOOKUP(Sheet2!$AJ$11,#REF!,21)+HLOOKUP(Sheet2!$AJ$12,#REF!,21)+HLOOKUP(Sheet2!$AJ$13,#REF!,21)+HLOOKUP(Sheet2!$AJ$14,#REF!,21)+HLOOKUP(Sheet2!$AJ$15,#REF!,21))</f>
        <v>#REF!</v>
      </c>
      <c r="AK41" s="8" t="e">
        <f>SUM(HLOOKUP(Sheet2!$AK$3,#REF!,21)+HLOOKUP(Sheet2!$AK$4,#REF!,21)+HLOOKUP(Sheet2!$AK$5,#REF!,21)+HLOOKUP(Sheet2!$AK$6,#REF!,21)+HLOOKUP(Sheet2!$AK$7,#REF!,21)+HLOOKUP(Sheet2!$AK$8,#REF!,21)+HLOOKUP(Sheet2!$AK$9,#REF!,21)+HLOOKUP(Sheet2!$AK$10,#REF!,21)+HLOOKUP(Sheet2!$AK$11,#REF!,21)+HLOOKUP(Sheet2!$AK$12,#REF!,21)+HLOOKUP(Sheet2!$AK$13,#REF!,21)+HLOOKUP(Sheet2!$AK$14,#REF!,21))</f>
        <v>#REF!</v>
      </c>
      <c r="AL41" s="8" t="e">
        <f>SUM(HLOOKUP(Sheet2!$AL$3,#REF!,21)+HLOOKUP(Sheet2!$AL$4,#REF!,21)+HLOOKUP(Sheet2!$AL$5,#REF!,21)+HLOOKUP(Sheet2!$AL$6,#REF!,21)+HLOOKUP(Sheet2!$AL$7,#REF!,21)+HLOOKUP(Sheet2!$AL$8,#REF!,21)+HLOOKUP(Sheet2!$AL$9,#REF!,21)+HLOOKUP(Sheet2!$AL$10,#REF!,21)+HLOOKUP(Sheet2!$AL$11,#REF!,21)+HLOOKUP(Sheet2!$AL$12,#REF!,21)+HLOOKUP(Sheet2!$AL$13,#REF!,21)+HLOOKUP(Sheet2!$AL$14,#REF!,21)+HLOOKUP(Sheet2!$AL$15,#REF!,21)+HLOOKUP(Sheet2!$AL$16,#REF!,21))</f>
        <v>#REF!</v>
      </c>
      <c r="AM41" s="8" t="e">
        <f>SUM(HLOOKUP(Sheet2!$AM$3,#REF!,21)+HLOOKUP(Sheet2!$AM$4,#REF!,21)+HLOOKUP(Sheet2!$AM$5,#REF!,21)+HLOOKUP(Sheet2!$AM$6,#REF!,21)+HLOOKUP(Sheet2!$AM$7,#REF!,21)+HLOOKUP(Sheet2!$AM$8,#REF!,21)+HLOOKUP(Sheet2!$AM$9,#REF!,21)+HLOOKUP(Sheet2!$AM$10,#REF!,21)+HLOOKUP(Sheet2!$AM$11,#REF!,21)+HLOOKUP(Sheet2!$AM$12,#REF!,21)+HLOOKUP(Sheet2!$AM$13,#REF!,21)+HLOOKUP(Sheet2!$AM$14,#REF!,21)+HLOOKUP(Sheet2!$AM$15,#REF!,21)+HLOOKUP(Sheet2!$AM$16,#REF!,21)+HLOOKUP(Sheet2!$AM$17,#REF!,21))</f>
        <v>#REF!</v>
      </c>
      <c r="AN41" s="8" t="e">
        <f>SUM(HLOOKUP(Sheet2!$AN$3,#REF!,21)+HLOOKUP(Sheet2!$AN$4,#REF!,21)+HLOOKUP(Sheet2!$AN$5,#REF!,21)+HLOOKUP(Sheet2!$AN$6,#REF!,21)+HLOOKUP(Sheet2!$AN$7,#REF!,21)+HLOOKUP(Sheet2!$AN$8,#REF!,21)+HLOOKUP(Sheet2!$AN$9,#REF!,21)+HLOOKUP(Sheet2!$AN$10,#REF!,21)+HLOOKUP(Sheet2!$AN$11,#REF!,21)+HLOOKUP(Sheet2!$AN$12,#REF!,21)+HLOOKUP(Sheet2!$AN$13,#REF!,21)+HLOOKUP(Sheet2!$AN$14,#REF!,21)+HLOOKUP(Sheet2!$AN$15,#REF!,21)+HLOOKUP(Sheet2!$AN$16,#REF!,21)+HLOOKUP(Sheet2!$AN$17,#REF!,21))</f>
        <v>#REF!</v>
      </c>
      <c r="AO41" s="8" t="e">
        <f>SUM(HLOOKUP(Sheet2!$AO$3,#REF!,21)+HLOOKUP(Sheet2!$AO$4,#REF!,21)+HLOOKUP(Sheet2!$AO$5,#REF!,21)+HLOOKUP(Sheet2!$AO$6,#REF!,21)+HLOOKUP(Sheet2!$AO$7,#REF!,21)+HLOOKUP(Sheet2!$AO$8,#REF!,21)+HLOOKUP(Sheet2!$AO$9,#REF!,21)+HLOOKUP(Sheet2!$AO$10,#REF!,21)+HLOOKUP(Sheet2!$AO$11,#REF!,21)+HLOOKUP(Sheet2!$AO$12,#REF!,21)+HLOOKUP(Sheet2!$AO$13,#REF!,21)+HLOOKUP(Sheet2!$AO$14,#REF!,21)+HLOOKUP(Sheet2!$AO$15,#REF!,21)+HLOOKUP(Sheet2!$AO$16,#REF!,21)+HLOOKUP(Sheet2!$AO$17,#REF!,21))</f>
        <v>#REF!</v>
      </c>
      <c r="AP41" s="8" t="e">
        <f>SUM(HLOOKUP(Sheet2!$AP$3,#REF!,21)+HLOOKUP(Sheet2!$AP$4,#REF!,21)+HLOOKUP(Sheet2!$AP$5,#REF!,21)+HLOOKUP(Sheet2!$AP$6,#REF!,21)+HLOOKUP(Sheet2!$AP$7,#REF!,21)+HLOOKUP(Sheet2!$AP$8,#REF!,21)+HLOOKUP(Sheet2!$AP$9,#REF!,21)+HLOOKUP(Sheet2!$AP$10,#REF!,21)+HLOOKUP(Sheet2!$AP$11,#REF!,21)+HLOOKUP(Sheet2!$AP$12,#REF!,21)+HLOOKUP(Sheet2!$AP$13,#REF!,21)+HLOOKUP(Sheet2!$AP$14,#REF!,21)+HLOOKUP(Sheet2!$AP$15,#REF!,21)+HLOOKUP(Sheet2!$AP$16,#REF!,21))</f>
        <v>#REF!</v>
      </c>
      <c r="AQ41" s="8" t="e">
        <f>SUM(HLOOKUP(Sheet2!$AQ$3,#REF!,21)+HLOOKUP(Sheet2!$AQ$4,#REF!,21)+HLOOKUP(Sheet2!$AQ$5,#REF!,21)+HLOOKUP(Sheet2!$AQ$6,#REF!,21)+HLOOKUP(Sheet2!$AQ$7,#REF!,21)+HLOOKUP(Sheet2!$AQ$8,#REF!,21)+HLOOKUP(Sheet2!$AQ$9,#REF!,21)+HLOOKUP(Sheet2!$AQ$10,#REF!,21)+HLOOKUP(Sheet2!$AQ$11,#REF!,21)+HLOOKUP(Sheet2!$AQ$12,#REF!,21)+HLOOKUP(Sheet2!$AQ$13,#REF!,21)+HLOOKUP(Sheet2!$AQ$14,#REF!,21)+HLOOKUP(Sheet2!$AQ$15,#REF!,21)+HLOOKUP(Sheet2!$AQ$16,#REF!,21))</f>
        <v>#REF!</v>
      </c>
      <c r="AR41" s="8" t="e">
        <f>SUM(HLOOKUP(Sheet2!$AR$3,#REF!,21)+HLOOKUP(Sheet2!$AR$4,#REF!,21)+HLOOKUP(Sheet2!$AR$5,#REF!,21)+HLOOKUP(Sheet2!$AR$6,#REF!,21)+HLOOKUP(Sheet2!$AR$7,#REF!,21)+HLOOKUP(Sheet2!$AR$8,#REF!,21)+HLOOKUP(Sheet2!$AR$9,#REF!,21)+HLOOKUP(Sheet2!$AR$10,#REF!,21)+HLOOKUP(Sheet2!$AR$11,#REF!,21)+HLOOKUP(Sheet2!$AR$12,#REF!,21)+HLOOKUP(Sheet2!$AR$13,#REF!,21)+HLOOKUP(Sheet2!$AR$14,#REF!,21)+HLOOKUP(Sheet2!$AR$15,#REF!,21)+HLOOKUP(Sheet2!$AR$16,#REF!,21))</f>
        <v>#REF!</v>
      </c>
      <c r="AS41" s="8" t="e">
        <f>SUM(HLOOKUP(Sheet2!$AS$3,#REF!,21)+HLOOKUP(Sheet2!$AS$4,#REF!,21)+HLOOKUP(Sheet2!$AS$5,#REF!,21)+HLOOKUP(Sheet2!$AS$6,#REF!,21)+HLOOKUP(Sheet2!$AS$7,#REF!,21)+HLOOKUP(Sheet2!$AS$8,#REF!,21)+HLOOKUP(Sheet2!$AS$9,#REF!,21)+HLOOKUP(Sheet2!$AS$10,#REF!,21)+HLOOKUP(Sheet2!$AS$11,#REF!,21)+HLOOKUP(Sheet2!$AS$12,#REF!,21)+HLOOKUP(Sheet2!$AS$13,#REF!,21)+HLOOKUP(Sheet2!$AS$14,#REF!,21))</f>
        <v>#REF!</v>
      </c>
      <c r="AT41" s="8" t="e">
        <f>SUM(HLOOKUP(Sheet2!$AT$3,#REF!,21)+HLOOKUP(Sheet2!$AT$4,#REF!,21)+HLOOKUP(Sheet2!$AT$5,#REF!,21)+HLOOKUP(Sheet2!$AT$6,#REF!,21)+HLOOKUP(Sheet2!$AT$7,#REF!,21)+HLOOKUP(Sheet2!$AT$8,#REF!,21)+HLOOKUP(Sheet2!$AT$9,#REF!,21)+HLOOKUP(Sheet2!$AT$10,#REF!,21)+HLOOKUP(Sheet2!$AT$11,#REF!,21)+HLOOKUP(Sheet2!$AT$12,#REF!,21)+HLOOKUP(Sheet2!$AT$13,#REF!,21)+HLOOKUP(Sheet2!$AT$14,#REF!,21)+HLOOKUP(Sheet2!$AT$15,#REF!,21)+HLOOKUP(Sheet2!$AT$16,#REF!,21))</f>
        <v>#REF!</v>
      </c>
      <c r="AU41" s="8" t="e">
        <f>SUM(HLOOKUP(Sheet2!$AU$3,#REF!,21)+HLOOKUP(Sheet2!$AU$4,#REF!,21)+HLOOKUP(Sheet2!$AU$5,#REF!,21)+HLOOKUP(Sheet2!$AU$6,#REF!,21)+HLOOKUP(Sheet2!$AU$7,#REF!,21)+HLOOKUP(Sheet2!$AU$8,#REF!,21)+HLOOKUP(Sheet2!$AU$9,#REF!,21)+HLOOKUP(Sheet2!$AU$10,#REF!,21)+HLOOKUP(Sheet2!$AU$11,#REF!,21)+HLOOKUP(Sheet2!$AU$12,#REF!,21)+HLOOKUP(Sheet2!$AU$13,#REF!,21)+HLOOKUP(Sheet2!$AU$14,#REF!,21)+HLOOKUP(Sheet2!$AU$15,#REF!,21)+HLOOKUP(Sheet2!$AU$16,#REF!,21))</f>
        <v>#REF!</v>
      </c>
      <c r="AV41" s="8" t="e">
        <f>SUM(HLOOKUP(Sheet2!$AV$3,#REF!,21)+HLOOKUP(Sheet2!$AV$4,#REF!,21)+HLOOKUP(Sheet2!$AV$5,#REF!,21)+HLOOKUP(Sheet2!$AV$6,#REF!,21)+HLOOKUP(Sheet2!$AV$7,#REF!,21)+HLOOKUP(Sheet2!$AV$8,#REF!,21)+HLOOKUP(Sheet2!$AV$9,#REF!,21)+HLOOKUP(Sheet2!$AV$10,#REF!,21)+HLOOKUP(Sheet2!$AV$11,#REF!,21)+HLOOKUP(Sheet2!$AV$12,#REF!,21)+HLOOKUP(Sheet2!$AV$13,#REF!,21)+HLOOKUP(Sheet2!$AV$14,#REF!,21)+HLOOKUP(Sheet2!$AV$15,#REF!,21)+HLOOKUP(Sheet2!$AV$16,#REF!,21)+HLOOKUP(Sheet2!$AV$17,#REF!,21))</f>
        <v>#REF!</v>
      </c>
      <c r="AW41" s="8" t="e">
        <f>SUM(HLOOKUP(Sheet2!$AW$3,#REF!,21)+HLOOKUP(Sheet2!$AW$4,#REF!,21)+HLOOKUP(Sheet2!$AW$5,#REF!,21)+HLOOKUP(Sheet2!$AW$6,#REF!,21)+HLOOKUP(Sheet2!$AW$7,#REF!,21)+HLOOKUP(Sheet2!$AW$8,#REF!,21)+HLOOKUP(Sheet2!$AW$9,#REF!,21)+HLOOKUP(Sheet2!$AW$10,#REF!,21)+HLOOKUP(Sheet2!$AW$11,#REF!,21)+HLOOKUP(Sheet2!$AW$12,#REF!,21)+HLOOKUP(Sheet2!$AW$13,#REF!,21)+HLOOKUP(Sheet2!$AW$14,#REF!,21)+HLOOKUP(Sheet2!$AW$15,#REF!,21)+HLOOKUP(Sheet2!$AW$16,#REF!,21)+HLOOKUP(Sheet2!$AW$17,#REF!,21))</f>
        <v>#REF!</v>
      </c>
      <c r="AX41" s="8" t="e">
        <f>SUM(HLOOKUP(Sheet2!$AX$3,#REF!,21)+HLOOKUP(Sheet2!$AX$4,#REF!,21)+HLOOKUP(Sheet2!$AX$5,#REF!,21)+HLOOKUP(Sheet2!$AX$6,#REF!,21)+HLOOKUP(Sheet2!$AX$7,#REF!,21)+HLOOKUP(Sheet2!$AX$8,#REF!,21)+HLOOKUP(Sheet2!$AX$9,#REF!,21)+HLOOKUP(Sheet2!$AX$10,#REF!,21)+HLOOKUP(Sheet2!$AX$11,#REF!,21)+HLOOKUP(Sheet2!$AX$12,#REF!,21)+HLOOKUP(Sheet2!$AX$13,#REF!,21)+HLOOKUP(Sheet2!$AX$14,#REF!,21)+HLOOKUP(Sheet2!$AX$15,#REF!,21)+HLOOKUP(Sheet2!$AX$16,#REF!,21)+HLOOKUP(Sheet2!$AX$17,#REF!,21)+HLOOKUP(Sheet2!$AX$18,#REF!,21)+HLOOKUP(Sheet2!$AX$19,#REF!,21)+HLOOKUP(Sheet2!$AX$20,#REF!,21))</f>
        <v>#REF!</v>
      </c>
      <c r="AY41" s="8" t="e">
        <f>SUM(HLOOKUP(Sheet2!$AY$3,#REF!,21)+HLOOKUP(Sheet2!$AY$4,#REF!,21)+HLOOKUP(Sheet2!$AY$5,#REF!,21)+HLOOKUP(Sheet2!$AY$6,#REF!,21)+HLOOKUP(Sheet2!$AY$7,#REF!,21)+HLOOKUP(Sheet2!$AY$8,#REF!,21)+HLOOKUP(Sheet2!$AY$9,#REF!,21)+HLOOKUP(Sheet2!$AY$10,#REF!,21)+HLOOKUP(Sheet2!$AY$11,#REF!,21)+HLOOKUP(Sheet2!$AY$12,#REF!,21)+HLOOKUP(Sheet2!$AY$13,#REF!,21)+HLOOKUP(Sheet2!$AY$14,#REF!,21)+HLOOKUP(Sheet2!$AY$15,#REF!,21)+HLOOKUP(Sheet2!$AY$16,#REF!,21)+HLOOKUP(Sheet2!$AY$17,#REF!,21))</f>
        <v>#REF!</v>
      </c>
      <c r="AZ41" s="8" t="e">
        <f>SUM(HLOOKUP(Sheet2!$AZ$3,#REF!,21)+HLOOKUP(Sheet2!$AZ$4,#REF!,21)+HLOOKUP(Sheet2!$AZ$5,#REF!,21)+HLOOKUP(Sheet2!$AZ$6,#REF!,21)+HLOOKUP(Sheet2!$AZ$7,#REF!,21)+HLOOKUP(Sheet2!$AZ$8,#REF!,21)+HLOOKUP(Sheet2!$AZ$9,#REF!,21)+HLOOKUP(Sheet2!$AZ$10,#REF!,21)+HLOOKUP(Sheet2!$AZ$11,#REF!,21)+HLOOKUP(Sheet2!$AZ$12,#REF!,21)+HLOOKUP(Sheet2!$AZ$13,#REF!,21)+HLOOKUP(Sheet2!$AZ$14,#REF!,21)+HLOOKUP(Sheet2!$AZ$15,#REF!,21)+HLOOKUP(Sheet2!$AZ$16,#REF!,21)+HLOOKUP(Sheet2!$AZ$17,#REF!,21)+HLOOKUP(Sheet2!$AZ$18,#REF!,21)+HLOOKUP(Sheet2!$AZ$19,#REF!,21))</f>
        <v>#REF!</v>
      </c>
      <c r="BA41" s="8" t="e">
        <f>SUM(HLOOKUP(Sheet2!$BA$3,#REF!,21)+HLOOKUP(Sheet2!$BA$4,#REF!,21)+HLOOKUP(Sheet2!$BA$5,#REF!,21)+HLOOKUP(Sheet2!$BA$6,#REF!,21)+HLOOKUP(Sheet2!$BA$7,#REF!,21)+HLOOKUP(Sheet2!$BA$8,#REF!,21)+HLOOKUP(Sheet2!$BA$9,#REF!,21)+HLOOKUP(Sheet2!$BA$10,#REF!,21)+HLOOKUP(Sheet2!$BA$11,#REF!,21)+HLOOKUP(Sheet2!$BA$12,#REF!,21)+HLOOKUP(Sheet2!$BA$13,#REF!,21)+HLOOKUP(Sheet2!$BA$14,#REF!,21)+HLOOKUP(Sheet2!$BA$15,#REF!,21)+HLOOKUP(Sheet2!$BA$16,#REF!,21))</f>
        <v>#REF!</v>
      </c>
      <c r="BB41" s="8" t="e">
        <f>SUM(HLOOKUP(Sheet2!$BB$3,#REF!,21)+HLOOKUP(Sheet2!$BB$4,#REF!,21)+HLOOKUP(Sheet2!$BB$5,#REF!,21)+HLOOKUP(Sheet2!$BB$6,#REF!,21)+HLOOKUP(Sheet2!$BB$7,#REF!,21)+HLOOKUP(Sheet2!$BB$8,#REF!,21)+HLOOKUP(Sheet2!$BB$9,#REF!,21)+HLOOKUP(Sheet2!$BB$10,#REF!,21)+HLOOKUP(Sheet2!$BB$11,#REF!,21)+HLOOKUP(Sheet2!$BB$12,#REF!,21)+HLOOKUP(Sheet2!$BB$13,#REF!,21)+HLOOKUP(Sheet2!$BB$14,#REF!,21)+HLOOKUP(Sheet2!$BB$15,#REF!,21)+HLOOKUP(Sheet2!$BB$16,#REF!,21)+HLOOKUP(Sheet2!$BB$17,#REF!,21))</f>
        <v>#REF!</v>
      </c>
      <c r="BC41" s="8" t="e">
        <f>SUM(HLOOKUP(Sheet2!$BC$3,#REF!,21)+HLOOKUP(Sheet2!$BC$4,#REF!,21)+HLOOKUP(Sheet2!$BC$5,#REF!,21)+HLOOKUP(Sheet2!$BC$6,#REF!,21)+HLOOKUP(Sheet2!$BC$7,#REF!,21)+HLOOKUP(Sheet2!$BC$8,#REF!,21)+HLOOKUP(Sheet2!$BC$9,#REF!,21)+HLOOKUP(Sheet2!$BC$10,#REF!,21)+HLOOKUP(Sheet2!$BC$11,#REF!,21)+HLOOKUP(Sheet2!$BC$12,#REF!,21)+HLOOKUP(Sheet2!$BC$13,#REF!,21)+HLOOKUP(Sheet2!$BC$14,#REF!,21))</f>
        <v>#REF!</v>
      </c>
      <c r="BD41" s="8" t="e">
        <f>SUM(HLOOKUP(Sheet2!$BD$3,#REF!,21)+HLOOKUP(Sheet2!$BD$4,#REF!,21)+HLOOKUP(Sheet2!$BD$5,#REF!,21)+HLOOKUP(Sheet2!$BD$6,#REF!,21)+HLOOKUP(Sheet2!$BD$7,#REF!,21)+HLOOKUP(Sheet2!$BD$8,#REF!,21)+HLOOKUP(Sheet2!$BD$9,#REF!,21)+HLOOKUP(Sheet2!$BD$10,#REF!,21)+HLOOKUP(Sheet2!$BD$11,#REF!,21)+HLOOKUP(Sheet2!$BD$12,#REF!,21)+HLOOKUP(Sheet2!$BD$13,#REF!,21)+HLOOKUP(Sheet2!$BD$14,#REF!,21)+HLOOKUP(Sheet2!$BD$15,#REF!,21)+HLOOKUP(Sheet2!$BD$16,#REF!,21))</f>
        <v>#REF!</v>
      </c>
      <c r="BE41" s="8" t="e">
        <f>SUM(HLOOKUP(Sheet2!$BE$3,#REF!,21)+HLOOKUP(Sheet2!$BE$4,#REF!,21)+HLOOKUP(Sheet2!$BE$5,#REF!,21)+HLOOKUP(Sheet2!$BE$6,#REF!,21)+HLOOKUP(Sheet2!$BE$7,#REF!,21)+HLOOKUP(Sheet2!$BE$8,#REF!,21)+HLOOKUP(Sheet2!$BE$9,#REF!,21)+HLOOKUP(Sheet2!$BE$10,#REF!,21)+HLOOKUP(Sheet2!$BE$11,#REF!,21)+HLOOKUP(Sheet2!$BE$12,#REF!,21)+HLOOKUP(Sheet2!$BE$13,#REF!,21)+HLOOKUP(Sheet2!$BE$14,#REF!,21)+HLOOKUP(Sheet2!$BE$15,#REF!,21)+HLOOKUP(Sheet2!$BE$16,#REF!,21))</f>
        <v>#REF!</v>
      </c>
      <c r="BF41" s="8" t="e">
        <f>SUM(HLOOKUP(Sheet2!$BF$3,#REF!,21)+HLOOKUP(Sheet2!$BF$4,#REF!,21)+HLOOKUP(Sheet2!$BF$5,#REF!,21)+HLOOKUP(Sheet2!$BF$6,#REF!,21)+HLOOKUP(Sheet2!$BF$7,#REF!,21)+HLOOKUP(Sheet2!$BF$8,#REF!,21)+HLOOKUP(Sheet2!$BF$9,#REF!,21)+HLOOKUP(Sheet2!$BF$10,#REF!,21)+HLOOKUP(Sheet2!$BF$11,#REF!,21)+HLOOKUP(Sheet2!$BF$12,#REF!,21)+HLOOKUP(Sheet2!$BF$13,#REF!,21))</f>
        <v>#REF!</v>
      </c>
      <c r="BG41" s="8" t="e">
        <f>SUM(HLOOKUP(Sheet2!$BG$3,#REF!,21)+HLOOKUP(Sheet2!$BG$4,#REF!,21)+HLOOKUP(Sheet2!$BG$5,#REF!,21)+HLOOKUP(Sheet2!$BG$6,#REF!,21)+HLOOKUP(Sheet2!$BG$7,#REF!,21)+HLOOKUP(Sheet2!$BG$8,#REF!,21)+HLOOKUP(Sheet2!$BG$9,#REF!,21)+HLOOKUP(Sheet2!$BG$10,#REF!,21)+HLOOKUP(Sheet2!$BG$11,#REF!,21)+HLOOKUP(Sheet2!$BG$12,#REF!,21)+HLOOKUP(Sheet2!$BG$13,#REF!,21)+HLOOKUP(Sheet2!$BG$14,#REF!,21)+HLOOKUP(Sheet2!$BG$15,#REF!,21))</f>
        <v>#REF!</v>
      </c>
      <c r="BH41" s="8" t="e">
        <f>SUM(HLOOKUP(Sheet2!$BH$3,#REF!,21)+HLOOKUP(Sheet2!$BH$4,#REF!,21)+HLOOKUP(Sheet2!$BH$5,#REF!,21)+HLOOKUP(Sheet2!$BH$6,#REF!,21)+HLOOKUP(Sheet2!$BH$7,#REF!,21)+HLOOKUP(Sheet2!$BH$8,#REF!,21)+HLOOKUP(Sheet2!$BH$9,#REF!,21)+HLOOKUP(Sheet2!$BH$10,#REF!,21)+HLOOKUP(Sheet2!$BH$11,#REF!,21)+HLOOKUP(Sheet2!$BH$12,#REF!,21)+HLOOKUP(Sheet2!$BH$13,#REF!,21)+HLOOKUP(Sheet2!$BH$14,#REF!,21))</f>
        <v>#REF!</v>
      </c>
      <c r="BI41" s="8" t="e">
        <f>SUM(HLOOKUP(Sheet2!$BI$3,#REF!,21)+HLOOKUP(Sheet2!$BI$4,#REF!,21)+HLOOKUP(Sheet2!$BI$5,#REF!,21)+HLOOKUP(Sheet2!$BI$6,#REF!,21)+HLOOKUP(Sheet2!$BI$7,#REF!,21)+HLOOKUP(Sheet2!$BI$8,#REF!,21)+HLOOKUP(Sheet2!$BI$9,#REF!,21)+HLOOKUP(Sheet2!$BI$10,#REF!,21)+HLOOKUP(Sheet2!$BI$11,#REF!,21)+HLOOKUP(Sheet2!$BI$12,#REF!,21)+HLOOKUP(Sheet2!$BI$13,#REF!,21)+HLOOKUP(Sheet2!$BI$14,#REF!,21)+HLOOKUP(Sheet2!$BI$15,#REF!,21)+HLOOKUP(Sheet2!$BI$16,#REF!,21))</f>
        <v>#REF!</v>
      </c>
      <c r="BJ41" s="8" t="e">
        <f>SUM(HLOOKUP(Sheet2!$BJ$3,#REF!,21)+HLOOKUP(Sheet2!$BJ$4,#REF!,21)+HLOOKUP(Sheet2!$BJ$5,#REF!,21)+HLOOKUP(Sheet2!$BJ$6,#REF!,21)+HLOOKUP(Sheet2!$BJ$7,#REF!,21)+HLOOKUP(Sheet2!$BJ$8,#REF!,21)+HLOOKUP(Sheet2!$BJ$9,#REF!,21)+HLOOKUP(Sheet2!$BJ$10,#REF!,21)+HLOOKUP(Sheet2!$BJ$11,#REF!,21)+HLOOKUP(Sheet2!$BJ$12,#REF!,21)+HLOOKUP(Sheet2!$BJ$13,#REF!,21)+HLOOKUP(Sheet2!$BJ$14,#REF!,21)+HLOOKUP(Sheet2!$BJ$15,#REF!,21)+HLOOKUP(Sheet2!$BJ$16,#REF!,21)+HLOOKUP(Sheet2!$BJ$17,#REF!,21))</f>
        <v>#REF!</v>
      </c>
      <c r="BK41" s="8" t="e">
        <f>SUM(HLOOKUP(Sheet2!$BK$3,#REF!,21)+HLOOKUP(Sheet2!$BK$4,#REF!,21)+HLOOKUP(Sheet2!$BK$5,#REF!,21)+HLOOKUP(Sheet2!$BK$6,#REF!,21)+HLOOKUP(Sheet2!$BK$7,#REF!,21)+HLOOKUP(Sheet2!$BK$8,#REF!,21)+HLOOKUP(Sheet2!$BK$9,#REF!,21)+HLOOKUP(Sheet2!$BK$10,#REF!,21)+HLOOKUP(Sheet2!$BK$11,#REF!,21)+HLOOKUP(Sheet2!$BK$12,#REF!,21)+HLOOKUP(Sheet2!$BK$13,#REF!,21)+HLOOKUP(Sheet2!$BK$14,#REF!,21)+HLOOKUP(Sheet2!$BK$15,#REF!,21)+HLOOKUP(Sheet2!$BK$16,#REF!,21)+HLOOKUP(Sheet2!$BK$17,#REF!,21))</f>
        <v>#REF!</v>
      </c>
      <c r="BL41" s="8" t="e">
        <f>SUM(HLOOKUP(Sheet2!$BL$3,#REF!,21)+HLOOKUP(Sheet2!$BL$4,#REF!,21)+HLOOKUP(Sheet2!$BL$5,#REF!,21)+HLOOKUP(Sheet2!$BL$6,#REF!,21)+HLOOKUP(Sheet2!$BL$7,#REF!,21)+HLOOKUP(Sheet2!$BL$8,#REF!,21)+HLOOKUP(Sheet2!$BL$9,#REF!,21)+HLOOKUP(Sheet2!$BL$10,#REF!,21)+HLOOKUP(Sheet2!$BL$11,#REF!,21)+HLOOKUP(Sheet2!$BL$12,#REF!,21)+HLOOKUP(Sheet2!$BL$13,#REF!,21)+HLOOKUP(Sheet2!$BL$14,#REF!,21)+HLOOKUP(Sheet2!$BL$15,#REF!,21)+HLOOKUP(Sheet2!$BL$16,#REF!,21)+HLOOKUP(Sheet2!$BL$17,#REF!,21))</f>
        <v>#REF!</v>
      </c>
      <c r="BM41" s="8" t="e">
        <f>SUM(HLOOKUP(Sheet2!$BM$3,#REF!,21)+HLOOKUP(Sheet2!$BM$4,#REF!,21)+HLOOKUP(Sheet2!$BM$5,#REF!,21)+HLOOKUP(Sheet2!$BM$6,#REF!,21)+HLOOKUP(Sheet2!$BM$7,#REF!,21)+HLOOKUP(Sheet2!$BM$8,#REF!,21)+HLOOKUP(Sheet2!$BM$9,#REF!,21)+HLOOKUP(Sheet2!$BM$10,#REF!,21)+HLOOKUP(Sheet2!$BM$11,#REF!,21)+HLOOKUP(Sheet2!$BM$12,#REF!,21)+HLOOKUP(Sheet2!$BM$13,#REF!,21)+HLOOKUP(Sheet2!$BM$14,#REF!,21)+HLOOKUP(Sheet2!$BM$15,#REF!,21)+HLOOKUP(Sheet2!$BM$16,#REF!,21))</f>
        <v>#REF!</v>
      </c>
      <c r="BN41" s="8" t="e">
        <f>SUM(HLOOKUP(Sheet2!$BN$3,#REF!,21)+HLOOKUP(Sheet2!$BN$4,#REF!,21)+HLOOKUP(Sheet2!$BN$5,#REF!,21)+HLOOKUP(Sheet2!$BN$6,#REF!,21)+HLOOKUP(Sheet2!$BN$7,#REF!,21)+HLOOKUP(Sheet2!$BN$8,#REF!,21)+HLOOKUP(Sheet2!$BN$9,#REF!,21)+HLOOKUP(Sheet2!$BN$10,#REF!,21)+HLOOKUP(Sheet2!$BN$11,#REF!,21)+HLOOKUP(Sheet2!$BN$12,#REF!,21)+HLOOKUP(Sheet2!$BN$13,#REF!,21)+HLOOKUP(Sheet2!$BN$14,#REF!,21)+HLOOKUP(Sheet2!$BN$15,#REF!,21)+HLOOKUP(Sheet2!$BN$16,#REF!,21))</f>
        <v>#REF!</v>
      </c>
      <c r="BO41" s="8" t="e">
        <f>SUM(HLOOKUP(Sheet2!$BO$3,#REF!,21)+HLOOKUP(Sheet2!$BO$4,#REF!,21)+HLOOKUP(Sheet2!$BO$5,#REF!,21)+HLOOKUP(Sheet2!$BO$6,#REF!,21)+HLOOKUP(Sheet2!$BO$7,#REF!,21)+HLOOKUP(Sheet2!$BO$8,#REF!,21)+HLOOKUP(Sheet2!$BO$9,#REF!,21)+HLOOKUP(Sheet2!$BO$10,#REF!,21)+HLOOKUP(Sheet2!$BO$11,#REF!,21)+HLOOKUP(Sheet2!$BO$12,#REF!,21)+HLOOKUP(Sheet2!$BO$13,#REF!,21)+HLOOKUP(Sheet2!$BO$14,#REF!,21)+HLOOKUP(Sheet2!$BO$15,#REF!,21)+HLOOKUP(Sheet2!$BO$16,#REF!,21))</f>
        <v>#REF!</v>
      </c>
      <c r="BP41" s="8" t="e">
        <f>SUM(HLOOKUP(Sheet2!$BP$3,#REF!,21)+HLOOKUP(Sheet2!$BP$4,#REF!,21)+HLOOKUP(Sheet2!$BP$5,#REF!,21)+HLOOKUP(Sheet2!$BP$6,#REF!,21)+HLOOKUP(Sheet2!$BP$7,#REF!,21)+HLOOKUP(Sheet2!$BP$8,#REF!,21)+HLOOKUP(Sheet2!$BP$9,#REF!,21)+HLOOKUP(Sheet2!$BP$10,#REF!,21)+HLOOKUP(Sheet2!$BP$11,#REF!,21)+HLOOKUP(Sheet2!$BP$12,#REF!,21)+HLOOKUP(Sheet2!$BP$13,#REF!,21)+HLOOKUP(Sheet2!$BP$14,#REF!,21))</f>
        <v>#REF!</v>
      </c>
      <c r="BQ41" s="8" t="e">
        <f>SUM(HLOOKUP(Sheet2!$BQ$3,#REF!,21)+HLOOKUP(Sheet2!$BQ$4,#REF!,21)+HLOOKUP(Sheet2!$BQ$5,#REF!,21)+HLOOKUP(Sheet2!$BQ$6,#REF!,21)+HLOOKUP(Sheet2!$BQ$7,#REF!,21)+HLOOKUP(Sheet2!$BQ$8,#REF!,21)+HLOOKUP(Sheet2!$BQ$9,#REF!,21)+HLOOKUP(Sheet2!$BQ$10,#REF!,21)+HLOOKUP(Sheet2!$BQ$11,#REF!,21)+HLOOKUP(Sheet2!$BQ$12,#REF!,21)+HLOOKUP(Sheet2!$BQ$13,#REF!,21)+HLOOKUP(Sheet2!$BQ$14,#REF!,21)+HLOOKUP(Sheet2!$BQ$15,#REF!,21)+HLOOKUP(Sheet2!$BQ$16,#REF!,21))</f>
        <v>#REF!</v>
      </c>
      <c r="BR41" s="8" t="e">
        <f>SUM(HLOOKUP(Sheet2!$BR$3,#REF!,21)+HLOOKUP(Sheet2!$BR$4,#REF!,21)+HLOOKUP(Sheet2!$BR$5,#REF!,21)+HLOOKUP(Sheet2!$BR$6,#REF!,21)+HLOOKUP(Sheet2!$BR$7,#REF!,21)+HLOOKUP(Sheet2!$BR$8,#REF!,21)+HLOOKUP(Sheet2!$BR$9,#REF!,21)+HLOOKUP(Sheet2!$BR$10,#REF!,21)+HLOOKUP(Sheet2!$BR$11,#REF!,21)+HLOOKUP(Sheet2!$BR$12,#REF!,21)+HLOOKUP(Sheet2!$BR$13,#REF!,21)+HLOOKUP(Sheet2!$BR$14,#REF!,21)+HLOOKUP(Sheet2!$BR$15,#REF!,21)+HLOOKUP(Sheet2!$BR$16,#REF!,21))</f>
        <v>#REF!</v>
      </c>
      <c r="BS41" s="8" t="e">
        <f>SUM(HLOOKUP(Sheet2!$BS$3,#REF!,21)+HLOOKUP(Sheet2!$BS$4,#REF!,21)+HLOOKUP(Sheet2!$BS$5,#REF!,21)+HLOOKUP(Sheet2!$BS$6,#REF!,21)+HLOOKUP(Sheet2!$BS$7,#REF!,21)+HLOOKUP(Sheet2!$BS$8,#REF!,21)+HLOOKUP(Sheet2!$BS$9,#REF!,21)+HLOOKUP(Sheet2!$BS$10,#REF!,21)+HLOOKUP(Sheet2!$BS$11,#REF!,21)+HLOOKUP(Sheet2!$BS$12,#REF!,21)+HLOOKUP(Sheet2!$BS$13,#REF!,21)+HLOOKUP(Sheet2!$BS$14,#REF!,21)+HLOOKUP(Sheet2!$BS$15,#REF!,21)+HLOOKUP(Sheet2!$BS$16,#REF!,21)+HLOOKUP(Sheet2!$BS$17,#REF!,21))</f>
        <v>#REF!</v>
      </c>
      <c r="BT41" s="8" t="e">
        <f>SUM(HLOOKUP(Sheet2!$BT$3,#REF!,21)+HLOOKUP(Sheet2!$BT$4,#REF!,21)+HLOOKUP(Sheet2!$BT$5,#REF!,21)+HLOOKUP(Sheet2!$BT$6,#REF!,21)+HLOOKUP(Sheet2!$BT$7,#REF!,21)+HLOOKUP(Sheet2!$BT$8,#REF!,21)+HLOOKUP(Sheet2!$BT$9,#REF!,21)+HLOOKUP(Sheet2!$BT$10,#REF!,21)+HLOOKUP(Sheet2!$BT$11,#REF!,21)+HLOOKUP(Sheet2!$BT$12,#REF!,21)+HLOOKUP(Sheet2!$BT$13,#REF!,21)+HLOOKUP(Sheet2!$BT$14,#REF!,21)+HLOOKUP(Sheet2!$BT$15,#REF!,21)+HLOOKUP(Sheet2!$BT$16,#REF!,21)+HLOOKUP(Sheet2!$BT$17,#REF!,21))</f>
        <v>#REF!</v>
      </c>
      <c r="BU41" s="8" t="e">
        <f>SUM(HLOOKUP(Sheet2!$BU$3,#REF!,21)+HLOOKUP(Sheet2!$BU$4,#REF!,21)+HLOOKUP(Sheet2!$BU$5,#REF!,21)+HLOOKUP(Sheet2!$BU$6,#REF!,21)+HLOOKUP(Sheet2!$BU$7,#REF!,21)+HLOOKUP(Sheet2!$BU$8,#REF!,21)+HLOOKUP(Sheet2!$BU$9,#REF!,21)+HLOOKUP(Sheet2!$BU$10,#REF!,21)+HLOOKUP(Sheet2!$BU$11,#REF!,21)+HLOOKUP(Sheet2!$BU$12,#REF!,21)+HLOOKUP(Sheet2!$BU$13,#REF!,21)+HLOOKUP(Sheet2!$BU$14,#REF!,21)+HLOOKUP(Sheet2!$BU$15,#REF!,21)+HLOOKUP(Sheet2!$BU$16,#REF!,21)+HLOOKUP(Sheet2!$BU$17,#REF!,21)+HLOOKUP(Sheet2!$BU$18,#REF!,21)+HLOOKUP(Sheet2!$BU$19,#REF!,21)+HLOOKUP(Sheet2!$BU$20,#REF!,21))</f>
        <v>#REF!</v>
      </c>
      <c r="BV41" s="8" t="e">
        <f>SUM(HLOOKUP(Sheet2!$BV$3,#REF!,21)+HLOOKUP(Sheet2!$BV$4,#REF!,21)+HLOOKUP(Sheet2!$BV$5,#REF!,21)+HLOOKUP(Sheet2!$BV$6,#REF!,21)+HLOOKUP(Sheet2!$BV$7,#REF!,21)+HLOOKUP(Sheet2!$BV$8,#REF!,21)+HLOOKUP(Sheet2!$BV$9,#REF!,21)+HLOOKUP(Sheet2!$BV$10,#REF!,21)+HLOOKUP(Sheet2!$BV$11,#REF!,21)+HLOOKUP(Sheet2!$BV$12,#REF!,21)+HLOOKUP(Sheet2!$BV$13,#REF!,21)+HLOOKUP(Sheet2!$BV$14,#REF!,21)+HLOOKUP(Sheet2!$BV$15,#REF!,21)+HLOOKUP(Sheet2!$BV$16,#REF!,21)+HLOOKUP(Sheet2!$BV$17,#REF!,21))</f>
        <v>#REF!</v>
      </c>
      <c r="BW41" s="8" t="e">
        <f>SUM(HLOOKUP(Sheet2!$BW$3,#REF!,21)+HLOOKUP(Sheet2!$BW$4,#REF!,21)+HLOOKUP(Sheet2!$BW$5,#REF!,21)+HLOOKUP(Sheet2!$BW$6,#REF!,21)+HLOOKUP(Sheet2!$BW$7,#REF!,21)+HLOOKUP(Sheet2!$BW$8,#REF!,21)+HLOOKUP(Sheet2!$BW$9,#REF!,21)+HLOOKUP(Sheet2!$BW$10,#REF!,21)+HLOOKUP(Sheet2!$BW$11,#REF!,21)+HLOOKUP(Sheet2!$BW$12,#REF!,21)+HLOOKUP(Sheet2!$BW$13,#REF!,21)+HLOOKUP(Sheet2!$BW$14,#REF!,21)+HLOOKUP(Sheet2!$BW$15,#REF!,21)+HLOOKUP(Sheet2!$BW$16,#REF!,21)+HLOOKUP(Sheet2!$BW$17,#REF!,21)+HLOOKUP(Sheet2!$BW$18,#REF!,21)+HLOOKUP(Sheet2!$BW$19,#REF!,21))</f>
        <v>#REF!</v>
      </c>
      <c r="BX41" s="8" t="e">
        <f>SUM(HLOOKUP(Sheet2!$BX$3,#REF!,21)+HLOOKUP(Sheet2!$BX$4,#REF!,21)+HLOOKUP(Sheet2!$BX$5,#REF!,21)+HLOOKUP(Sheet2!$BX$6,#REF!,21)+HLOOKUP(Sheet2!$BX$7,#REF!,21)+HLOOKUP(Sheet2!$BX$8,#REF!,21)+HLOOKUP(Sheet2!$BX$9,#REF!,21)+HLOOKUP(Sheet2!$BX$10,#REF!,21)+HLOOKUP(Sheet2!$BX$11,#REF!,21)+HLOOKUP(Sheet2!$BX$12,#REF!,21)+HLOOKUP(Sheet2!$BX$13,#REF!,21)+HLOOKUP(Sheet2!$BX$14,#REF!,21)+HLOOKUP(Sheet2!$BX$15,#REF!,21)+HLOOKUP(Sheet2!$BX$16,#REF!,21)+HLOOKUP(Sheet2!$BX$17,#REF!,21))</f>
        <v>#REF!</v>
      </c>
      <c r="BY41" s="8" t="e">
        <f>SUM(HLOOKUP(Sheet2!$BY$3,#REF!,21)+HLOOKUP(Sheet2!$BY$4,#REF!,21)+HLOOKUP(Sheet2!$BY$5,#REF!,21)+HLOOKUP(Sheet2!$BY$6,#REF!,21)+HLOOKUP(Sheet2!$BY$7,#REF!,21)+HLOOKUP(Sheet2!$BY$8,#REF!,21)+HLOOKUP(Sheet2!$BY$9,#REF!,21)+HLOOKUP(Sheet2!$BY$10,#REF!,21)+HLOOKUP(Sheet2!$BY$11,#REF!,21)+HLOOKUP(Sheet2!$BY$12,#REF!,21)+HLOOKUP(Sheet2!$BY$13,#REF!,21)+HLOOKUP(Sheet2!$BY$14,#REF!,21)+HLOOKUP(Sheet2!$BY$15,#REF!,21)+HLOOKUP(Sheet2!$BY$16,#REF!,21)+HLOOKUP(Sheet2!$BY$17,#REF!,21)+HLOOKUP(Sheet2!$BY$18,#REF!,21))</f>
        <v>#REF!</v>
      </c>
      <c r="BZ41" s="8" t="e">
        <f>SUM(HLOOKUP(Sheet2!$BZ$3,#REF!,21)+HLOOKUP(Sheet2!$BZ$4,#REF!,21)+HLOOKUP(Sheet2!$BZ$5,#REF!,21)+HLOOKUP(Sheet2!$BZ$6,#REF!,21)+HLOOKUP(Sheet2!$BZ$7,#REF!,21)+HLOOKUP(Sheet2!$BZ$8,#REF!,21)+HLOOKUP(Sheet2!$BZ$9,#REF!,21)+HLOOKUP(Sheet2!$BZ$10,#REF!,21)+HLOOKUP(Sheet2!$BZ$11,#REF!,21)+HLOOKUP(Sheet2!$BZ$12,#REF!,21)+HLOOKUP(Sheet2!$BZ$13,#REF!,21)+HLOOKUP(Sheet2!$BZ$14,#REF!,21)+HLOOKUP(Sheet2!$BZ$15,#REF!,21))</f>
        <v>#REF!</v>
      </c>
      <c r="CA41" s="8" t="e">
        <f>SUM(HLOOKUP(Sheet2!$CA$3,#REF!,21)+HLOOKUP(Sheet2!$CA$4,#REF!,21)+HLOOKUP(Sheet2!$CA$5,#REF!,21)+HLOOKUP(Sheet2!$CA$6,#REF!,21)+HLOOKUP(Sheet2!$CA$7,#REF!,21)+HLOOKUP(Sheet2!$CA$8,#REF!,21)+HLOOKUP(Sheet2!$CA$9,#REF!,21)+HLOOKUP(Sheet2!$CA$10,#REF!,21)+HLOOKUP(Sheet2!$CA$11,#REF!,21)+HLOOKUP(Sheet2!$CA$12,#REF!,21)+HLOOKUP(Sheet2!$CA$13,#REF!,21)+HLOOKUP(Sheet2!$CA$14,#REF!,21)+HLOOKUP(Sheet2!$CA$15,#REF!,21)+HLOOKUP(Sheet2!$CA$16,#REF!,21)+HLOOKUP(Sheet2!$CA$17,#REF!,21))</f>
        <v>#REF!</v>
      </c>
      <c r="CB41" s="8" t="e">
        <f>SUM(HLOOKUP(Sheet2!$CB$3,#REF!,21)+HLOOKUP(Sheet2!$CB$4,#REF!,21)+HLOOKUP(Sheet2!$CB$5,#REF!,21)+HLOOKUP(Sheet2!$CB$6,#REF!,21)+HLOOKUP(Sheet2!$CB$7,#REF!,21)+HLOOKUP(Sheet2!$CB$8,#REF!,21)+HLOOKUP(Sheet2!$CB$9,#REF!,21)+HLOOKUP(Sheet2!$CB$10,#REF!,21)+HLOOKUP(Sheet2!$CB$11,#REF!,21)+HLOOKUP(Sheet2!$CB$12,#REF!,21)+HLOOKUP(Sheet2!$CB$13,#REF!,21)+HLOOKUP(Sheet2!$CB$14,#REF!,21)+HLOOKUP(Sheet2!$CB$15,#REF!,21)+HLOOKUP(Sheet2!$CB$16,#REF!,21)+HLOOKUP(Sheet2!$CB$17,#REF!,21))</f>
        <v>#REF!</v>
      </c>
      <c r="CC41" s="8" t="e">
        <f>SUM(HLOOKUP(Sheet2!$CC$3,#REF!,21)+HLOOKUP(Sheet2!$CC$4,#REF!,21)+HLOOKUP(Sheet2!$CC$5,#REF!,21)+HLOOKUP(Sheet2!$CC$6,#REF!,21)+HLOOKUP(Sheet2!$CC$7,#REF!,21)+HLOOKUP(Sheet2!$CC$8,#REF!,21)+HLOOKUP(Sheet2!$CC$9,#REF!,21)+HLOOKUP(Sheet2!$CC$10,#REF!,21)+HLOOKUP(Sheet2!$CC$11,#REF!,21)+HLOOKUP(Sheet2!$CC$12,#REF!,21)+HLOOKUP(Sheet2!$CC$13,#REF!,21)+HLOOKUP(Sheet2!$CC$14,#REF!,21))</f>
        <v>#REF!</v>
      </c>
      <c r="CD41" s="8" t="e">
        <f>SUM(HLOOKUP(Sheet2!$CD$3,#REF!,21)+HLOOKUP(Sheet2!$CD$4,#REF!,21)+HLOOKUP(Sheet2!$CD$5,#REF!,21)+HLOOKUP(Sheet2!$CD$6,#REF!,21)+HLOOKUP(Sheet2!$CD$7,#REF!,21)+HLOOKUP(Sheet2!$CD$8,#REF!,21)+HLOOKUP(Sheet2!$CD$9,#REF!,21)+HLOOKUP(Sheet2!$CD$10,#REF!,21)+HLOOKUP(Sheet2!$CD$11,#REF!,21)+HLOOKUP(Sheet2!$CD$12,#REF!,21)+HLOOKUP(Sheet2!$CD$13,#REF!,21)+HLOOKUP(Sheet2!$CD$14,#REF!,21)+HLOOKUP(Sheet2!$CD$15,#REF!,21)+HLOOKUP(Sheet2!$CD$16,#REF!,21))</f>
        <v>#REF!</v>
      </c>
      <c r="CE41" s="8" t="e">
        <f>SUM(HLOOKUP(Sheet2!$CE$3,#REF!,21)+HLOOKUP(Sheet2!$CE$4,#REF!,21)+HLOOKUP(Sheet2!$CE$5,#REF!,21)+HLOOKUP(Sheet2!$CE$6,#REF!,21)+HLOOKUP(Sheet2!$CE$7,#REF!,21)+HLOOKUP(Sheet2!$CE$8,#REF!,21)+HLOOKUP(Sheet2!$CE$9,#REF!,21)+HLOOKUP(Sheet2!$CE$10,#REF!,21)+HLOOKUP(Sheet2!$CE$11,#REF!,21)+HLOOKUP(Sheet2!$CE$12,#REF!,21)+HLOOKUP(Sheet2!$CE$13,#REF!,21)+HLOOKUP(Sheet2!$CE$14,#REF!,21)+HLOOKUP(Sheet2!$CE$15,#REF!,21))</f>
        <v>#REF!</v>
      </c>
      <c r="CF41" s="8" t="e">
        <f>SUM(HLOOKUP(Sheet2!$CF$3,#REF!,21)+HLOOKUP(Sheet2!$CF$4,#REF!,21)+HLOOKUP(Sheet2!$CF$5,#REF!,21)+HLOOKUP(Sheet2!$CF$6,#REF!,21)+HLOOKUP(Sheet2!$CF$7,#REF!,21)+HLOOKUP(Sheet2!$CF$8,#REF!,21)+HLOOKUP(Sheet2!$CF$9,#REF!,21)+HLOOKUP(Sheet2!$CF$10,#REF!,21)+HLOOKUP(Sheet2!$CF$11,#REF!,21)+HLOOKUP(Sheet2!$CF$12,#REF!,21)+HLOOKUP(Sheet2!$CF$13,#REF!,21)+HLOOKUP(Sheet2!$CF$14,#REF!,21)+HLOOKUP(Sheet2!$CF$15,#REF!,21)+HLOOKUP(Sheet2!$CF$16,#REF!,21)+HLOOKUP(Sheet2!$CF$17,#REF!,21))</f>
        <v>#REF!</v>
      </c>
      <c r="CG41" s="8" t="e">
        <f>SUM(HLOOKUP(Sheet2!$CG$3,#REF!,21)+HLOOKUP(Sheet2!$CG$4,#REF!,21)+HLOOKUP(Sheet2!$CG$5,#REF!,21)+HLOOKUP(Sheet2!$CG$6,#REF!,21)+HLOOKUP(Sheet2!$CG$7,#REF!,21)+HLOOKUP(Sheet2!$CG$8,#REF!,21)+HLOOKUP(Sheet2!$CG$9,#REF!,21)+HLOOKUP(Sheet2!$CG$10,#REF!,21)+HLOOKUP(Sheet2!$CG$11,#REF!,21)+HLOOKUP(Sheet2!$CG$12,#REF!,21)+HLOOKUP(Sheet2!$CG$13,#REF!,21)+HLOOKUP(Sheet2!$CG$14,#REF!,21)+HLOOKUP(Sheet2!$CG$15,#REF!,21)+HLOOKUP(Sheet2!$CG$16,#REF!,21)+HLOOKUP(Sheet2!$CG$17,#REF!,21)+HLOOKUP(Sheet2!$CG$18,#REF!,21))</f>
        <v>#REF!</v>
      </c>
      <c r="CH41" s="8" t="e">
        <f>SUM(HLOOKUP(Sheet2!$CH$3,#REF!,21)+HLOOKUP(Sheet2!$CH$4,#REF!,21)+HLOOKUP(Sheet2!$CH$5,#REF!,21)+HLOOKUP(Sheet2!$CH$6,#REF!,21)+HLOOKUP(Sheet2!$CH$7,#REF!,21)+HLOOKUP(Sheet2!$CH$8,#REF!,21)+HLOOKUP(Sheet2!$CH$9,#REF!,21)+HLOOKUP(Sheet2!$CH$10,#REF!,21)+HLOOKUP(Sheet2!$CH$11,#REF!,21)+HLOOKUP(Sheet2!$CH$12,#REF!,21)+HLOOKUP(Sheet2!$CH$13,#REF!,21)+HLOOKUP(Sheet2!$CH$14,#REF!,21)+HLOOKUP(Sheet2!$CH$15,#REF!,21)+HLOOKUP(Sheet2!$CH$16,#REF!,21)+HLOOKUP(Sheet2!$CH$17,#REF!,21)+HLOOKUP(Sheet2!$CH$18,#REF!,21))</f>
        <v>#REF!</v>
      </c>
      <c r="CI41" s="8" t="e">
        <f>SUM(HLOOKUP(Sheet2!$CI$3,#REF!,21)+HLOOKUP(Sheet2!$CI$4,#REF!,21)+HLOOKUP(Sheet2!$CI$5,#REF!,21)+HLOOKUP(Sheet2!$CI$6,#REF!,21)+HLOOKUP(Sheet2!$CI$7,#REF!,21)+HLOOKUP(Sheet2!$CI$8,#REF!,21)+HLOOKUP(Sheet2!$CI$9,#REF!,21)+HLOOKUP(Sheet2!$CI$10,#REF!,21)+HLOOKUP(Sheet2!$CI$11,#REF!,21)+HLOOKUP(Sheet2!$CI$12,#REF!,21)+HLOOKUP(Sheet2!$CI$13,#REF!,21)+HLOOKUP(Sheet2!$CI$14,#REF!,21)+HLOOKUP(Sheet2!$CI$15,#REF!,21)+HLOOKUP(Sheet2!$CI$16,#REF!,21)+HLOOKUP(Sheet2!$CI$17,#REF!,21)+HLOOKUP(Sheet2!$CI$18,#REF!,21))</f>
        <v>#REF!</v>
      </c>
      <c r="CJ41" s="8" t="e">
        <f>SUM(HLOOKUP(Sheet2!$CJ$3,#REF!,21)+HLOOKUP(Sheet2!$CJ$4,#REF!,21)+HLOOKUP(Sheet2!$CJ$5,#REF!,21)+HLOOKUP(Sheet2!$CJ$6,#REF!,21)+HLOOKUP(Sheet2!$CJ$7,#REF!,21)+HLOOKUP(Sheet2!$CJ$8,#REF!,21)+HLOOKUP(Sheet2!$CJ$9,#REF!,21)+HLOOKUP(Sheet2!$CJ$10,#REF!,21)+HLOOKUP(Sheet2!$CJ$11,#REF!,21)+HLOOKUP(Sheet2!$CJ$12,#REF!,21)+HLOOKUP(Sheet2!$CJ$13,#REF!,21)+HLOOKUP(Sheet2!$CJ$14,#REF!,21)+HLOOKUP(Sheet2!$CJ$15,#REF!,21)+HLOOKUP(Sheet2!$CJ$16,#REF!,21)+HLOOKUP(Sheet2!$CJ$17,#REF!,21))</f>
        <v>#REF!</v>
      </c>
      <c r="CK41" s="8" t="e">
        <f>SUM(HLOOKUP(Sheet2!$CK$3,#REF!,21)+HLOOKUP(Sheet2!$CK$4,#REF!,21)+HLOOKUP(Sheet2!$CK$5,#REF!,21)+HLOOKUP(Sheet2!$CK$6,#REF!,21)+HLOOKUP(Sheet2!$CK$7,#REF!,21)+HLOOKUP(Sheet2!$CK$8,#REF!,21)+HLOOKUP(Sheet2!$CK$9,#REF!,21)+HLOOKUP(Sheet2!$CK$10,#REF!,21)+HLOOKUP(Sheet2!$CK$11,#REF!,21)+HLOOKUP(Sheet2!$CK$12,#REF!,21)+HLOOKUP(Sheet2!$CK$13,#REF!,21)+HLOOKUP(Sheet2!$CK$14,#REF!,21)+HLOOKUP(Sheet2!$CK$15,#REF!,21)+HLOOKUP(Sheet2!$CK$16,#REF!,21)+HLOOKUP(Sheet2!$CK$17,#REF!,21))</f>
        <v>#REF!</v>
      </c>
      <c r="CL41" s="8" t="e">
        <f>SUM(HLOOKUP(Sheet2!$CL$3,#REF!,21)+HLOOKUP(Sheet2!$CL$4,#REF!,21)+HLOOKUP(Sheet2!$CL$5,#REF!,21)+HLOOKUP(Sheet2!$CL$6,#REF!,21)+HLOOKUP(Sheet2!$CL$7,#REF!,21)+HLOOKUP(Sheet2!$CL$8,#REF!,21)+HLOOKUP(Sheet2!$CL$9,#REF!,21)+HLOOKUP(Sheet2!$CL$10,#REF!,21)+HLOOKUP(Sheet2!$CL$11,#REF!,21)+HLOOKUP(Sheet2!$CL$12,#REF!,21)+HLOOKUP(Sheet2!$CL$13,#REF!,21)+HLOOKUP(Sheet2!$CL$14,#REF!,21)+HLOOKUP(Sheet2!$CL$15,#REF!,21)+HLOOKUP(Sheet2!$CL$16,#REF!,21)+HLOOKUP(Sheet2!$CL$17,#REF!,21))</f>
        <v>#REF!</v>
      </c>
      <c r="CM41" s="8" t="e">
        <f>SUM(HLOOKUP(Sheet2!$CM$3,#REF!,21)+HLOOKUP(Sheet2!$CM$4,#REF!,21)+HLOOKUP(Sheet2!$CM$5,#REF!,21)+HLOOKUP(Sheet2!$CM$6,#REF!,21)+HLOOKUP(Sheet2!$CM$7,#REF!,21)+HLOOKUP(Sheet2!$CM$8,#REF!,21)+HLOOKUP(Sheet2!$CM$9,#REF!,21)+HLOOKUP(Sheet2!$CM$10,#REF!,21)+HLOOKUP(Sheet2!$CM$11,#REF!,21)+HLOOKUP(Sheet2!$CM$12,#REF!,21)+HLOOKUP(Sheet2!$CM$13,#REF!,21)+HLOOKUP(Sheet2!$CM$14,#REF!,21)+HLOOKUP(Sheet2!$CM$15,#REF!,21))</f>
        <v>#REF!</v>
      </c>
      <c r="CN41" s="8" t="e">
        <f>SUM(HLOOKUP(Sheet2!$CN$3,#REF!,21)+HLOOKUP(Sheet2!$CN$4,#REF!,21)+HLOOKUP(Sheet2!$CN$5,#REF!,21)+HLOOKUP(Sheet2!$CN$6,#REF!,21)+HLOOKUP(Sheet2!$CN$7,#REF!,21)+HLOOKUP(Sheet2!$CN$8,#REF!,21)+HLOOKUP(Sheet2!$CN$9,#REF!,21)+HLOOKUP(Sheet2!$CN$10,#REF!,21)+HLOOKUP(Sheet2!$CN$11,#REF!,21)+HLOOKUP(Sheet2!$CN$12,#REF!,21)+HLOOKUP(Sheet2!$CN$13,#REF!,21)+HLOOKUP(Sheet2!$CN$14,#REF!,21)+HLOOKUP(Sheet2!$CN$15,#REF!,21)+HLOOKUP(Sheet2!$CN$16,#REF!,21)+HLOOKUP(Sheet2!$CN$17,#REF!,21))</f>
        <v>#REF!</v>
      </c>
      <c r="CO41" s="8" t="e">
        <f>SUM(HLOOKUP(Sheet2!$CO$3,#REF!,21)+HLOOKUP(Sheet2!$CO$4,#REF!,21)+HLOOKUP(Sheet2!$CO$5,#REF!,21)+HLOOKUP(Sheet2!$CO$6,#REF!,21)+HLOOKUP(Sheet2!$CO$7,#REF!,21)+HLOOKUP(Sheet2!$CO$8,#REF!,21)+HLOOKUP(Sheet2!$CO$9,#REF!,21)+HLOOKUP(Sheet2!$CO$10,#REF!,21)+HLOOKUP(Sheet2!$CO$11,#REF!,21)+HLOOKUP(Sheet2!$CO$12,#REF!,21)+HLOOKUP(Sheet2!$CO$13,#REF!,21)+HLOOKUP(Sheet2!$CO$14,#REF!,21)+HLOOKUP(Sheet2!$CO$15,#REF!,21)+HLOOKUP(Sheet2!$CO$16,#REF!,21)+HLOOKUP(Sheet2!$CO$17,#REF!,21))</f>
        <v>#REF!</v>
      </c>
      <c r="CP41" s="8" t="e">
        <f>SUM(HLOOKUP(Sheet2!$CP$3,#REF!,21)+HLOOKUP(Sheet2!$CP$4,#REF!,21)+HLOOKUP(Sheet2!$CP$5,#REF!,21)+HLOOKUP(Sheet2!$CP$6,#REF!,21)+HLOOKUP(Sheet2!$CP$7,#REF!,21)+HLOOKUP(Sheet2!$CP$8,#REF!,21)+HLOOKUP(Sheet2!$CP$9,#REF!,21)+HLOOKUP(Sheet2!$CP$10,#REF!,21)+HLOOKUP(Sheet2!$CP$11,#REF!,21)+HLOOKUP(Sheet2!$CP$12,#REF!,21)+HLOOKUP(Sheet2!$CP$13,#REF!,21)+HLOOKUP(Sheet2!$CP$14,#REF!,21)+HLOOKUP(Sheet2!$CP$15,#REF!,21)+HLOOKUP(Sheet2!$CP$16,#REF!,21)+HLOOKUP(Sheet2!$CP$17,#REF!,21)+HLOOKUP(Sheet2!$CP$18,#REF!,21))</f>
        <v>#REF!</v>
      </c>
      <c r="CQ41" s="8" t="e">
        <f>SUM(HLOOKUP(Sheet2!$CQ$3,#REF!,21)+HLOOKUP(Sheet2!$CQ$4,#REF!,21)+HLOOKUP(Sheet2!$CQ$5,#REF!,21)+HLOOKUP(Sheet2!$CQ$6,#REF!,21)+HLOOKUP(Sheet2!$CQ$7,#REF!,21)+HLOOKUP(Sheet2!$CQ$8,#REF!,21)+HLOOKUP(Sheet2!$CQ$9,#REF!,21)+HLOOKUP(Sheet2!$CQ$10,#REF!,21)+HLOOKUP(Sheet2!$CQ$11,#REF!,21)+HLOOKUP(Sheet2!$CQ$12,#REF!,21)+HLOOKUP(Sheet2!$CQ$13,#REF!,21)+HLOOKUP(Sheet2!$CQ$14,#REF!,21)+HLOOKUP(Sheet2!$CQ$15,#REF!,21)+HLOOKUP(Sheet2!$CQ$16,#REF!,21)+HLOOKUP(Sheet2!$CQ$17,#REF!,21)+HLOOKUP(Sheet2!$CQ$18,#REF!,21))</f>
        <v>#REF!</v>
      </c>
      <c r="CR41" s="8" t="e">
        <f>SUM(HLOOKUP(Sheet2!$CR$3,#REF!,21)+HLOOKUP(Sheet2!$CR$4,#REF!,21)+HLOOKUP(Sheet2!$CR$5,#REF!,21)+HLOOKUP(Sheet2!$CR$6,#REF!,21)+HLOOKUP(Sheet2!$CR$7,#REF!,21)+HLOOKUP(Sheet2!$CR$8,#REF!,21)+HLOOKUP(Sheet2!$CR$9,#REF!,21)+HLOOKUP(Sheet2!$CR$10,#REF!,21)+HLOOKUP(Sheet2!$CR$11,#REF!,21)+HLOOKUP(Sheet2!$CR$12,#REF!,21)+HLOOKUP(Sheet2!$CR$13,#REF!,21)+HLOOKUP(Sheet2!$CR$14,#REF!,21)+HLOOKUP(Sheet2!$CR$15,#REF!,21)+HLOOKUP(Sheet2!$CR$16,#REF!,21)+HLOOKUP(Sheet2!$CR$17,#REF!,21)+HLOOKUP(Sheet2!$CR$18,#REF!,21)+HLOOKUP(Sheet2!$CR$19,#REF!,21)+HLOOKUP(Sheet2!$CR$20,#REF!,21)+HLOOKUP(Sheet2!$CR$21,#REF!,21))</f>
        <v>#REF!</v>
      </c>
      <c r="CS41" s="8" t="e">
        <f>SUM(HLOOKUP(Sheet2!$CS$3,#REF!,21)+HLOOKUP(Sheet2!$CS$4,#REF!,21)+HLOOKUP(Sheet2!$CS$5,#REF!,21)+HLOOKUP(Sheet2!$CS$6,#REF!,21)+HLOOKUP(Sheet2!$CS$7,#REF!,21)+HLOOKUP(Sheet2!$CS$8,#REF!,21)+HLOOKUP(Sheet2!$CS$9,#REF!,21)+HLOOKUP(Sheet2!$CS$10,#REF!,21)+HLOOKUP(Sheet2!$CS$11,#REF!,21)+HLOOKUP(Sheet2!$CS$12,#REF!,21)+HLOOKUP(Sheet2!$CS$13,#REF!,21)+HLOOKUP(Sheet2!$CS$14,#REF!,21)+HLOOKUP(Sheet2!$CS$15,#REF!,21)+HLOOKUP(Sheet2!$CS$16,#REF!,21)+HLOOKUP(Sheet2!$CS$17,#REF!,21)+HLOOKUP(Sheet2!$CS$18,#REF!,21))</f>
        <v>#REF!</v>
      </c>
      <c r="CT41" s="8" t="e">
        <f>SUM(HLOOKUP(Sheet2!$CT$3,#REF!,21)+HLOOKUP(Sheet2!$CT$4,#REF!,21)+HLOOKUP(Sheet2!$CT$5,#REF!,21)+HLOOKUP(Sheet2!$CT$6,#REF!,21)+HLOOKUP(Sheet2!$CT$7,#REF!,21)+HLOOKUP(Sheet2!$CT$8,#REF!,21)+HLOOKUP(Sheet2!$CT$9,#REF!,21)+HLOOKUP(Sheet2!$CT$10,#REF!,21)+HLOOKUP(Sheet2!$CT$11,#REF!,21)+HLOOKUP(Sheet2!$CT$12,#REF!,21)+HLOOKUP(Sheet2!$CT$13,#REF!,21)+HLOOKUP(Sheet2!$CT$14,#REF!,21)+HLOOKUP(Sheet2!$CT$15,#REF!,21)+HLOOKUP(Sheet2!$CT$16,#REF!,21)+HLOOKUP(Sheet2!$CT$17,#REF!,21)+HLOOKUP(Sheet2!$CT$18,#REF!,21)+HLOOKUP(Sheet2!$CT$19,#REF!,21)+HLOOKUP(Sheet2!$CT$20,#REF!,21))</f>
        <v>#REF!</v>
      </c>
      <c r="CU41" s="8" t="e">
        <f>SUM(HLOOKUP(Sheet2!$CU$3,#REF!,21)+HLOOKUP(Sheet2!$CU$4,#REF!,21)+HLOOKUP(Sheet2!$CU$5,#REF!,21)+HLOOKUP(Sheet2!$CU$6,#REF!,21)+HLOOKUP(Sheet2!$CU$7,#REF!,21)+HLOOKUP(Sheet2!$CU$8,#REF!,21)+HLOOKUP(Sheet2!$CU$9,#REF!,21)+HLOOKUP(Sheet2!$CU$10,#REF!,21)+HLOOKUP(Sheet2!$CU$11,#REF!,21)+HLOOKUP(Sheet2!$CU$12,#REF!,21)+HLOOKUP(Sheet2!$CU$13,#REF!,21)+HLOOKUP(Sheet2!$CU$14,#REF!,21)+HLOOKUP(Sheet2!$CU$15,#REF!,21)+HLOOKUP(Sheet2!$CU$16,#REF!,21)+HLOOKUP(Sheet2!$CU$17,#REF!,21))</f>
        <v>#REF!</v>
      </c>
      <c r="CV41" s="8" t="e">
        <f>SUM(HLOOKUP(Sheet2!$CV$3,#REF!,21)+HLOOKUP(Sheet2!$CV$4,#REF!,21)+HLOOKUP(Sheet2!$CV$5,#REF!,21)+HLOOKUP(Sheet2!$CV$6,#REF!,21)+HLOOKUP(Sheet2!$CV$7,#REF!,21)+HLOOKUP(Sheet2!$CV$8,#REF!,21)+HLOOKUP(Sheet2!$CV$9,#REF!,21)+HLOOKUP(Sheet2!$CV$10,#REF!,21)+HLOOKUP(Sheet2!$CV$11,#REF!,21)+HLOOKUP(Sheet2!$CV$12,#REF!,21)+HLOOKUP(Sheet2!$CV$13,#REF!,21)+HLOOKUP(Sheet2!$CV$14,#REF!,21)+HLOOKUP(Sheet2!$CV$15,#REF!,21)+HLOOKUP(Sheet2!$CV$16,#REF!,21)+HLOOKUP(Sheet2!$CV$17,#REF!,21)+HLOOKUP(Sheet2!$CV$18,#REF!,21))</f>
        <v>#REF!</v>
      </c>
      <c r="CW41" s="8" t="e">
        <f>SUM(HLOOKUP(Sheet2!$CW$3,#REF!,21)+HLOOKUP(Sheet2!$CW$4,#REF!,21)+HLOOKUP(Sheet2!$CW$5,#REF!,21)+HLOOKUP(Sheet2!$CW$6,#REF!,21)+HLOOKUP(Sheet2!$CW$7,#REF!,21)+HLOOKUP(Sheet2!$CW$8,#REF!,21)+HLOOKUP(Sheet2!$CW$9,#REF!,21)+HLOOKUP(Sheet2!$CW$10,#REF!,21)+HLOOKUP(Sheet2!$CW$11,#REF!,21)+HLOOKUP(Sheet2!$CW$12,#REF!,21)+HLOOKUP(Sheet2!$CW$13,#REF!,21)+HLOOKUP(Sheet2!$CW$14,#REF!,21)+HLOOKUP(Sheet2!$CW$15,#REF!,21))</f>
        <v>#REF!</v>
      </c>
      <c r="CX41" s="8" t="e">
        <f>SUM(HLOOKUP(Sheet2!$CX$3,#REF!,21)+HLOOKUP(Sheet2!$CX$4,#REF!,21)+HLOOKUP(Sheet2!$CX$5,#REF!,21)+HLOOKUP(Sheet2!$CX$6,#REF!,21)+HLOOKUP(Sheet2!$CX$7,#REF!,21)+HLOOKUP(Sheet2!$CX$8,#REF!,21)+HLOOKUP(Sheet2!$CX$9,#REF!,21)+HLOOKUP(Sheet2!$CX$10,#REF!,21)+HLOOKUP(Sheet2!$CX$11,#REF!,21)+HLOOKUP(Sheet2!$CX$12,#REF!,21)+HLOOKUP(Sheet2!$CX$13,#REF!,21)+HLOOKUP(Sheet2!$CX$14,#REF!,21)+HLOOKUP(Sheet2!$CX$15,#REF!,21)+HLOOKUP(Sheet2!$CX$16,#REF!,21)+HLOOKUP(Sheet2!$CX$17,#REF!,21))</f>
        <v>#REF!</v>
      </c>
      <c r="CY41" s="8" t="e">
        <f>SUM(HLOOKUP(Sheet2!$CY$3,#REF!,21)+HLOOKUP(Sheet2!$CY$4,#REF!,21)+HLOOKUP(Sheet2!$CY$5,#REF!,21)+HLOOKUP(Sheet2!$CY$6,#REF!,21)+HLOOKUP(Sheet2!$CY$7,#REF!,21)+HLOOKUP(Sheet2!$CY$8,#REF!,21)+HLOOKUP(Sheet2!$CY$9,#REF!,21)+HLOOKUP(Sheet2!$CY$10,#REF!,21)+HLOOKUP(Sheet2!$CY$11,#REF!,21)+HLOOKUP(Sheet2!$CY$12,#REF!,21)+HLOOKUP(Sheet2!$CY$13,#REF!,21)+HLOOKUP(Sheet2!$CY$14,#REF!,21)+HLOOKUP(Sheet2!$CY$15,#REF!,21)+HLOOKUP(Sheet2!$CY$16,#REF!,21)+HLOOKUP(Sheet2!$CY$17,#REF!,21))</f>
        <v>#REF!</v>
      </c>
      <c r="CZ41" s="8" t="e">
        <f>SUM(HLOOKUP(Sheet2!$CZ$3,#REF!,21)+HLOOKUP(Sheet2!$CZ$4,#REF!,21)+HLOOKUP(Sheet2!$CZ$5,#REF!,21)+HLOOKUP(Sheet2!$CZ$6,#REF!,21)+HLOOKUP(Sheet2!$CZ$7,#REF!,21)+HLOOKUP(Sheet2!$CZ$8,#REF!,21)+HLOOKUP(Sheet2!$CZ$9,#REF!,21)+HLOOKUP(Sheet2!$CZ$10,#REF!,21)+HLOOKUP(Sheet2!$CZ$11,#REF!,21)+HLOOKUP(Sheet2!$CZ$12,#REF!,21)+HLOOKUP(Sheet2!$CZ$13,#REF!,21)+HLOOKUP(Sheet2!$CZ$14,#REF!,21))</f>
        <v>#REF!</v>
      </c>
      <c r="DA41" s="8" t="e">
        <f>SUM(HLOOKUP(Sheet2!$DA$3,#REF!,21)+HLOOKUP(Sheet2!$DA$4,#REF!,21)+HLOOKUP(Sheet2!$DA$5,#REF!,21)+HLOOKUP(Sheet2!$DA$6,#REF!,21)+HLOOKUP(Sheet2!$DA$7,#REF!,21)+HLOOKUP(Sheet2!$DA$8,#REF!,21)+HLOOKUP(Sheet2!$DA$9,#REF!,21)+HLOOKUP(Sheet2!$DA$10,#REF!,21)+HLOOKUP(Sheet2!$DA$11,#REF!,21)+HLOOKUP(Sheet2!$DA$12,#REF!,21)+HLOOKUP(Sheet2!$DA$13,#REF!,21)+HLOOKUP(Sheet2!$DA$14,#REF!,21)+HLOOKUP(Sheet2!$DA$15,#REF!,21)+HLOOKUP(Sheet2!$DA$16,#REF!,21))</f>
        <v>#REF!</v>
      </c>
      <c r="DB41" s="8" t="e">
        <f>SUM(HLOOKUP(Sheet2!$DB$3,#REF!,21)+HLOOKUP(Sheet2!$DB$4,#REF!,21)+HLOOKUP(Sheet2!$DB$5,#REF!,21)+HLOOKUP(Sheet2!$DB$6,#REF!,21)+HLOOKUP(Sheet2!$DB$7,#REF!,21)+HLOOKUP(Sheet2!$DB$8,#REF!,21)+HLOOKUP(Sheet2!$DB$9,#REF!,21)+HLOOKUP(Sheet2!$DB$10,#REF!,21)+HLOOKUP(Sheet2!$DB$11,#REF!,21)+HLOOKUP(Sheet2!$DB$12,#REF!,21)+HLOOKUP(Sheet2!$DB$13,#REF!,21)+HLOOKUP(Sheet2!$DB$14,#REF!,21)+HLOOKUP(Sheet2!$DB$15,#REF!,21))</f>
        <v>#REF!</v>
      </c>
      <c r="DC41" s="8" t="e">
        <f>SUM(HLOOKUP(Sheet2!$DC$3,#REF!,21)+HLOOKUP(Sheet2!$DC$4,#REF!,21)+HLOOKUP(Sheet2!$DC$5,#REF!,21)+HLOOKUP(Sheet2!$DC$6,#REF!,21)+HLOOKUP(Sheet2!$DC$7,#REF!,21)+HLOOKUP(Sheet2!$DC$8,#REF!,21)+HLOOKUP(Sheet2!$DC$9,#REF!,21)+HLOOKUP(Sheet2!$DC$10,#REF!,21)+HLOOKUP(Sheet2!$DC$11,#REF!,21)+HLOOKUP(Sheet2!$DC$12,#REF!,21)+HLOOKUP(Sheet2!$DC$13,#REF!,21)+HLOOKUP(Sheet2!$DC$14,#REF!,21)+HLOOKUP(Sheet2!$DC$15,#REF!,21)+HLOOKUP(Sheet2!$DC$16,#REF!,21)+HLOOKUP(Sheet2!$DC$17,#REF!,21))</f>
        <v>#REF!</v>
      </c>
      <c r="DD41" s="8" t="e">
        <f>SUM(HLOOKUP(Sheet2!$DD$3,#REF!,21)+HLOOKUP(Sheet2!$DD$4,#REF!,21)+HLOOKUP(Sheet2!$DD$5,#REF!,21)+HLOOKUP(Sheet2!$DD$6,#REF!,21)+HLOOKUP(Sheet2!$DD$7,#REF!,21)+HLOOKUP(Sheet2!$DD$8,#REF!,21)+HLOOKUP(Sheet2!$DD$9,#REF!,21)+HLOOKUP(Sheet2!$DD$10,#REF!,21)+HLOOKUP(Sheet2!$DD$11,#REF!,21)+HLOOKUP(Sheet2!$DD$12,#REF!,21)+HLOOKUP(Sheet2!$DD$13,#REF!,21)+HLOOKUP(Sheet2!$DD$14,#REF!,21)+HLOOKUP(Sheet2!$DD$15,#REF!,21)+HLOOKUP(Sheet2!$DD$16,#REF!,21)+HLOOKUP(Sheet2!$DD$17,#REF!,21)+HLOOKUP(Sheet2!$DD$18,#REF!,21))</f>
        <v>#REF!</v>
      </c>
      <c r="DE41" s="8" t="e">
        <f>SUM(HLOOKUP(Sheet2!$DE$3,#REF!,21)+HLOOKUP(Sheet2!$DE$4,#REF!,21)+HLOOKUP(Sheet2!$DE$5,#REF!,21)+HLOOKUP(Sheet2!$DE$6,#REF!,21)+HLOOKUP(Sheet2!$DE$7,#REF!,21)+HLOOKUP(Sheet2!$DE$8,#REF!,21)+HLOOKUP(Sheet2!$DE$9,#REF!,21)+HLOOKUP(Sheet2!$DE$10,#REF!,21)+HLOOKUP(Sheet2!$DE$11,#REF!,21)+HLOOKUP(Sheet2!$DE$12,#REF!,21)+HLOOKUP(Sheet2!$DE$13,#REF!,21)+HLOOKUP(Sheet2!$DE$14,#REF!,21)+HLOOKUP(Sheet2!$DE$15,#REF!,21)+HLOOKUP(Sheet2!$DE$16,#REF!,21)+HLOOKUP(Sheet2!$DE$17,#REF!,21)+HLOOKUP(Sheet2!$DE$18,#REF!,21))</f>
        <v>#REF!</v>
      </c>
      <c r="DF41" s="8" t="e">
        <f>SUM(HLOOKUP(Sheet2!$DF$3,#REF!,21)+HLOOKUP(Sheet2!$DF$4,#REF!,21)+HLOOKUP(Sheet2!$DF$5,#REF!,21)+HLOOKUP(Sheet2!$DF$6,#REF!,21)+HLOOKUP(Sheet2!$DF$7,#REF!,21)+HLOOKUP(Sheet2!$DF$8,#REF!,21)+HLOOKUP(Sheet2!$DF$9,#REF!,21)+HLOOKUP(Sheet2!$DF$10,#REF!,21)+HLOOKUP(Sheet2!$DF$11,#REF!,21)+HLOOKUP(Sheet2!$DF$12,#REF!,21)+HLOOKUP(Sheet2!$DF$13,#REF!,21)+HLOOKUP(Sheet2!$DF$14,#REF!,21)+HLOOKUP(Sheet2!$DF$15,#REF!,21)+HLOOKUP(Sheet2!$DF$16,#REF!,21)+HLOOKUP(Sheet2!$DF$17,#REF!,21)+HLOOKUP(Sheet2!$DF$18,#REF!,21))</f>
        <v>#REF!</v>
      </c>
      <c r="DG41" s="8" t="e">
        <f>SUM(HLOOKUP(Sheet2!$DG$3,#REF!,21)+HLOOKUP(Sheet2!$DG$4,#REF!,21)+HLOOKUP(Sheet2!$DG$5,#REF!,21)+HLOOKUP(Sheet2!$DG$6,#REF!,21)+HLOOKUP(Sheet2!$DG$7,#REF!,21)+HLOOKUP(Sheet2!$DG$8,#REF!,21)+HLOOKUP(Sheet2!$DG$9,#REF!,21)+HLOOKUP(Sheet2!$DG$10,#REF!,21)+HLOOKUP(Sheet2!$DG$11,#REF!,21)+HLOOKUP(Sheet2!$DG$12,#REF!,21)+HLOOKUP(Sheet2!$DG$13,#REF!,21)+HLOOKUP(Sheet2!$DG$14,#REF!,21)+HLOOKUP(Sheet2!$DG$15,#REF!,21)+HLOOKUP(Sheet2!$DG$16,#REF!,21)+HLOOKUP(Sheet2!$DG$17,#REF!,21))</f>
        <v>#REF!</v>
      </c>
      <c r="DH41" s="8" t="e">
        <f>SUM(HLOOKUP(Sheet2!$DH$3,#REF!,21)+HLOOKUP(Sheet2!$DH$4,#REF!,21)+HLOOKUP(Sheet2!$DH$5,#REF!,21)+HLOOKUP(Sheet2!$DH$6,#REF!,21)+HLOOKUP(Sheet2!$DH$7,#REF!,21)+HLOOKUP(Sheet2!$DH$8,#REF!,21)+HLOOKUP(Sheet2!$DH$9,#REF!,21)+HLOOKUP(Sheet2!$DH$10,#REF!,21)+HLOOKUP(Sheet2!$DH$11,#REF!,21)+HLOOKUP(Sheet2!$DH$12,#REF!,21)+HLOOKUP(Sheet2!$DH$13,#REF!,21)+HLOOKUP(Sheet2!$DH$14,#REF!,21)+HLOOKUP(Sheet2!$DH$15,#REF!,21)+HLOOKUP(Sheet2!$DH$16,#REF!,21)+HLOOKUP(Sheet2!$DH$17,#REF!,21))</f>
        <v>#REF!</v>
      </c>
      <c r="DI41" s="8" t="e">
        <f>SUM(HLOOKUP(Sheet2!$DI$3,#REF!,21)+HLOOKUP(Sheet2!$DI$4,#REF!,21)+HLOOKUP(Sheet2!$DI$5,#REF!,21)+HLOOKUP(Sheet2!$DI$6,#REF!,21)+HLOOKUP(Sheet2!$DI$7,#REF!,21)+HLOOKUP(Sheet2!$DI$8,#REF!,21)+HLOOKUP(Sheet2!$DI$9,#REF!,21)+HLOOKUP(Sheet2!$DI$10,#REF!,21)+HLOOKUP(Sheet2!$DI$11,#REF!,21)+HLOOKUP(Sheet2!$DI$12,#REF!,21)+HLOOKUP(Sheet2!$DI$13,#REF!,21)+HLOOKUP(Sheet2!$DI$14,#REF!,21)+HLOOKUP(Sheet2!$DI$15,#REF!,21)+HLOOKUP(Sheet2!$DI$16,#REF!,21)+HLOOKUP(Sheet2!$DI$17,#REF!,21))</f>
        <v>#REF!</v>
      </c>
      <c r="DJ41" s="8" t="e">
        <f>SUM(HLOOKUP(Sheet2!$DJ$3,#REF!,21)+HLOOKUP(Sheet2!$DJ$4,#REF!,21)+HLOOKUP(Sheet2!$DJ$5,#REF!,21)+HLOOKUP(Sheet2!$DJ$6,#REF!,21)+HLOOKUP(Sheet2!$DJ$7,#REF!,21)+HLOOKUP(Sheet2!$DJ$8,#REF!,21)+HLOOKUP(Sheet2!$DJ$9,#REF!,21)+HLOOKUP(Sheet2!$DJ$10,#REF!,21)+HLOOKUP(Sheet2!$DJ$11,#REF!,21)+HLOOKUP(Sheet2!$DJ$12,#REF!,21)+HLOOKUP(Sheet2!$DJ$13,#REF!,21)+HLOOKUP(Sheet2!$DJ$14,#REF!,21)+HLOOKUP(Sheet2!$DJ$15,#REF!,21))</f>
        <v>#REF!</v>
      </c>
      <c r="DK41" s="8" t="e">
        <f>SUM(HLOOKUP(Sheet2!$DK$3,#REF!,21)+HLOOKUP(Sheet2!$DK$4,#REF!,21)+HLOOKUP(Sheet2!$DK$5,#REF!,21)+HLOOKUP(Sheet2!$DK$6,#REF!,21)+HLOOKUP(Sheet2!$DK$7,#REF!,21)+HLOOKUP(Sheet2!$DK$8,#REF!,21)+HLOOKUP(Sheet2!$DK$9,#REF!,21)+HLOOKUP(Sheet2!$DK$10,#REF!,21)+HLOOKUP(Sheet2!$DK$11,#REF!,21)+HLOOKUP(Sheet2!$DK$12,#REF!,21)+HLOOKUP(Sheet2!$DK$13,#REF!,21)+HLOOKUP(Sheet2!$DK$14,#REF!,21)+HLOOKUP(Sheet2!$DK$15,#REF!,21)+HLOOKUP(Sheet2!$DK$16,#REF!,21)+HLOOKUP(Sheet2!$DK$17,#REF!,21))</f>
        <v>#REF!</v>
      </c>
      <c r="DL41" s="8" t="e">
        <f>SUM(HLOOKUP(Sheet2!$DL$3,#REF!,21)+HLOOKUP(Sheet2!$DL$4,#REF!,21)+HLOOKUP(Sheet2!$DL$5,#REF!,21)+HLOOKUP(Sheet2!$DL$6,#REF!,21)+HLOOKUP(Sheet2!$DL$7,#REF!,21)+HLOOKUP(Sheet2!$DL$8,#REF!,21)+HLOOKUP(Sheet2!$DL$9,#REF!,21)+HLOOKUP(Sheet2!$DL$10,#REF!,21)+HLOOKUP(Sheet2!$DL$11,#REF!,21)+HLOOKUP(Sheet2!$DL$12,#REF!,21)+HLOOKUP(Sheet2!$DL$13,#REF!,21)+HLOOKUP(Sheet2!$DL$14,#REF!,21)+HLOOKUP(Sheet2!$DL$15,#REF!,21)+HLOOKUP(Sheet2!$DL$16,#REF!,21)+HLOOKUP(Sheet2!$DL$17,#REF!,21))</f>
        <v>#REF!</v>
      </c>
      <c r="DM41" s="8" t="e">
        <f>SUM(HLOOKUP(Sheet2!$DM$3,#REF!,21)+HLOOKUP(Sheet2!$DM$4,#REF!,21)+HLOOKUP(Sheet2!$DM$5,#REF!,21)+HLOOKUP(Sheet2!$DM$6,#REF!,21)+HLOOKUP(Sheet2!$DM$7,#REF!,21)+HLOOKUP(Sheet2!$DM$8,#REF!,21)+HLOOKUP(Sheet2!$DM$9,#REF!,21)+HLOOKUP(Sheet2!$DM$10,#REF!,21)+HLOOKUP(Sheet2!$DM$11,#REF!,21)+HLOOKUP(Sheet2!$DM$12,#REF!,21)+HLOOKUP(Sheet2!$DM$13,#REF!,21)+HLOOKUP(Sheet2!$DM$14,#REF!,21)+HLOOKUP(Sheet2!$DM$15,#REF!,21)+HLOOKUP(Sheet2!$DM$16,#REF!,21)+HLOOKUP(Sheet2!$DM$17,#REF!,21)+HLOOKUP(Sheet2!$DM$18,#REF!,21))</f>
        <v>#REF!</v>
      </c>
      <c r="DN41" s="8" t="e">
        <f>SUM(HLOOKUP(Sheet2!$DN$3,#REF!,21)+HLOOKUP(Sheet2!$DN$4,#REF!,21)+HLOOKUP(Sheet2!$DN$5,#REF!,21)+HLOOKUP(Sheet2!$DN$6,#REF!,21)+HLOOKUP(Sheet2!$DN$7,#REF!,21)+HLOOKUP(Sheet2!$DN$8,#REF!,21)+HLOOKUP(Sheet2!$DN$9,#REF!,21)+HLOOKUP(Sheet2!$DN$10,#REF!,21)+HLOOKUP(Sheet2!$DN$11,#REF!,21)+HLOOKUP(Sheet2!$DN$12,#REF!,21)+HLOOKUP(Sheet2!$DN$13,#REF!,21)+HLOOKUP(Sheet2!$DN$14,#REF!,21)+HLOOKUP(Sheet2!$DN$15,#REF!,21)+HLOOKUP(Sheet2!$DN$16,#REF!,21)+HLOOKUP(Sheet2!$DN$17,#REF!,21)+HLOOKUP(Sheet2!$DN$18,#REF!,21))</f>
        <v>#REF!</v>
      </c>
      <c r="DO41" s="8" t="e">
        <f>SUM(HLOOKUP(Sheet2!$DO$3,#REF!,21)+HLOOKUP(Sheet2!$DO$4,#REF!,21)+HLOOKUP(Sheet2!$DO$5,#REF!,21)+HLOOKUP(Sheet2!$DO$6,#REF!,21)+HLOOKUP(Sheet2!$DO$7,#REF!,21)+HLOOKUP(Sheet2!$DO$8,#REF!,21)+HLOOKUP(Sheet2!$DO$9,#REF!,21)+HLOOKUP(Sheet2!$DO$10,#REF!,21)+HLOOKUP(Sheet2!$DO$11,#REF!,21)+HLOOKUP(Sheet2!$DO$12,#REF!,21)+HLOOKUP(Sheet2!$DO$13,#REF!,21)+HLOOKUP(Sheet2!$DO$14,#REF!,21)+HLOOKUP(Sheet2!$DO$15,#REF!,21)+HLOOKUP(Sheet2!$DO$16,#REF!,21)+HLOOKUP(Sheet2!$DO$17,#REF!,21)+HLOOKUP(Sheet2!$DO$18,#REF!,21)+HLOOKUP(Sheet2!$DO$19,#REF!,21)+HLOOKUP(Sheet2!$DO$20,#REF!,21)+HLOOKUP(Sheet2!$DO$21,#REF!,21))</f>
        <v>#REF!</v>
      </c>
      <c r="DP41" s="8" t="e">
        <f>SUM(HLOOKUP(Sheet2!$DP$3,#REF!,21)+HLOOKUP(Sheet2!$DP$4,#REF!,21)+HLOOKUP(Sheet2!$DP$5,#REF!,21)+HLOOKUP(Sheet2!$DP$6,#REF!,21)+HLOOKUP(Sheet2!$DP$7,#REF!,21)+HLOOKUP(Sheet2!$DP$8,#REF!,21)+HLOOKUP(Sheet2!$DP$9,#REF!,21)+HLOOKUP(Sheet2!$DP$10,#REF!,21)+HLOOKUP(Sheet2!$DP$11,#REF!,21)+HLOOKUP(Sheet2!$DP$12,#REF!,21)+HLOOKUP(Sheet2!$DP$13,#REF!,21)+HLOOKUP(Sheet2!$DP$14,#REF!,21)+HLOOKUP(Sheet2!$DP$15,#REF!,21)+HLOOKUP(Sheet2!$DP$16,#REF!,21)+HLOOKUP(Sheet2!$DP$17,#REF!,21)+HLOOKUP(Sheet2!$DP$18,#REF!,21))</f>
        <v>#REF!</v>
      </c>
      <c r="DQ41" s="8" t="e">
        <f>SUM(HLOOKUP(Sheet2!$DQ$3,#REF!,21)+HLOOKUP(Sheet2!$DQ$4,#REF!,21)+HLOOKUP(Sheet2!$DQ$5,#REF!,21)+HLOOKUP(Sheet2!$DQ$6,#REF!,21)+HLOOKUP(Sheet2!$DQ$7,#REF!,21)+HLOOKUP(Sheet2!$DQ$8,#REF!,21)+HLOOKUP(Sheet2!$DQ$9,#REF!,21)+HLOOKUP(Sheet2!$DQ$10,#REF!,21)+HLOOKUP(Sheet2!$DQ$11,#REF!,21)+HLOOKUP(Sheet2!$DQ$12,#REF!,21)+HLOOKUP(Sheet2!$DQ$13,#REF!,21)+HLOOKUP(Sheet2!$DQ$14,#REF!,21)+HLOOKUP(Sheet2!$DQ$15,#REF!,21)+HLOOKUP(Sheet2!$DQ$16,#REF!,21)+HLOOKUP(Sheet2!$DQ$17,#REF!,21)+HLOOKUP(Sheet2!$DQ$18,#REF!,21)+HLOOKUP(Sheet2!$DQ$19,#REF!,21)+HLOOKUP(Sheet2!$DQ$20,#REF!,21))</f>
        <v>#REF!</v>
      </c>
      <c r="DR41" s="8" t="e">
        <f>SUM(HLOOKUP(Sheet2!$DR$3,#REF!,21)+HLOOKUP(Sheet2!$DR$4,#REF!,21)+HLOOKUP(Sheet2!$DR$5,#REF!,21)+HLOOKUP(Sheet2!$DR$6,#REF!,21)+HLOOKUP(Sheet2!$DR$7,#REF!,21)+HLOOKUP(Sheet2!$DR$8,#REF!,21)+HLOOKUP(Sheet2!$DR$9,#REF!,21)+HLOOKUP(Sheet2!$DR$10,#REF!,21)+HLOOKUP(Sheet2!$DR$11,#REF!,21)+HLOOKUP(Sheet2!$DR$12,#REF!,21)+HLOOKUP(Sheet2!$DR$13,#REF!,21)+HLOOKUP(Sheet2!$DR$14,#REF!,21)+HLOOKUP(Sheet2!$DR$15,#REF!,21)+HLOOKUP(Sheet2!$DR$16,#REF!,21))</f>
        <v>#REF!</v>
      </c>
      <c r="DS41" s="8" t="e">
        <f>SUM(HLOOKUP(Sheet2!$DS$3,#REF!,21)+HLOOKUP(Sheet2!$DS$4,#REF!,21)+HLOOKUP(Sheet2!$DS$5,#REF!,21)+HLOOKUP(Sheet2!$DS$6,#REF!,21)+HLOOKUP(Sheet2!$DS$7,#REF!,21)+HLOOKUP(Sheet2!$DS$8,#REF!,21)+HLOOKUP(Sheet2!$DS$9,#REF!,21)+HLOOKUP(Sheet2!$DS$10,#REF!,21)+HLOOKUP(Sheet2!$DS$11,#REF!,21)+HLOOKUP(Sheet2!$DS$12,#REF!,21)+HLOOKUP(Sheet2!$DS$13,#REF!,21)+HLOOKUP(Sheet2!$DS$14,#REF!,21)+HLOOKUP(Sheet2!$DS$15,#REF!,21)+HLOOKUP(Sheet2!$DS$16,#REF!,21)+HLOOKUP(Sheet2!$DS$17,#REF!,21))</f>
        <v>#REF!</v>
      </c>
      <c r="DT41" s="8" t="e">
        <f>SUM(HLOOKUP(Sheet2!$DT$3,#REF!,21)+HLOOKUP(Sheet2!$DT$4,#REF!,21)+HLOOKUP(Sheet2!$DT$5,#REF!,21)+HLOOKUP(Sheet2!$DT$6,#REF!,21)+HLOOKUP(Sheet2!$DT$7,#REF!,21)+HLOOKUP(Sheet2!$DT$8,#REF!,21)+HLOOKUP(Sheet2!$DT$9,#REF!,21)+HLOOKUP(Sheet2!$DT$10,#REF!,21)+HLOOKUP(Sheet2!$DT$11,#REF!,21)+HLOOKUP(Sheet2!$DT$12,#REF!,21)+HLOOKUP(Sheet2!$DT$13,#REF!,21)+HLOOKUP(Sheet2!$DT$14,#REF!,21))</f>
        <v>#REF!</v>
      </c>
      <c r="DU41" s="8" t="e">
        <f>SUM(HLOOKUP(Sheet2!$DU$3,#REF!,21)+HLOOKUP(Sheet2!$DU$4,#REF!,21)+HLOOKUP(Sheet2!$DU$5,#REF!,21)+HLOOKUP(Sheet2!$DU$6,#REF!,21)+HLOOKUP(Sheet2!$DU$7,#REF!,21)+HLOOKUP(Sheet2!$DU$8,#REF!,21)+HLOOKUP(Sheet2!$DU$9,#REF!,21)+HLOOKUP(Sheet2!$DU$10,#REF!,21)+HLOOKUP(Sheet2!$DU$11,#REF!,21)+HLOOKUP(Sheet2!$DU$12,#REF!,21)+HLOOKUP(Sheet2!$DU$13,#REF!,21)+HLOOKUP(Sheet2!$DU$14,#REF!,21)+HLOOKUP(Sheet2!$DU$15,#REF!,21)+HLOOKUP(Sheet2!$DU$16,#REF!,21))</f>
        <v>#REF!</v>
      </c>
      <c r="DV41" s="8" t="e">
        <f>SUM(HLOOKUP(Sheet2!$DV$3,#REF!,21)+HLOOKUP(Sheet2!$DV$4,#REF!,21)+HLOOKUP(Sheet2!$DV$5,#REF!,21)+HLOOKUP(Sheet2!$DV$6,#REF!,21)+HLOOKUP(Sheet2!$DV$7,#REF!,21)+HLOOKUP(Sheet2!$DV$8,#REF!,21)+HLOOKUP(Sheet2!$DV$9,#REF!,21)+HLOOKUP(Sheet2!$DV$10,#REF!,21)+HLOOKUP(Sheet2!$DV$11,#REF!,21)+HLOOKUP(Sheet2!$DV$12,#REF!,21)+HLOOKUP(Sheet2!$DV$13,#REF!,21)+HLOOKUP(Sheet2!$DV$14,#REF!,21)+HLOOKUP(Sheet2!$DV$15,#REF!,21)+HLOOKUP(Sheet2!$DV$16,#REF!,21))</f>
        <v>#REF!</v>
      </c>
      <c r="DW41" s="8" t="e">
        <f>SUM(HLOOKUP(Sheet2!$DW$3,#REF!,21)+HLOOKUP(Sheet2!$DW$4,#REF!,21)+HLOOKUP(Sheet2!$DW$5,#REF!,21)+HLOOKUP(Sheet2!$DW$6,#REF!,21)+HLOOKUP(Sheet2!$DW$7,#REF!,21)+HLOOKUP(Sheet2!$DW$8,#REF!,21)+HLOOKUP(Sheet2!$DW$9,#REF!,21)+HLOOKUP(Sheet2!$DW$10,#REF!,21)+HLOOKUP(Sheet2!$DW$11,#REF!,21)+HLOOKUP(Sheet2!$DW$12,#REF!,21)+HLOOKUP(Sheet2!$DW$13,#REF!,21))</f>
        <v>#REF!</v>
      </c>
      <c r="DX41" s="8" t="e">
        <f>SUM(HLOOKUP(Sheet2!$DX$3,#REF!,21)+HLOOKUP(Sheet2!$DX$4,#REF!,21)+HLOOKUP(Sheet2!$DX$5,#REF!,21)+HLOOKUP(Sheet2!$DX$6,#REF!,21)+HLOOKUP(Sheet2!$DX$7,#REF!,21)+HLOOKUP(Sheet2!$DX$8,#REF!,21)+HLOOKUP(Sheet2!$DX$9,#REF!,21)+HLOOKUP(Sheet2!$DX$10,#REF!,21)+HLOOKUP(Sheet2!$DX$11,#REF!,21)+HLOOKUP(Sheet2!$DX$12,#REF!,21)+HLOOKUP(Sheet2!$DX$13,#REF!,21)+HLOOKUP(Sheet2!$DX$14,#REF!,21)+HLOOKUP(Sheet2!$DX$15,#REF!,21))</f>
        <v>#REF!</v>
      </c>
      <c r="DY41" s="8" t="e">
        <f>SUM(HLOOKUP(Sheet2!$DY$3,#REF!,21)+HLOOKUP(Sheet2!$DY$4,#REF!,21)+HLOOKUP(Sheet2!$DY$5,#REF!,21)+HLOOKUP(Sheet2!$DY$6,#REF!,21)+HLOOKUP(Sheet2!$DY$7,#REF!,21)+HLOOKUP(Sheet2!$DY$8,#REF!,21)+HLOOKUP(Sheet2!$DY$9,#REF!,21)+HLOOKUP(Sheet2!$DY$10,#REF!,21)+HLOOKUP(Sheet2!$DY$11,#REF!,21)+HLOOKUP(Sheet2!$DY$12,#REF!,21)+HLOOKUP(Sheet2!$DY$13,#REF!,21)+HLOOKUP(Sheet2!$DY$14,#REF!,21))</f>
        <v>#REF!</v>
      </c>
      <c r="DZ41" s="8" t="e">
        <f>SUM(HLOOKUP(Sheet2!$DZ$3,#REF!,21)+HLOOKUP(Sheet2!$DZ$4,#REF!,21)+HLOOKUP(Sheet2!$DZ$5,#REF!,21)+HLOOKUP(Sheet2!$DZ$6,#REF!,21)+HLOOKUP(Sheet2!$DZ$7,#REF!,21)+HLOOKUP(Sheet2!$DZ$8,#REF!,21)+HLOOKUP(Sheet2!$DZ$9,#REF!,21)+HLOOKUP(Sheet2!$DZ$10,#REF!,21)+HLOOKUP(Sheet2!$DZ$11,#REF!,21)+HLOOKUP(Sheet2!$DZ$12,#REF!,21)+HLOOKUP(Sheet2!$DZ$13,#REF!,21)+HLOOKUP(Sheet2!$DZ$14,#REF!,21)+HLOOKUP(Sheet2!$DZ$15,#REF!,21)+HLOOKUP(Sheet2!$DZ$16,#REF!,21))</f>
        <v>#REF!</v>
      </c>
      <c r="EA41" s="8" t="e">
        <f>SUM(HLOOKUP(Sheet2!$EA$3,#REF!,21)+HLOOKUP(Sheet2!$EA$4,#REF!,21)+HLOOKUP(Sheet2!$EA$5,#REF!,21)+HLOOKUP(Sheet2!$EA$6,#REF!,21)+HLOOKUP(Sheet2!$EA$7,#REF!,21)+HLOOKUP(Sheet2!$EA$8,#REF!,21)+HLOOKUP(Sheet2!$EA$9,#REF!,21)+HLOOKUP(Sheet2!$EA$10,#REF!,21)+HLOOKUP(Sheet2!$EA$11,#REF!,21)+HLOOKUP(Sheet2!$EA$12,#REF!,21)+HLOOKUP(Sheet2!$EA$13,#REF!,21)+HLOOKUP(Sheet2!$EA$14,#REF!,21)+HLOOKUP(Sheet2!$EA$15,#REF!,21)+HLOOKUP(Sheet2!$EA$16,#REF!,21)+HLOOKUP(Sheet2!$EA$17,#REF!,21))</f>
        <v>#REF!</v>
      </c>
      <c r="EB41" s="8" t="e">
        <f>SUM(HLOOKUP(Sheet2!$EB$3,#REF!,21)+HLOOKUP(Sheet2!$EB$4,#REF!,21)+HLOOKUP(Sheet2!$EB$5,#REF!,21)+HLOOKUP(Sheet2!$EB$6,#REF!,21)+HLOOKUP(Sheet2!$EB$7,#REF!,21)+HLOOKUP(Sheet2!$EB$8,#REF!,21)+HLOOKUP(Sheet2!$EB$9,#REF!,21)+HLOOKUP(Sheet2!$EB$10,#REF!,21)+HLOOKUP(Sheet2!$EB$11,#REF!,21)+HLOOKUP(Sheet2!$EB$12,#REF!,21)+HLOOKUP(Sheet2!$EB$13,#REF!,21)+HLOOKUP(Sheet2!$EB$14,#REF!,21)+HLOOKUP(Sheet2!$EB$15,#REF!,21)+HLOOKUP(Sheet2!$EB$16,#REF!,21)+HLOOKUP(Sheet2!$EB$17,#REF!,21))</f>
        <v>#REF!</v>
      </c>
      <c r="EC41" s="8" t="e">
        <f>SUM(HLOOKUP(Sheet2!$EC$3,#REF!,21)+HLOOKUP(Sheet2!$EC$4,#REF!,21)+HLOOKUP(Sheet2!$EC$5,#REF!,21)+HLOOKUP(Sheet2!$EC$6,#REF!,21)+HLOOKUP(Sheet2!$EC$7,#REF!,21)+HLOOKUP(Sheet2!$EC$8,#REF!,21)+HLOOKUP(Sheet2!$EC$9,#REF!,21)+HLOOKUP(Sheet2!$EC$10,#REF!,21)+HLOOKUP(Sheet2!$EC$11,#REF!,21)+HLOOKUP(Sheet2!$EC$12,#REF!,21)+HLOOKUP(Sheet2!$EC$13,#REF!,21)+HLOOKUP(Sheet2!$EC$14,#REF!,21)+HLOOKUP(Sheet2!$EC$15,#REF!,21)+HLOOKUP(Sheet2!$EC$16,#REF!,21)+HLOOKUP(Sheet2!$EC$17,#REF!,21))</f>
        <v>#REF!</v>
      </c>
      <c r="ED41" s="8" t="e">
        <f>SUM(HLOOKUP(Sheet2!$ED$3,#REF!,21)+HLOOKUP(Sheet2!$ED$4,#REF!,21)+HLOOKUP(Sheet2!$ED$5,#REF!,21)+HLOOKUP(Sheet2!$ED$6,#REF!,21)+HLOOKUP(Sheet2!$ED$7,#REF!,21)+HLOOKUP(Sheet2!$ED$8,#REF!,21)+HLOOKUP(Sheet2!$ED$9,#REF!,21)+HLOOKUP(Sheet2!$ED$10,#REF!,21)+HLOOKUP(Sheet2!$ED$11,#REF!,21)+HLOOKUP(Sheet2!$ED$12,#REF!,21)+HLOOKUP(Sheet2!$ED$13,#REF!,21)+HLOOKUP(Sheet2!$ED$14,#REF!,21)+HLOOKUP(Sheet2!$ED$15,#REF!,21)+HLOOKUP(Sheet2!$ED$16,#REF!,21))</f>
        <v>#REF!</v>
      </c>
      <c r="EE41" s="8" t="e">
        <f>SUM(HLOOKUP(Sheet2!$EE$3,#REF!,21)+HLOOKUP(Sheet2!$EE$4,#REF!,21)+HLOOKUP(Sheet2!$EE$5,#REF!,21)+HLOOKUP(Sheet2!$EE$6,#REF!,21)+HLOOKUP(Sheet2!$EE$7,#REF!,21)+HLOOKUP(Sheet2!$EE$8,#REF!,21)+HLOOKUP(Sheet2!$EE$9,#REF!,21)+HLOOKUP(Sheet2!$EE$10,#REF!,21)+HLOOKUP(Sheet2!$EE$11,#REF!,21)+HLOOKUP(Sheet2!$EE$12,#REF!,21)+HLOOKUP(Sheet2!$EE$13,#REF!,21)+HLOOKUP(Sheet2!$EE$14,#REF!,21)+HLOOKUP(Sheet2!$EE$15,#REF!,21)+HLOOKUP(Sheet2!$EE$16,#REF!,21))</f>
        <v>#REF!</v>
      </c>
      <c r="EF41" s="8" t="e">
        <f>SUM(HLOOKUP(Sheet2!$EF$3,#REF!,21)+HLOOKUP(Sheet2!$EF$4,#REF!,21)+HLOOKUP(Sheet2!$EF$5,#REF!,21)+HLOOKUP(Sheet2!$EF$6,#REF!,21)+HLOOKUP(Sheet2!$EF$7,#REF!,21)+HLOOKUP(Sheet2!$EF$8,#REF!,21)+HLOOKUP(Sheet2!$EF$9,#REF!,21)+HLOOKUP(Sheet2!$EF$10,#REF!,21)+HLOOKUP(Sheet2!$EF$11,#REF!,21)+HLOOKUP(Sheet2!$EF$12,#REF!,21)+HLOOKUP(Sheet2!$EF$13,#REF!,21)+HLOOKUP(Sheet2!$EF$14,#REF!,21)+HLOOKUP(Sheet2!$EF$15,#REF!,21)+HLOOKUP(Sheet2!$EF$16,#REF!,21))</f>
        <v>#REF!</v>
      </c>
      <c r="EG41" s="8" t="e">
        <f>SUM(HLOOKUP(Sheet2!$EG$3,#REF!,21)+HLOOKUP(Sheet2!$EG$4,#REF!,21)+HLOOKUP(Sheet2!$EG$5,#REF!,21)+HLOOKUP(Sheet2!$EG$6,#REF!,21)+HLOOKUP(Sheet2!$EG$7,#REF!,21)+HLOOKUP(Sheet2!$EG$8,#REF!,21)+HLOOKUP(Sheet2!$EG$9,#REF!,21)+HLOOKUP(Sheet2!$EG$10,#REF!,21)+HLOOKUP(Sheet2!$EG$11,#REF!,21)+HLOOKUP(Sheet2!$EG$12,#REF!,21)+HLOOKUP(Sheet2!$EG$13,#REF!,21)+HLOOKUP(Sheet2!$EG$14,#REF!,21))</f>
        <v>#REF!</v>
      </c>
      <c r="EH41" s="8" t="e">
        <f>SUM(HLOOKUP(Sheet2!$EH$3,#REF!,21)+HLOOKUP(Sheet2!$EH$4,#REF!,21)+HLOOKUP(Sheet2!$EH$5,#REF!,21)+HLOOKUP(Sheet2!$EH$6,#REF!,21)+HLOOKUP(Sheet2!$EH$7,#REF!,21)+HLOOKUP(Sheet2!$EH$8,#REF!,21)+HLOOKUP(Sheet2!$EH$9,#REF!,21)+HLOOKUP(Sheet2!$EH$10,#REF!,21)+HLOOKUP(Sheet2!$EH$11,#REF!,21)+HLOOKUP(Sheet2!$EH$12,#REF!,21)+HLOOKUP(Sheet2!$EH$13,#REF!,21)+HLOOKUP(Sheet2!$EH$14,#REF!,21)+HLOOKUP(Sheet2!$EH$15,#REF!,21)+HLOOKUP(Sheet2!$EH$16,#REF!,21))</f>
        <v>#REF!</v>
      </c>
      <c r="EI41" s="8" t="e">
        <f>SUM(HLOOKUP(Sheet2!$EI$3,#REF!,21)+HLOOKUP(Sheet2!$EI$4,#REF!,21)+HLOOKUP(Sheet2!$EI$5,#REF!,21)+HLOOKUP(Sheet2!$EI$6,#REF!,21)+HLOOKUP(Sheet2!$EI$7,#REF!,21)+HLOOKUP(Sheet2!$EI$8,#REF!,21)+HLOOKUP(Sheet2!$EI$9,#REF!,21)+HLOOKUP(Sheet2!$EI$10,#REF!,21)+HLOOKUP(Sheet2!$EI$11,#REF!,21)+HLOOKUP(Sheet2!$EI$12,#REF!,21)+HLOOKUP(Sheet2!$EI$13,#REF!,21)+HLOOKUP(Sheet2!$EI$14,#REF!,21)+HLOOKUP(Sheet2!$EI$15,#REF!,21)+HLOOKUP(Sheet2!$EI$16,#REF!,21))</f>
        <v>#REF!</v>
      </c>
      <c r="EJ41" s="8" t="e">
        <f>SUM(HLOOKUP(Sheet2!$EJ$3,#REF!,21)+HLOOKUP(Sheet2!$EJ$4,#REF!,21)+HLOOKUP(Sheet2!$EJ$5,#REF!,21)+HLOOKUP(Sheet2!$EJ$6,#REF!,21)+HLOOKUP(Sheet2!$EJ$7,#REF!,21)+HLOOKUP(Sheet2!$EJ$8,#REF!,21)+HLOOKUP(Sheet2!$EJ$9,#REF!,21)+HLOOKUP(Sheet2!$EJ$10,#REF!,21)+HLOOKUP(Sheet2!$EJ$11,#REF!,21)+HLOOKUP(Sheet2!$EJ$12,#REF!,21)+HLOOKUP(Sheet2!$EJ$13,#REF!,21)+HLOOKUP(Sheet2!$EJ$14,#REF!,21)+HLOOKUP(Sheet2!$EJ$15,#REF!,21)+HLOOKUP(Sheet2!$EJ$16,#REF!,21)+HLOOKUP(Sheet2!$EJ$17,#REF!,21))</f>
        <v>#REF!</v>
      </c>
      <c r="EK41" s="8" t="e">
        <f>SUM(HLOOKUP(Sheet2!$EK$3,#REF!,21)+HLOOKUP(Sheet2!$EK$4,#REF!,21)+HLOOKUP(Sheet2!$EK$5,#REF!,21)+HLOOKUP(Sheet2!$EK$6,#REF!,21)+HLOOKUP(Sheet2!$EK$7,#REF!,21)+HLOOKUP(Sheet2!$EK$8,#REF!,21)+HLOOKUP(Sheet2!$EK$9,#REF!,21)+HLOOKUP(Sheet2!$EK$10,#REF!,21)+HLOOKUP(Sheet2!$EK$11,#REF!,21)+HLOOKUP(Sheet2!$EK$12,#REF!,21)+HLOOKUP(Sheet2!$EK$13,#REF!,21)+HLOOKUP(Sheet2!$EK$14,#REF!,21)+HLOOKUP(Sheet2!$EK$15,#REF!,21)+HLOOKUP(Sheet2!$EK$16,#REF!,21)+HLOOKUP(Sheet2!$EK$17,#REF!,21))</f>
        <v>#REF!</v>
      </c>
      <c r="EL41" s="8" t="e">
        <f>SUM(HLOOKUP(Sheet2!$EL$3,#REF!,21)+HLOOKUP(Sheet2!$EL$4,#REF!,21)+HLOOKUP(Sheet2!$EL$5,#REF!,21)+HLOOKUP(Sheet2!$EL$6,#REF!,21)+HLOOKUP(Sheet2!$EL$7,#REF!,21)+HLOOKUP(Sheet2!$EL$8,#REF!,21)+HLOOKUP(Sheet2!$EL$9,#REF!,21)+HLOOKUP(Sheet2!$EL$10,#REF!,21)+HLOOKUP(Sheet2!$EL$11,#REF!,21)+HLOOKUP(Sheet2!$EL$12,#REF!,21)+HLOOKUP(Sheet2!$EL$13,#REF!,21)+HLOOKUP(Sheet2!$EL$14,#REF!,21)+HLOOKUP(Sheet2!$EL$15,#REF!,21)+HLOOKUP(Sheet2!$EL$16,#REF!,21)+HLOOKUP(Sheet2!$EL$17,#REF!,21)+HLOOKUP(Sheet2!$EL$18,#REF!,21)+HLOOKUP(Sheet2!$EL$19,#REF!,21)+HLOOKUP(Sheet2!$EL$20,#REF!,21))</f>
        <v>#REF!</v>
      </c>
      <c r="EM41" s="8" t="e">
        <f>SUM(HLOOKUP(Sheet2!$EM$3,#REF!,21)+HLOOKUP(Sheet2!$EM$4,#REF!,21)+HLOOKUP(Sheet2!$EM$5,#REF!,21)+HLOOKUP(Sheet2!$EM$6,#REF!,21)+HLOOKUP(Sheet2!$EM$7,#REF!,21)+HLOOKUP(Sheet2!$EM$8,#REF!,21)+HLOOKUP(Sheet2!$EM$9,#REF!,21)+HLOOKUP(Sheet2!$EM$10,#REF!,21)+HLOOKUP(Sheet2!$EM$11,#REF!,21)+HLOOKUP(Sheet2!$EM$12,#REF!,21)+HLOOKUP(Sheet2!$EM$13,#REF!,21)+HLOOKUP(Sheet2!$EM$14,#REF!,21)+HLOOKUP(Sheet2!$EM$15,#REF!,21)+HLOOKUP(Sheet2!$EM$16,#REF!,21)+HLOOKUP(Sheet2!$EM$17,#REF!,21))</f>
        <v>#REF!</v>
      </c>
      <c r="EN41" s="8" t="e">
        <f>SUM(HLOOKUP(Sheet2!$EN$3,#REF!,21)+HLOOKUP(Sheet2!$EN$4,#REF!,21)+HLOOKUP(Sheet2!$EN$5,#REF!,21)+HLOOKUP(Sheet2!$EN$6,#REF!,21)+HLOOKUP(Sheet2!$EN$7,#REF!,21)+HLOOKUP(Sheet2!$EN$8,#REF!,21)+HLOOKUP(Sheet2!$EN$9,#REF!,21)+HLOOKUP(Sheet2!$EN$10,#REF!,21)+HLOOKUP(Sheet2!$EN$11,#REF!,21)+HLOOKUP(Sheet2!$EN$12,#REF!,21)+HLOOKUP(Sheet2!$EN$13,#REF!,21)+HLOOKUP(Sheet2!$EN$14,#REF!,21)+HLOOKUP(Sheet2!$EN$15,#REF!,21)+HLOOKUP(Sheet2!$EN$16,#REF!,21)+HLOOKUP(Sheet2!$EN$17,#REF!,21)+HLOOKUP(Sheet2!$EN$18,#REF!,21)+HLOOKUP(Sheet2!$EN$19,#REF!,21))</f>
        <v>#REF!</v>
      </c>
      <c r="EO41" s="8" t="e">
        <f>SUM(HLOOKUP(Sheet2!$EO$3,#REF!,21)+HLOOKUP(Sheet2!$EO$4,#REF!,21)+HLOOKUP(Sheet2!$EO$5,#REF!,21)+HLOOKUP(Sheet2!$EO$6,#REF!,21)+HLOOKUP(Sheet2!$EO$7,#REF!,21)+HLOOKUP(Sheet2!$EO$8,#REF!,21)+HLOOKUP(Sheet2!$EO$9,#REF!,21)+HLOOKUP(Sheet2!$EO$10,#REF!,21)+HLOOKUP(Sheet2!$EO$11,#REF!,21)+HLOOKUP(Sheet2!$EO$12,#REF!,21)+HLOOKUP(Sheet2!$EO$13,#REF!,21))</f>
        <v>#REF!</v>
      </c>
      <c r="EP41" s="8" t="e">
        <f>SUM(HLOOKUP(Sheet2!$EP$3,#REF!,21)+HLOOKUP(Sheet2!$EP$4,#REF!,21)+HLOOKUP(Sheet2!$EP$5,#REF!,21)+HLOOKUP(Sheet2!$EP$6,#REF!,21)+HLOOKUP(Sheet2!$EP$7,#REF!,21)+HLOOKUP(Sheet2!$EP$8,#REF!,21)+HLOOKUP(Sheet2!$EP$9,#REF!,21)+HLOOKUP(Sheet2!$EP$10,#REF!,21)+HLOOKUP(Sheet2!$EP$11,#REF!,21)+HLOOKUP(Sheet2!$EP$12,#REF!,21)+HLOOKUP(Sheet2!$EP$13,#REF!,21))</f>
        <v>#REF!</v>
      </c>
      <c r="EQ41" s="8" t="e">
        <f>SUM(HLOOKUP(Sheet2!$EQ$3,#REF!,21)+HLOOKUP(Sheet2!$EQ$4,#REF!,21)+HLOOKUP(Sheet2!$EQ$5,#REF!,21)+HLOOKUP(Sheet2!$EQ$6,#REF!,21)+HLOOKUP(Sheet2!$EQ$7,#REF!,21)+HLOOKUP(Sheet2!$EQ$8,#REF!,21)+HLOOKUP(Sheet2!$EQ$9,#REF!,21)+HLOOKUP(Sheet2!$EQ$10,#REF!,21)+HLOOKUP(Sheet2!$EQ$11,#REF!,21)+HLOOKUP(Sheet2!$EQ$12,#REF!,21)+HLOOKUP(Sheet2!$EQ$13,#REF!,21)+HLOOKUP(Sheet2!$EQ$14,#REF!,21))</f>
        <v>#REF!</v>
      </c>
      <c r="ER41" s="8" t="e">
        <f>SUM(HLOOKUP(Sheet2!$ER$3,#REF!,21)+HLOOKUP(Sheet2!$ER$4,#REF!,21)+HLOOKUP(Sheet2!$ER$5,#REF!,21)+HLOOKUP(Sheet2!$ER$6,#REF!,21)+HLOOKUP(Sheet2!$ER$7,#REF!,21)+HLOOKUP(Sheet2!$ER$8,#REF!,21)+HLOOKUP(Sheet2!$ER$9,#REF!,21)+HLOOKUP(Sheet2!$ER$10,#REF!,21)+HLOOKUP(Sheet2!$ER$11,#REF!,21))</f>
        <v>#REF!</v>
      </c>
      <c r="ES41" s="8" t="e">
        <f>SUM(HLOOKUP(Sheet2!$ES$3,#REF!,21)+HLOOKUP(Sheet2!$ES$4,#REF!,21)+HLOOKUP(Sheet2!$ES$5,#REF!,21)+HLOOKUP(Sheet2!$ES$6,#REF!,21)+HLOOKUP(Sheet2!$ES$7,#REF!,21)+HLOOKUP(Sheet2!$ES$8,#REF!,21)+HLOOKUP(Sheet2!$ES$9,#REF!,21)+HLOOKUP(Sheet2!$ES$10,#REF!,21)+HLOOKUP(Sheet2!$ES$11,#REF!,21)+HLOOKUP(Sheet2!$ES$12,#REF!,21)+HLOOKUP(Sheet2!$ES$13,#REF!,21))</f>
        <v>#REF!</v>
      </c>
      <c r="ET41" s="8" t="e">
        <f>SUM(HLOOKUP(Sheet2!$ET$3,#REF!,21)+HLOOKUP(Sheet2!$ET$4,#REF!,21)+HLOOKUP(Sheet2!$ET$5,#REF!,21)+HLOOKUP(Sheet2!$ET$6,#REF!,21)+HLOOKUP(Sheet2!$ET$7,#REF!,21)+HLOOKUP(Sheet2!$ET$8,#REF!,21)+HLOOKUP(Sheet2!$ET$9,#REF!,21)+HLOOKUP(Sheet2!$ET$10,#REF!,21)+HLOOKUP(Sheet2!$ET$11,#REF!,21))</f>
        <v>#REF!</v>
      </c>
      <c r="EU41" s="8" t="e">
        <f>SUM(HLOOKUP(Sheet2!$EU$3,#REF!,21)+HLOOKUP(Sheet2!$EU$4,#REF!,21)+HLOOKUP(Sheet2!$EU$5,#REF!,21)+HLOOKUP(Sheet2!$EU$6,#REF!,21)+HLOOKUP(Sheet2!$EU$7,#REF!,21)+HLOOKUP(Sheet2!$EU$8,#REF!,21)+HLOOKUP(Sheet2!$EU$9,#REF!,21)+HLOOKUP(Sheet2!$EU$10,#REF!,21)+HLOOKUP(Sheet2!$EU$11,#REF!,21)+HLOOKUP(Sheet2!$EU$12,#REF!,21)+HLOOKUP(Sheet2!$EU$13,#REF!,21))</f>
        <v>#REF!</v>
      </c>
      <c r="EV41" s="8" t="e">
        <f>SUM(HLOOKUP(Sheet2!$EV$3,#REF!,21)+HLOOKUP(Sheet2!$EV$4,#REF!,21)+HLOOKUP(Sheet2!$EV$5,#REF!,21)+HLOOKUP(Sheet2!$EV$6,#REF!,21)+HLOOKUP(Sheet2!$EV$7,#REF!,21)+HLOOKUP(Sheet2!$EV$8,#REF!,21)+HLOOKUP(Sheet2!$EV$9,#REF!,21)+HLOOKUP(Sheet2!$EV$10,#REF!,21)+HLOOKUP(Sheet2!$EV$11,#REF!,21)+HLOOKUP(Sheet2!$EV$12,#REF!,21)+HLOOKUP(Sheet2!$EV$13,#REF!,21)+HLOOKUP(Sheet2!$EV$14,#REF!,21))</f>
        <v>#REF!</v>
      </c>
      <c r="EW41" s="8" t="e">
        <f>SUM(HLOOKUP(Sheet2!$EW$3,#REF!,21)+HLOOKUP(Sheet2!$EW$4,#REF!,21)+HLOOKUP(Sheet2!$EW$5,#REF!,21)+HLOOKUP(Sheet2!$EW$6,#REF!,21)+HLOOKUP(Sheet2!$EW$7,#REF!,21)+HLOOKUP(Sheet2!$EW$8,#REF!,21)+HLOOKUP(Sheet2!$EW$9,#REF!,21)+HLOOKUP(Sheet2!$EW$10,#REF!,21)+HLOOKUP(Sheet2!$EW$11,#REF!,21)+HLOOKUP(Sheet2!$EW$12,#REF!,21)+HLOOKUP(Sheet2!$EW$13,#REF!,21)+HLOOKUP(Sheet2!$EW$14,#REF!,21))</f>
        <v>#REF!</v>
      </c>
      <c r="EX41" s="8" t="e">
        <f>SUM(HLOOKUP(Sheet2!$EX$3,#REF!,21)+HLOOKUP(Sheet2!$EX$4,#REF!,21)+HLOOKUP(Sheet2!$EX$5,#REF!,21)+HLOOKUP(Sheet2!$EX$6,#REF!,21)+HLOOKUP(Sheet2!$EX$7,#REF!,21)+HLOOKUP(Sheet2!$EX$8,#REF!,21)+HLOOKUP(Sheet2!$EX$9,#REF!,21)+HLOOKUP(Sheet2!$EX$10,#REF!,21)+HLOOKUP(Sheet2!$EX$11,#REF!,21)+HLOOKUP(Sheet2!$EX$12,#REF!,21)+HLOOKUP(Sheet2!$EX$13,#REF!,21)+HLOOKUP(Sheet2!$EX$14,#REF!,21)+HLOOKUP(Sheet2!$EX$15,#REF!,21))</f>
        <v>#REF!</v>
      </c>
      <c r="EY41" s="8" t="e">
        <f>SUM(HLOOKUP(Sheet2!$EY$3,#REF!,21)+HLOOKUP(Sheet2!$EY$4,#REF!,21)+HLOOKUP(Sheet2!$EY$5,#REF!,21)+HLOOKUP(Sheet2!$EY$6,#REF!,21)+HLOOKUP(Sheet2!$EY$7,#REF!,21)+HLOOKUP(Sheet2!$EY$8,#REF!,21)+HLOOKUP(Sheet2!$EY$9,#REF!,21)+HLOOKUP(Sheet2!$EY$10,#REF!,21)+HLOOKUP(Sheet2!$EY$11,#REF!,21)+HLOOKUP(Sheet2!$EY$12,#REF!,21))</f>
        <v>#REF!</v>
      </c>
      <c r="EZ41" s="8" t="e">
        <f>SUM(HLOOKUP(Sheet2!$EZ$3,#REF!,21)+HLOOKUP(Sheet2!$EZ$4,#REF!,21)+HLOOKUP(Sheet2!$EZ$5,#REF!,21)+HLOOKUP(Sheet2!$EZ$6,#REF!,21)+HLOOKUP(Sheet2!$EZ$7,#REF!,21)+HLOOKUP(Sheet2!$EZ$8,#REF!,21)+HLOOKUP(Sheet2!$EZ$9,#REF!,21)+HLOOKUP(Sheet2!$EZ$10,#REF!,21)+HLOOKUP(Sheet2!$EZ$11,#REF!,21)+HLOOKUP(Sheet2!$EZ$12,#REF!,21)+HLOOKUP(Sheet2!$EZ$13,#REF!,21)+HLOOKUP(Sheet2!$EZ$14,#REF!,21))</f>
        <v>#REF!</v>
      </c>
      <c r="FA41" s="8" t="e">
        <f>SUM(HLOOKUP(Sheet2!$FA$3,#REF!,21)+HLOOKUP(Sheet2!$FA$4,#REF!,21)+HLOOKUP(Sheet2!$FA$5,#REF!,21)+HLOOKUP(Sheet2!$FA$6,#REF!,21)+HLOOKUP(Sheet2!$FA$7,#REF!,21)+HLOOKUP(Sheet2!$FA$8,#REF!,21)+HLOOKUP(Sheet2!$FA$9,#REF!,21)+HLOOKUP(Sheet2!$FA$10,#REF!,21)+HLOOKUP(Sheet2!$FA$11,#REF!,21)+HLOOKUP(Sheet2!$FA$12,#REF!,21))</f>
        <v>#REF!</v>
      </c>
      <c r="FB41" s="8" t="e">
        <f>SUM(HLOOKUP(Sheet2!$FB$3,#REF!,21)+HLOOKUP(Sheet2!$FB$4,#REF!,21)+HLOOKUP(Sheet2!$FB$5,#REF!,21)+HLOOKUP(Sheet2!$FB$6,#REF!,21)+HLOOKUP(Sheet2!$FB$7,#REF!,21)+HLOOKUP(Sheet2!$FB$8,#REF!,21)+HLOOKUP(Sheet2!$FB$9,#REF!,21)+HLOOKUP(Sheet2!$FB$10,#REF!,21)+HLOOKUP(Sheet2!$FB$11,#REF!,21)+HLOOKUP(Sheet2!$FB$12,#REF!,21)+HLOOKUP(Sheet2!$FB$13,#REF!,21)+HLOOKUP(Sheet2!$FB$14,#REF!,21))</f>
        <v>#REF!</v>
      </c>
    </row>
    <row r="42" spans="1:158" ht="27.6">
      <c r="A42" s="10" t="s">
        <v>18</v>
      </c>
      <c r="B42" s="8" t="e">
        <f>SUM(HLOOKUP(Sheet2!$B$3,#REF!,22)+HLOOKUP(Sheet2!$B$4,#REF!,22)+HLOOKUP(Sheet2!$B$5,#REF!,22)+HLOOKUP(Sheet2!$B$6,#REF!,22)+HLOOKUP(Sheet2!$B$7,#REF!,22)+HLOOKUP(Sheet2!$B$8,#REF!,22)+HLOOKUP(Sheet2!$B$9,#REF!,22)+HLOOKUP(Sheet2!$B$10,#REF!,22)+HLOOKUP(Sheet2!$B$11,#REF!,22))</f>
        <v>#REF!</v>
      </c>
      <c r="C42" s="8" t="e">
        <f>SUM(HLOOKUP(Sheet2!$C$3,#REF!,22)+HLOOKUP(Sheet2!$C$4,#REF!,22)+HLOOKUP(Sheet2!$C$5,#REF!,22)+HLOOKUP(Sheet2!$C$6,#REF!,22)+HLOOKUP(Sheet2!$C$7,#REF!,22)+HLOOKUP(Sheet2!$C$8,#REF!,22)+HLOOKUP(Sheet2!$C$9,#REF!,22)+HLOOKUP(Sheet2!$C$10,#REF!,22)+HLOOKUP(Sheet2!$C$11,#REF!,22)+HLOOKUP(Sheet2!$C$12,#REF!,22))</f>
        <v>#REF!</v>
      </c>
      <c r="D42" s="8" t="e">
        <f>SUM(HLOOKUP(Sheet2!$D$3,#REF!,22)+HLOOKUP(Sheet2!$D$4,#REF!,22)+HLOOKUP(Sheet2!$D$5,#REF!,22)+HLOOKUP(Sheet2!$D$6,#REF!,22)+HLOOKUP(Sheet2!$D$7,#REF!,22)+HLOOKUP(Sheet2!$D$8,#REF!,22)+HLOOKUP(Sheet2!$D$9,#REF!,22)+HLOOKUP(Sheet2!$D$10,#REF!,22)+HLOOKUP(Sheet2!$D$11,#REF!,22)+HLOOKUP(Sheet2!$D$12,#REF!,22))</f>
        <v>#REF!</v>
      </c>
      <c r="E42" s="8" t="e">
        <f>SUM(HLOOKUP(Sheet2!$D$3,#REF!,21)+HLOOKUP(Sheet2!$D$4,#REF!,21)+HLOOKUP(Sheet2!$D$5,#REF!,21)+HLOOKUP(Sheet2!$D$6,#REF!,21)+HLOOKUP(Sheet2!$D$7,#REF!,21)+HLOOKUP(Sheet2!$D$8,#REF!,21)+HLOOKUP(Sheet2!$D$9,#REF!,21)+HLOOKUP(Sheet2!$D$10,#REF!,21)+HLOOKUP(Sheet2!$D$11,#REF!,21)+HLOOKUP(Sheet2!$D$12,#REF!,21))</f>
        <v>#REF!</v>
      </c>
      <c r="F42" s="8" t="e">
        <f>SUM(HLOOKUP(Sheet2!$D$3,#REF!,21)+HLOOKUP(Sheet2!$D$4,#REF!,21)+HLOOKUP(Sheet2!$D$5,#REF!,21)+HLOOKUP(Sheet2!$D$6,#REF!,21)+HLOOKUP(Sheet2!$D$7,#REF!,21)+HLOOKUP(Sheet2!$D$8,#REF!,21)+HLOOKUP(Sheet2!$D$9,#REF!,21)+HLOOKUP(Sheet2!$D$10,#REF!,21)+HLOOKUP(Sheet2!$D$11,#REF!,21)+HLOOKUP(Sheet2!$D$12,#REF!,21))</f>
        <v>#REF!</v>
      </c>
      <c r="G42" s="8" t="e">
        <f>SUM(HLOOKUP(Sheet2!$D$3,#REF!,21)+HLOOKUP(Sheet2!$D$4,#REF!,21)+HLOOKUP(Sheet2!$D$5,#REF!,21)+HLOOKUP(Sheet2!$D$6,#REF!,21)+HLOOKUP(Sheet2!$D$7,#REF!,21)+HLOOKUP(Sheet2!$D$8,#REF!,21)+HLOOKUP(Sheet2!$D$9,#REF!,21)+HLOOKUP(Sheet2!$D$10,#REF!,21)+HLOOKUP(Sheet2!$D$11,#REF!,21)+HLOOKUP(Sheet2!$D$12,#REF!,21))</f>
        <v>#REF!</v>
      </c>
      <c r="H42" s="8" t="e">
        <f>SUM(HLOOKUP(Sheet2!$D$3,#REF!,21)+HLOOKUP(Sheet2!$D$4,#REF!,21)+HLOOKUP(Sheet2!$D$5,#REF!,21)+HLOOKUP(Sheet2!$D$6,#REF!,21)+HLOOKUP(Sheet2!$D$7,#REF!,21)+HLOOKUP(Sheet2!$D$8,#REF!,21)+HLOOKUP(Sheet2!$D$9,#REF!,21)+HLOOKUP(Sheet2!$D$10,#REF!,21)+HLOOKUP(Sheet2!$D$11,#REF!,21)+HLOOKUP(Sheet2!$D$12,#REF!,21))</f>
        <v>#REF!</v>
      </c>
      <c r="I42" s="8" t="e">
        <f>SUM(HLOOKUP(Sheet2!$D$3,#REF!,21)+HLOOKUP(Sheet2!$D$4,#REF!,21)+HLOOKUP(Sheet2!$D$5,#REF!,21)+HLOOKUP(Sheet2!$D$6,#REF!,21)+HLOOKUP(Sheet2!$D$7,#REF!,21)+HLOOKUP(Sheet2!$D$8,#REF!,21)+HLOOKUP(Sheet2!$D$9,#REF!,21)+HLOOKUP(Sheet2!$D$10,#REF!,21)+HLOOKUP(Sheet2!$D$11,#REF!,21)+HLOOKUP(Sheet2!$D$12,#REF!,21))</f>
        <v>#REF!</v>
      </c>
      <c r="J42" s="8" t="e">
        <f>SUM(HLOOKUP(Sheet2!$D$3,#REF!,21)+HLOOKUP(Sheet2!$D$4,#REF!,21)+HLOOKUP(Sheet2!$D$5,#REF!,21)+HLOOKUP(Sheet2!$D$6,#REF!,21)+HLOOKUP(Sheet2!$D$7,#REF!,21)+HLOOKUP(Sheet2!$D$8,#REF!,21)+HLOOKUP(Sheet2!$D$9,#REF!,21)+HLOOKUP(Sheet2!$D$10,#REF!,21)+HLOOKUP(Sheet2!$D$11,#REF!,21)+HLOOKUP(Sheet2!$D$12,#REF!,21))</f>
        <v>#REF!</v>
      </c>
      <c r="K42" s="8" t="e">
        <f>SUM(HLOOKUP(Sheet2!$D$3,#REF!,21)+HLOOKUP(Sheet2!$D$4,#REF!,21)+HLOOKUP(Sheet2!$D$5,#REF!,21)+HLOOKUP(Sheet2!$D$6,#REF!,21)+HLOOKUP(Sheet2!$D$7,#REF!,21)+HLOOKUP(Sheet2!$D$8,#REF!,21)+HLOOKUP(Sheet2!$D$9,#REF!,21)+HLOOKUP(Sheet2!$D$10,#REF!,21)+HLOOKUP(Sheet2!$D$11,#REF!,21)+HLOOKUP(Sheet2!$D$12,#REF!,21))</f>
        <v>#REF!</v>
      </c>
      <c r="L42" s="8" t="e">
        <f>SUM(HLOOKUP(Sheet2!$D$3,#REF!,21)+HLOOKUP(Sheet2!$D$4,#REF!,21)+HLOOKUP(Sheet2!$D$5,#REF!,21)+HLOOKUP(Sheet2!$D$6,#REF!,21)+HLOOKUP(Sheet2!$D$7,#REF!,21)+HLOOKUP(Sheet2!$D$8,#REF!,21)+HLOOKUP(Sheet2!$D$9,#REF!,21)+HLOOKUP(Sheet2!$D$10,#REF!,21)+HLOOKUP(Sheet2!$D$11,#REF!,21)+HLOOKUP(Sheet2!$D$12,#REF!,21))</f>
        <v>#REF!</v>
      </c>
      <c r="M42" s="8" t="e">
        <f>SUM(HLOOKUP(Sheet2!$D$3,#REF!,21)+HLOOKUP(Sheet2!$D$4,#REF!,21)+HLOOKUP(Sheet2!$D$5,#REF!,21)+HLOOKUP(Sheet2!$D$6,#REF!,21)+HLOOKUP(Sheet2!$D$7,#REF!,21)+HLOOKUP(Sheet2!$D$8,#REF!,21)+HLOOKUP(Sheet2!$D$9,#REF!,21)+HLOOKUP(Sheet2!$D$10,#REF!,21)+HLOOKUP(Sheet2!$D$11,#REF!,21)+HLOOKUP(Sheet2!$D$12,#REF!,21))</f>
        <v>#REF!</v>
      </c>
      <c r="N42" s="8" t="e">
        <f>SUM(HLOOKUP(Sheet2!$N$3,#REF!,22)+HLOOKUP(Sheet2!$N$4,#REF!,22)+HLOOKUP(Sheet2!$N$5,#REF!,22)+HLOOKUP(Sheet2!$N$6,#REF!,22)+HLOOKUP(Sheet2!$N$7,#REF!,22)+HLOOKUP(Sheet2!$N$8,#REF!,22)+HLOOKUP(Sheet2!$N$9,#REF!,22)+HLOOKUP(Sheet2!$N$10,#REF!,22)+HLOOKUP(Sheet2!$N$11,#REF!,22)+HLOOKUP(Sheet2!$N$12,#REF!,22))</f>
        <v>#REF!</v>
      </c>
      <c r="O42" s="8" t="e">
        <f>SUM(HLOOKUP(Sheet2!$O$3,#REF!,22)+HLOOKUP(Sheet2!$O$4,#REF!,22)+HLOOKUP(Sheet2!$O$5,#REF!,22)+HLOOKUP(Sheet2!$O$6,#REF!,22)+HLOOKUP(Sheet2!$O$7,#REF!,22)+HLOOKUP(Sheet2!$O$8,#REF!,22)+HLOOKUP(Sheet2!$O$9,#REF!,22)+HLOOKUP(Sheet2!$O$10,#REF!,22)+HLOOKUP(Sheet2!$O$11,#REF!,22)+HLOOKUP(Sheet2!$O$12,#REF!,22)+HLOOKUP(Sheet2!$O$13,#REF!,22)+HLOOKUP(Sheet2!$O$14,#REF!,22))</f>
        <v>#REF!</v>
      </c>
      <c r="P42" s="8" t="e">
        <f>SUM(HLOOKUP(Sheet2!$P$3,#REF!,22)+HLOOKUP(Sheet2!$P$4,#REF!,22)+HLOOKUP(Sheet2!$P$5,#REF!,22)+HLOOKUP(Sheet2!$P$6,#REF!,22)+HLOOKUP(Sheet2!$P$7,#REF!,22)+HLOOKUP(Sheet2!$P$8,#REF!,22)+HLOOKUP(Sheet2!$P$9,#REF!,22)+HLOOKUP(Sheet2!$P$10,#REF!,22)+HLOOKUP(Sheet2!$P$11,#REF!,22)+HLOOKUP(Sheet2!$P$12,#REF!,22)+HLOOKUP(Sheet2!$P$13,#REF!,22)+HLOOKUP(Sheet2!$P$14,#REF!,22))</f>
        <v>#REF!</v>
      </c>
      <c r="Q42" s="8" t="e">
        <f>SUM(HLOOKUP(Sheet2!$Q$3,#REF!,22)+HLOOKUP(Sheet2!$Q$4,#REF!,22)+HLOOKUP(Sheet2!$Q$5,#REF!,22)+HLOOKUP(Sheet2!$Q$6,#REF!,22)+HLOOKUP(Sheet2!$Q$7,#REF!,22)+HLOOKUP(Sheet2!$Q$8,#REF!,22)+HLOOKUP(Sheet2!$Q$9,#REF!,22)+HLOOKUP(Sheet2!$Q$10,#REF!,22)+HLOOKUP(Sheet2!$Q$11,#REF!,22)+HLOOKUP(Sheet2!$Q$12,#REF!,22)+HLOOKUP(Sheet2!$Q$13,#REF!,22)+HLOOKUP(Sheet2!$Q$14,#REF!,22))</f>
        <v>#REF!</v>
      </c>
      <c r="R42" s="8" t="e">
        <f>SUM(HLOOKUP(Sheet2!$R$3,#REF!,22)+HLOOKUP(Sheet2!$R$4,#REF!,22)+HLOOKUP(Sheet2!$R$5,#REF!,22)+HLOOKUP(Sheet2!$R$6,#REF!,22)+HLOOKUP(Sheet2!$R$7,#REF!,22)+HLOOKUP(Sheet2!$R$8,#REF!,22)+HLOOKUP(Sheet2!$R$9,#REF!,22)+HLOOKUP(Sheet2!$R$10,#REF!,22)+HLOOKUP(Sheet2!$R$11,#REF!,22))</f>
        <v>#REF!</v>
      </c>
      <c r="S42" s="8" t="e">
        <f>SUM(HLOOKUP(Sheet2!$S$3,#REF!,22)+HLOOKUP(Sheet2!$S$4,#REF!,22)+HLOOKUP(Sheet2!$S$5,#REF!,22)+HLOOKUP(Sheet2!$S$6,#REF!,22)+HLOOKUP(Sheet2!$S$7,#REF!,22)+HLOOKUP(Sheet2!$S$8,#REF!,22)+HLOOKUP(Sheet2!$S$9,#REF!,22)+HLOOKUP(Sheet2!$S$10,#REF!,22)+HLOOKUP(Sheet2!$S$11,#REF!,22)+HLOOKUP(Sheet2!$S$12,#REF!,22)+HLOOKUP(Sheet2!$S$13,#REF!,22))</f>
        <v>#REF!</v>
      </c>
      <c r="T42" s="8" t="e">
        <f>SUM(HLOOKUP(Sheet2!$T$3,#REF!,22)+HLOOKUP(Sheet2!$T$4,#REF!,22)+HLOOKUP(Sheet2!$T$5,#REF!,22)+HLOOKUP(Sheet2!$T$6,#REF!,22)+HLOOKUP(Sheet2!$T$7,#REF!,22)+HLOOKUP(Sheet2!$T$8,#REF!,22)+HLOOKUP(Sheet2!$T$9,#REF!,22)+HLOOKUP(Sheet2!$T$10,#REF!,22)+HLOOKUP(Sheet2!$T$11,#REF!,22)+HLOOKUP(Sheet2!$T$12,#REF!,22))</f>
        <v>#REF!</v>
      </c>
      <c r="U42" s="8" t="e">
        <f>SUM(HLOOKUP(Sheet2!$U$3,#REF!,22)+HLOOKUP(Sheet2!$U$4,#REF!,22)+HLOOKUP(Sheet2!$U$5,#REF!,22)+HLOOKUP(Sheet2!$U$6,#REF!,22)+HLOOKUP(Sheet2!$U$7,#REF!,22)+HLOOKUP(Sheet2!$U$8,#REF!,22)+HLOOKUP(Sheet2!$U$9,#REF!,22)+HLOOKUP(Sheet2!$U$10,#REF!,22)+HLOOKUP(Sheet2!$U$11,#REF!,22)+HLOOKUP(Sheet2!$U$12,#REF!,22)+HLOOKUP(Sheet2!$U$13,#REF!,22)+HLOOKUP(Sheet2!$U$14,#REF!,22)+HLOOKUP(Sheet2!$U$15,#REF!,22))</f>
        <v>#REF!</v>
      </c>
      <c r="V42" s="8" t="e">
        <f>SUM(HLOOKUP(Sheet2!$V$3,#REF!,22)+HLOOKUP(Sheet2!$V$4,#REF!,22)+HLOOKUP(Sheet2!$V$5,#REF!,22)+HLOOKUP(Sheet2!$V$6,#REF!,22)+HLOOKUP(Sheet2!$V$7,#REF!,22)+HLOOKUP(Sheet2!$V$8,#REF!,22)+HLOOKUP(Sheet2!$V$9,#REF!,22)+HLOOKUP(Sheet2!$V$10,#REF!,22)+HLOOKUP(Sheet2!$V$11,#REF!,22)+HLOOKUP(Sheet2!$V$12,#REF!,22)+HLOOKUP(Sheet2!$V$13,#REF!,22)+HLOOKUP(Sheet2!$V$14,#REF!,22)+HLOOKUP(Sheet2!$V$15,#REF!,22))</f>
        <v>#REF!</v>
      </c>
      <c r="W42" s="8" t="e">
        <f>SUM(HLOOKUP(Sheet2!$W$3,#REF!,22)+HLOOKUP(Sheet2!$W$4,#REF!,22)+HLOOKUP(Sheet2!$W$5,#REF!,22)+HLOOKUP(Sheet2!$W$6,#REF!,22)+HLOOKUP(Sheet2!$W$7,#REF!,22)+HLOOKUP(Sheet2!$W$8,#REF!,22)+HLOOKUP(Sheet2!$W$9,#REF!,22)+HLOOKUP(Sheet2!$W$10,#REF!,22)+HLOOKUP(Sheet2!$W$11,#REF!,22)+HLOOKUP(Sheet2!$W$12,#REF!,22)+HLOOKUP(Sheet2!$W$13,#REF!,22)+HLOOKUP(Sheet2!$W$14,#REF!,22)+HLOOKUP(Sheet2!$W$15,#REF!,22))</f>
        <v>#REF!</v>
      </c>
      <c r="X42" s="8" t="e">
        <f>SUM(HLOOKUP(Sheet2!$X$3,#REF!,22)+HLOOKUP(Sheet2!$X$4,#REF!,22)+HLOOKUP(Sheet2!$X$5,#REF!,22)+HLOOKUP(Sheet2!$X$6,#REF!,22)+HLOOKUP(Sheet2!$X$7,#REF!,22)+HLOOKUP(Sheet2!$X$8,#REF!,22)+HLOOKUP(Sheet2!$X$9,#REF!,22)+HLOOKUP(Sheet2!$X$10,#REF!,22)+HLOOKUP(Sheet2!$X$11,#REF!,22)+HLOOKUP(Sheet2!$X$12,#REF!,22)+HLOOKUP(Sheet2!$X$13,#REF!,22)+HLOOKUP(Sheet2!$X$14,#REF!,22)+HLOOKUP(Sheet2!$X$15,#REF!,22))</f>
        <v>#REF!</v>
      </c>
      <c r="Y42" s="8" t="e">
        <f>SUM(HLOOKUP(Sheet2!$Y$3,#REF!,22)+HLOOKUP(Sheet2!$Y$4,#REF!,22)+HLOOKUP(Sheet2!$Y$5,#REF!,22)+HLOOKUP(Sheet2!$Y$6,#REF!,22)+HLOOKUP(Sheet2!$Y$7,#REF!,22)+HLOOKUP(Sheet2!$Y$8,#REF!,22)+HLOOKUP(Sheet2!$Y$9,#REF!,22)+HLOOKUP(Sheet2!$Y$10,#REF!,22)+HLOOKUP(Sheet2!$Y$11,#REF!,22)+HLOOKUP(Sheet2!$Y$12,#REF!,22)+HLOOKUP(Sheet2!$Y$13,#REF!,22)+HLOOKUP(Sheet2!$Y$14,#REF!,22))</f>
        <v>#REF!</v>
      </c>
      <c r="Z42" s="8" t="e">
        <f>SUM(HLOOKUP(Sheet2!$Z$3,#REF!,22)+HLOOKUP(Sheet2!$Z$4,#REF!,22)+HLOOKUP(Sheet2!$Z$5,#REF!,22)+HLOOKUP(Sheet2!$Z$6,#REF!,22)+HLOOKUP(Sheet2!$Z$7,#REF!,22)+HLOOKUP(Sheet2!$Z$8,#REF!,22)+HLOOKUP(Sheet2!$Z$9,#REF!,22)+HLOOKUP(Sheet2!$Z$10,#REF!,22)+HLOOKUP(Sheet2!$Z$11,#REF!,22)+HLOOKUP(Sheet2!$Z$12,#REF!,22)+HLOOKUP(Sheet2!$Z$13,#REF!,22)+HLOOKUP(Sheet2!$Z$14,#REF!,22))</f>
        <v>#REF!</v>
      </c>
      <c r="AA42" s="8" t="e">
        <f>SUM(HLOOKUP(Sheet2!$AA$3,#REF!,22)+HLOOKUP(Sheet2!$AA$4,#REF!,22)+HLOOKUP(Sheet2!$AA$5,#REF!,22)+HLOOKUP(Sheet2!$AA$6,#REF!,22)+HLOOKUP(Sheet2!$AA$7,#REF!,22)+HLOOKUP(Sheet2!$AA$8,#REF!,22)+HLOOKUP(Sheet2!$AA$9,#REF!,22)+HLOOKUP(Sheet2!$AA$10,#REF!,22)+HLOOKUP(Sheet2!$AA$11,#REF!,22)+HLOOKUP(Sheet2!$AA$12,#REF!,22)+HLOOKUP(Sheet2!$AA$13,#REF!,22)+HLOOKUP(Sheet2!$AA$14,#REF!,22))</f>
        <v>#REF!</v>
      </c>
      <c r="AB42" s="8" t="e">
        <f>SUM(HLOOKUP(Sheet2!$AB$3,#REF!,22)+HLOOKUP(Sheet2!$AB$4,#REF!,22)+HLOOKUP(Sheet2!$AB$5,#REF!,22)+HLOOKUP(Sheet2!$AB$6,#REF!,22)+HLOOKUP(Sheet2!$AB$7,#REF!,22)+HLOOKUP(Sheet2!$AB$8,#REF!,22)+HLOOKUP(Sheet2!$AB$9,#REF!,22)+HLOOKUP(Sheet2!$AB$10,#REF!,22)+HLOOKUP(Sheet2!$AB$11,#REF!,22)+HLOOKUP(Sheet2!$AB$12,#REF!,22))</f>
        <v>#REF!</v>
      </c>
      <c r="AC42" s="8" t="e">
        <f>SUM(HLOOKUP(Sheet2!$AC$3,#REF!,22)+HLOOKUP(Sheet2!$AC$4,#REF!,22)+HLOOKUP(Sheet2!$AC$5,#REF!,22)+HLOOKUP(Sheet2!$AC$6,#REF!,22)+HLOOKUP(Sheet2!$AC$7,#REF!,22)+HLOOKUP(Sheet2!$AC$8,#REF!,22)+HLOOKUP(Sheet2!$AC$9,#REF!,22)+HLOOKUP(Sheet2!$AC$10,#REF!,22)+HLOOKUP(Sheet2!$AC$11,#REF!,22)+HLOOKUP(Sheet2!$AC$12,#REF!,22)+HLOOKUP(Sheet2!$AC$13,#REF!,22)+HLOOKUP(Sheet2!$AC$14,#REF!,22))</f>
        <v>#REF!</v>
      </c>
      <c r="AD42" s="8" t="e">
        <f>SUM(HLOOKUP(Sheet2!$AD$3,#REF!,22)+HLOOKUP(Sheet2!$AD$4,#REF!,22)+HLOOKUP(Sheet2!$AD$5,#REF!,22)+HLOOKUP(Sheet2!$AD$6,#REF!,22)+HLOOKUP(Sheet2!$AD$7,#REF!,22)+HLOOKUP(Sheet2!$AD$8,#REF!,22)+HLOOKUP(Sheet2!$AD$9,#REF!,22)+HLOOKUP(Sheet2!$AD$10,#REF!,22)+HLOOKUP(Sheet2!$AD$11,#REF!,22)+HLOOKUP(Sheet2!$AD$12,#REF!,22)+HLOOKUP(Sheet2!$AD$13,#REF!,22)+HLOOKUP(Sheet2!$AD$14,#REF!,22)+HLOOKUP(Sheet2!$AD$15,#REF!,22)+HLOOKUP(Sheet2!$AD$16,#REF!,22))</f>
        <v>#REF!</v>
      </c>
      <c r="AE42" s="8" t="e">
        <f>SUM(HLOOKUP(Sheet2!$AE$3,#REF!,22)+HLOOKUP(Sheet2!$AE$4,#REF!,22)+HLOOKUP(Sheet2!$AE$5,#REF!,22)+HLOOKUP(Sheet2!$AE$6,#REF!,22)+HLOOKUP(Sheet2!$AE$7,#REF!,22)+HLOOKUP(Sheet2!$AE$8,#REF!,22)+HLOOKUP(Sheet2!$AE$9,#REF!,22)+HLOOKUP(Sheet2!$AE$10,#REF!,22)+HLOOKUP(Sheet2!$AE$11,#REF!,22)+HLOOKUP(Sheet2!$AE$12,#REF!,22)+HLOOKUP(Sheet2!$AE$13,#REF!,22)+HLOOKUP(Sheet2!$AE$14,#REF!,22)+HLOOKUP(Sheet2!$AE$15,#REF!,22)+HLOOKUP(Sheet2!$AE$16,#REF!,22)+HLOOKUP(Sheet2!$AE$17,#REF!,22))</f>
        <v>#REF!</v>
      </c>
      <c r="AF42" s="8" t="e">
        <f>SUM(HLOOKUP(Sheet2!$AF$3,#REF!,22)+HLOOKUP(Sheet2!$AF$4,#REF!,22)+HLOOKUP(Sheet2!$AF$5,#REF!,22)+HLOOKUP(Sheet2!$AF$6,#REF!,22)+HLOOKUP(Sheet2!$AF$7,#REF!,22)+HLOOKUP(Sheet2!$AF$8,#REF!,22)+HLOOKUP(Sheet2!$AF$9,#REF!,22)+HLOOKUP(Sheet2!$AF$10,#REF!,22)+HLOOKUP(Sheet2!$AF$11,#REF!,22)+HLOOKUP(Sheet2!$AF$12,#REF!,22)+HLOOKUP(Sheet2!$AF$13,#REF!,22)+HLOOKUP(Sheet2!$AF$14,#REF!,22))</f>
        <v>#REF!</v>
      </c>
      <c r="AG42" s="8" t="e">
        <f>SUM(HLOOKUP(Sheet2!$AG$3,#REF!,22)+HLOOKUP(Sheet2!$AG$4,#REF!,22)+HLOOKUP(Sheet2!$AG$5,#REF!,22)+HLOOKUP(Sheet2!$AG$6,#REF!,22)+HLOOKUP(Sheet2!$AG$7,#REF!,22)+HLOOKUP(Sheet2!$AG$8,#REF!,22)+HLOOKUP(Sheet2!$AG$9,#REF!,22)+HLOOKUP(Sheet2!$AG$10,#REF!,22)+HLOOKUP(Sheet2!$AG$11,#REF!,22)+HLOOKUP(Sheet2!$AG$12,#REF!,22)+HLOOKUP(Sheet2!$AG$13,#REF!,22)+HLOOKUP(Sheet2!$AG$14,#REF!,22)+HLOOKUP(Sheet2!$AG$15,#REF!,22)+HLOOKUP(Sheet2!$AG$16,#REF!,22))</f>
        <v>#REF!</v>
      </c>
      <c r="AH42" s="8" t="e">
        <f>SUM(HLOOKUP(Sheet2!$AH$3,#REF!,22)+HLOOKUP(Sheet2!$AH$4,#REF!,22)+HLOOKUP(Sheet2!$AH$5,#REF!,22)+HLOOKUP(Sheet2!$AH$6,#REF!,22)+HLOOKUP(Sheet2!$AH$7,#REF!,22)+HLOOKUP(Sheet2!$AH$8,#REF!,22)+HLOOKUP(Sheet2!$AH$9,#REF!,22)+HLOOKUP(Sheet2!$AH$10,#REF!,22)+HLOOKUP(Sheet2!$AH$11,#REF!,22)+HLOOKUP(Sheet2!$AH$12,#REF!,22)+HLOOKUP(Sheet2!$AH$13,#REF!,22)+HLOOKUP(Sheet2!$AH$14,#REF!,22)+HLOOKUP(Sheet2!$AH$15,#REF!,22)+HLOOKUP(Sheet2!$AH$16,#REF!,22))</f>
        <v>#REF!</v>
      </c>
      <c r="AI42" s="8" t="e">
        <f>SUM(HLOOKUP(Sheet2!$AI$3,#REF!,22)+HLOOKUP(Sheet2!$AI$4,#REF!,22)+HLOOKUP(Sheet2!$AI$5,#REF!,22)+HLOOKUP(Sheet2!$AI$6,#REF!,22)+HLOOKUP(Sheet2!$AI$7,#REF!,22)+HLOOKUP(Sheet2!$AI$8,#REF!,22)+HLOOKUP(Sheet2!$AI$9,#REF!,22)+HLOOKUP(Sheet2!$AI$10,#REF!,22)+HLOOKUP(Sheet2!$AI$11,#REF!,22)+HLOOKUP(Sheet2!$AI$12,#REF!,22)+HLOOKUP(Sheet2!$AI$13,#REF!,22))</f>
        <v>#REF!</v>
      </c>
      <c r="AJ42" s="8" t="e">
        <f>SUM(HLOOKUP(Sheet2!$AJ$3,#REF!,22)+HLOOKUP(Sheet2!$AJ$4,#REF!,22)+HLOOKUP(Sheet2!$AJ$5,#REF!,22)+HLOOKUP(Sheet2!$AJ$6,#REF!,22)+HLOOKUP(Sheet2!$AJ$7,#REF!,22)+HLOOKUP(Sheet2!$AJ$8,#REF!,22)+HLOOKUP(Sheet2!$AJ$9,#REF!,22)+HLOOKUP(Sheet2!$AJ$10,#REF!,22)+HLOOKUP(Sheet2!$AJ$11,#REF!,22)+HLOOKUP(Sheet2!$AJ$12,#REF!,22)+HLOOKUP(Sheet2!$AJ$13,#REF!,22)+HLOOKUP(Sheet2!$AJ$14,#REF!,22)+HLOOKUP(Sheet2!$AJ$15,#REF!,22))</f>
        <v>#REF!</v>
      </c>
      <c r="AK42" s="8" t="e">
        <f>SUM(HLOOKUP(Sheet2!$AK$3,#REF!,22)+HLOOKUP(Sheet2!$AK$4,#REF!,22)+HLOOKUP(Sheet2!$AK$5,#REF!,22)+HLOOKUP(Sheet2!$AK$6,#REF!,22)+HLOOKUP(Sheet2!$AK$7,#REF!,22)+HLOOKUP(Sheet2!$AK$8,#REF!,22)+HLOOKUP(Sheet2!$AK$9,#REF!,22)+HLOOKUP(Sheet2!$AK$10,#REF!,22)+HLOOKUP(Sheet2!$AK$11,#REF!,22)+HLOOKUP(Sheet2!$AK$12,#REF!,22)+HLOOKUP(Sheet2!$AK$13,#REF!,22)+HLOOKUP(Sheet2!$AK$14,#REF!,22))</f>
        <v>#REF!</v>
      </c>
      <c r="AL42" s="8" t="e">
        <f>SUM(HLOOKUP(Sheet2!$AL$3,#REF!,22)+HLOOKUP(Sheet2!$AL$4,#REF!,22)+HLOOKUP(Sheet2!$AL$5,#REF!,22)+HLOOKUP(Sheet2!$AL$6,#REF!,22)+HLOOKUP(Sheet2!$AL$7,#REF!,22)+HLOOKUP(Sheet2!$AL$8,#REF!,22)+HLOOKUP(Sheet2!$AL$9,#REF!,22)+HLOOKUP(Sheet2!$AL$10,#REF!,22)+HLOOKUP(Sheet2!$AL$11,#REF!,22)+HLOOKUP(Sheet2!$AL$12,#REF!,22)+HLOOKUP(Sheet2!$AL$13,#REF!,22)+HLOOKUP(Sheet2!$AL$14,#REF!,22)+HLOOKUP(Sheet2!$AL$15,#REF!,22)+HLOOKUP(Sheet2!$AL$16,#REF!,22))</f>
        <v>#REF!</v>
      </c>
      <c r="AM42" s="8" t="e">
        <f>SUM(HLOOKUP(Sheet2!$AM$3,#REF!,22)+HLOOKUP(Sheet2!$AM$4,#REF!,22)+HLOOKUP(Sheet2!$AM$5,#REF!,22)+HLOOKUP(Sheet2!$AM$6,#REF!,22)+HLOOKUP(Sheet2!$AM$7,#REF!,22)+HLOOKUP(Sheet2!$AM$8,#REF!,22)+HLOOKUP(Sheet2!$AM$9,#REF!,22)+HLOOKUP(Sheet2!$AM$10,#REF!,22)+HLOOKUP(Sheet2!$AM$11,#REF!,22)+HLOOKUP(Sheet2!$AM$12,#REF!,22)+HLOOKUP(Sheet2!$AM$13,#REF!,22)+HLOOKUP(Sheet2!$AM$14,#REF!,22)+HLOOKUP(Sheet2!$AM$15,#REF!,22)+HLOOKUP(Sheet2!$AM$16,#REF!,22)+HLOOKUP(Sheet2!$AM$17,#REF!,22))</f>
        <v>#REF!</v>
      </c>
      <c r="AN42" s="8" t="e">
        <f>SUM(HLOOKUP(Sheet2!$AN$3,#REF!,22)+HLOOKUP(Sheet2!$AN$4,#REF!,22)+HLOOKUP(Sheet2!$AN$5,#REF!,22)+HLOOKUP(Sheet2!$AN$6,#REF!,22)+HLOOKUP(Sheet2!$AN$7,#REF!,22)+HLOOKUP(Sheet2!$AN$8,#REF!,22)+HLOOKUP(Sheet2!$AN$9,#REF!,22)+HLOOKUP(Sheet2!$AN$10,#REF!,22)+HLOOKUP(Sheet2!$AN$11,#REF!,22)+HLOOKUP(Sheet2!$AN$12,#REF!,22)+HLOOKUP(Sheet2!$AN$13,#REF!,22)+HLOOKUP(Sheet2!$AN$14,#REF!,22)+HLOOKUP(Sheet2!$AN$15,#REF!,22)+HLOOKUP(Sheet2!$AN$16,#REF!,22)+HLOOKUP(Sheet2!$AN$17,#REF!,22))</f>
        <v>#REF!</v>
      </c>
      <c r="AO42" s="8" t="e">
        <f>SUM(HLOOKUP(Sheet2!$AO$3,#REF!,22)+HLOOKUP(Sheet2!$AO$4,#REF!,22)+HLOOKUP(Sheet2!$AO$5,#REF!,22)+HLOOKUP(Sheet2!$AO$6,#REF!,22)+HLOOKUP(Sheet2!$AO$7,#REF!,22)+HLOOKUP(Sheet2!$AO$8,#REF!,22)+HLOOKUP(Sheet2!$AO$9,#REF!,22)+HLOOKUP(Sheet2!$AO$10,#REF!,22)+HLOOKUP(Sheet2!$AO$11,#REF!,22)+HLOOKUP(Sheet2!$AO$12,#REF!,22)+HLOOKUP(Sheet2!$AO$13,#REF!,22)+HLOOKUP(Sheet2!$AO$14,#REF!,22)+HLOOKUP(Sheet2!$AO$15,#REF!,22)+HLOOKUP(Sheet2!$AO$16,#REF!,22)+HLOOKUP(Sheet2!$AO$17,#REF!,22))</f>
        <v>#REF!</v>
      </c>
      <c r="AP42" s="8" t="e">
        <f>SUM(HLOOKUP(Sheet2!$AP$3,#REF!,22)+HLOOKUP(Sheet2!$AP$4,#REF!,22)+HLOOKUP(Sheet2!$AP$5,#REF!,22)+HLOOKUP(Sheet2!$AP$6,#REF!,22)+HLOOKUP(Sheet2!$AP$7,#REF!,22)+HLOOKUP(Sheet2!$AP$8,#REF!,22)+HLOOKUP(Sheet2!$AP$9,#REF!,22)+HLOOKUP(Sheet2!$AP$10,#REF!,22)+HLOOKUP(Sheet2!$AP$11,#REF!,22)+HLOOKUP(Sheet2!$AP$12,#REF!,22)+HLOOKUP(Sheet2!$AP$13,#REF!,22)+HLOOKUP(Sheet2!$AP$14,#REF!,22)+HLOOKUP(Sheet2!$AP$15,#REF!,22)+HLOOKUP(Sheet2!$AP$16,#REF!,22))</f>
        <v>#REF!</v>
      </c>
      <c r="AQ42" s="8" t="e">
        <f>SUM(HLOOKUP(Sheet2!$AQ$3,#REF!,22)+HLOOKUP(Sheet2!$AQ$4,#REF!,22)+HLOOKUP(Sheet2!$AQ$5,#REF!,22)+HLOOKUP(Sheet2!$AQ$6,#REF!,22)+HLOOKUP(Sheet2!$AQ$7,#REF!,22)+HLOOKUP(Sheet2!$AQ$8,#REF!,22)+HLOOKUP(Sheet2!$AQ$9,#REF!,22)+HLOOKUP(Sheet2!$AQ$10,#REF!,22)+HLOOKUP(Sheet2!$AQ$11,#REF!,22)+HLOOKUP(Sheet2!$AQ$12,#REF!,22)+HLOOKUP(Sheet2!$AQ$13,#REF!,22)+HLOOKUP(Sheet2!$AQ$14,#REF!,22)+HLOOKUP(Sheet2!$AQ$15,#REF!,22)+HLOOKUP(Sheet2!$AQ$16,#REF!,22))</f>
        <v>#REF!</v>
      </c>
      <c r="AR42" s="8" t="e">
        <f>SUM(HLOOKUP(Sheet2!$AR$3,#REF!,22)+HLOOKUP(Sheet2!$AR$4,#REF!,22)+HLOOKUP(Sheet2!$AR$5,#REF!,22)+HLOOKUP(Sheet2!$AR$6,#REF!,22)+HLOOKUP(Sheet2!$AR$7,#REF!,22)+HLOOKUP(Sheet2!$AR$8,#REF!,22)+HLOOKUP(Sheet2!$AR$9,#REF!,22)+HLOOKUP(Sheet2!$AR$10,#REF!,22)+HLOOKUP(Sheet2!$AR$11,#REF!,22)+HLOOKUP(Sheet2!$AR$12,#REF!,22)+HLOOKUP(Sheet2!$AR$13,#REF!,22)+HLOOKUP(Sheet2!$AR$14,#REF!,22)+HLOOKUP(Sheet2!$AR$15,#REF!,22)+HLOOKUP(Sheet2!$AR$16,#REF!,22))</f>
        <v>#REF!</v>
      </c>
      <c r="AS42" s="8" t="e">
        <f>SUM(HLOOKUP(Sheet2!$AS$3,#REF!,22)+HLOOKUP(Sheet2!$AS$4,#REF!,22)+HLOOKUP(Sheet2!$AS$5,#REF!,22)+HLOOKUP(Sheet2!$AS$6,#REF!,22)+HLOOKUP(Sheet2!$AS$7,#REF!,22)+HLOOKUP(Sheet2!$AS$8,#REF!,22)+HLOOKUP(Sheet2!$AS$9,#REF!,22)+HLOOKUP(Sheet2!$AS$10,#REF!,22)+HLOOKUP(Sheet2!$AS$11,#REF!,22)+HLOOKUP(Sheet2!$AS$12,#REF!,22)+HLOOKUP(Sheet2!$AS$13,#REF!,22)+HLOOKUP(Sheet2!$AS$14,#REF!,22))</f>
        <v>#REF!</v>
      </c>
      <c r="AT42" s="8" t="e">
        <f>SUM(HLOOKUP(Sheet2!$AT$3,#REF!,22)+HLOOKUP(Sheet2!$AT$4,#REF!,22)+HLOOKUP(Sheet2!$AT$5,#REF!,22)+HLOOKUP(Sheet2!$AT$6,#REF!,22)+HLOOKUP(Sheet2!$AT$7,#REF!,22)+HLOOKUP(Sheet2!$AT$8,#REF!,22)+HLOOKUP(Sheet2!$AT$9,#REF!,22)+HLOOKUP(Sheet2!$AT$10,#REF!,22)+HLOOKUP(Sheet2!$AT$11,#REF!,22)+HLOOKUP(Sheet2!$AT$12,#REF!,22)+HLOOKUP(Sheet2!$AT$13,#REF!,22)+HLOOKUP(Sheet2!$AT$14,#REF!,22)+HLOOKUP(Sheet2!$AT$15,#REF!,22)+HLOOKUP(Sheet2!$AT$16,#REF!,22))</f>
        <v>#REF!</v>
      </c>
      <c r="AU42" s="8" t="e">
        <f>SUM(HLOOKUP(Sheet2!$AU$3,#REF!,22)+HLOOKUP(Sheet2!$AU$4,#REF!,22)+HLOOKUP(Sheet2!$AU$5,#REF!,22)+HLOOKUP(Sheet2!$AU$6,#REF!,22)+HLOOKUP(Sheet2!$AU$7,#REF!,22)+HLOOKUP(Sheet2!$AU$8,#REF!,22)+HLOOKUP(Sheet2!$AU$9,#REF!,22)+HLOOKUP(Sheet2!$AU$10,#REF!,22)+HLOOKUP(Sheet2!$AU$11,#REF!,22)+HLOOKUP(Sheet2!$AU$12,#REF!,22)+HLOOKUP(Sheet2!$AU$13,#REF!,22)+HLOOKUP(Sheet2!$AU$14,#REF!,22)+HLOOKUP(Sheet2!$AU$15,#REF!,22)+HLOOKUP(Sheet2!$AU$16,#REF!,22))</f>
        <v>#REF!</v>
      </c>
      <c r="AV42" s="8" t="e">
        <f>SUM(HLOOKUP(Sheet2!$AV$3,#REF!,22)+HLOOKUP(Sheet2!$AV$4,#REF!,22)+HLOOKUP(Sheet2!$AV$5,#REF!,22)+HLOOKUP(Sheet2!$AV$6,#REF!,22)+HLOOKUP(Sheet2!$AV$7,#REF!,22)+HLOOKUP(Sheet2!$AV$8,#REF!,22)+HLOOKUP(Sheet2!$AV$9,#REF!,22)+HLOOKUP(Sheet2!$AV$10,#REF!,22)+HLOOKUP(Sheet2!$AV$11,#REF!,22)+HLOOKUP(Sheet2!$AV$12,#REF!,22)+HLOOKUP(Sheet2!$AV$13,#REF!,22)+HLOOKUP(Sheet2!$AV$14,#REF!,22)+HLOOKUP(Sheet2!$AV$15,#REF!,22)+HLOOKUP(Sheet2!$AV$16,#REF!,22)+HLOOKUP(Sheet2!$AV$17,#REF!,22))</f>
        <v>#REF!</v>
      </c>
      <c r="AW42" s="8" t="e">
        <f>SUM(HLOOKUP(Sheet2!$AW$3,#REF!,22)+HLOOKUP(Sheet2!$AW$4,#REF!,22)+HLOOKUP(Sheet2!$AW$5,#REF!,22)+HLOOKUP(Sheet2!$AW$6,#REF!,22)+HLOOKUP(Sheet2!$AW$7,#REF!,22)+HLOOKUP(Sheet2!$AW$8,#REF!,22)+HLOOKUP(Sheet2!$AW$9,#REF!,22)+HLOOKUP(Sheet2!$AW$10,#REF!,22)+HLOOKUP(Sheet2!$AW$11,#REF!,22)+HLOOKUP(Sheet2!$AW$12,#REF!,22)+HLOOKUP(Sheet2!$AW$13,#REF!,22)+HLOOKUP(Sheet2!$AW$14,#REF!,22)+HLOOKUP(Sheet2!$AW$15,#REF!,22)+HLOOKUP(Sheet2!$AW$16,#REF!,22)+HLOOKUP(Sheet2!$AW$17,#REF!,22))</f>
        <v>#REF!</v>
      </c>
      <c r="AX42" s="8" t="e">
        <f>SUM(HLOOKUP(Sheet2!$AX$3,#REF!,22)+HLOOKUP(Sheet2!$AX$4,#REF!,22)+HLOOKUP(Sheet2!$AX$5,#REF!,22)+HLOOKUP(Sheet2!$AX$6,#REF!,22)+HLOOKUP(Sheet2!$AX$7,#REF!,22)+HLOOKUP(Sheet2!$AX$8,#REF!,22)+HLOOKUP(Sheet2!$AX$9,#REF!,22)+HLOOKUP(Sheet2!$AX$10,#REF!,22)+HLOOKUP(Sheet2!$AX$11,#REF!,22)+HLOOKUP(Sheet2!$AX$12,#REF!,22)+HLOOKUP(Sheet2!$AX$13,#REF!,22)+HLOOKUP(Sheet2!$AX$14,#REF!,22)+HLOOKUP(Sheet2!$AX$15,#REF!,22)+HLOOKUP(Sheet2!$AX$16,#REF!,22)+HLOOKUP(Sheet2!$AX$17,#REF!,22)+HLOOKUP(Sheet2!$AX$18,#REF!,22)+HLOOKUP(Sheet2!$AX$19,#REF!,22)+HLOOKUP(Sheet2!$AX$20,#REF!,22))</f>
        <v>#REF!</v>
      </c>
      <c r="AY42" s="8" t="e">
        <f>SUM(HLOOKUP(Sheet2!$AY$3,#REF!,22)+HLOOKUP(Sheet2!$AY$4,#REF!,22)+HLOOKUP(Sheet2!$AY$5,#REF!,22)+HLOOKUP(Sheet2!$AY$6,#REF!,22)+HLOOKUP(Sheet2!$AY$7,#REF!,22)+HLOOKUP(Sheet2!$AY$8,#REF!,22)+HLOOKUP(Sheet2!$AY$9,#REF!,22)+HLOOKUP(Sheet2!$AY$10,#REF!,22)+HLOOKUP(Sheet2!$AY$11,#REF!,22)+HLOOKUP(Sheet2!$AY$12,#REF!,22)+HLOOKUP(Sheet2!$AY$13,#REF!,22)+HLOOKUP(Sheet2!$AY$14,#REF!,22)+HLOOKUP(Sheet2!$AY$15,#REF!,22)+HLOOKUP(Sheet2!$AY$16,#REF!,22)+HLOOKUP(Sheet2!$AY$17,#REF!,22))</f>
        <v>#REF!</v>
      </c>
      <c r="AZ42" s="8" t="e">
        <f>SUM(HLOOKUP(Sheet2!$AZ$3,#REF!,22)+HLOOKUP(Sheet2!$AZ$4,#REF!,22)+HLOOKUP(Sheet2!$AZ$5,#REF!,22)+HLOOKUP(Sheet2!$AZ$6,#REF!,22)+HLOOKUP(Sheet2!$AZ$7,#REF!,22)+HLOOKUP(Sheet2!$AZ$8,#REF!,22)+HLOOKUP(Sheet2!$AZ$9,#REF!,22)+HLOOKUP(Sheet2!$AZ$10,#REF!,22)+HLOOKUP(Sheet2!$AZ$11,#REF!,22)+HLOOKUP(Sheet2!$AZ$12,#REF!,22)+HLOOKUP(Sheet2!$AZ$13,#REF!,22)+HLOOKUP(Sheet2!$AZ$14,#REF!,22)+HLOOKUP(Sheet2!$AZ$15,#REF!,22)+HLOOKUP(Sheet2!$AZ$16,#REF!,22)+HLOOKUP(Sheet2!$AZ$17,#REF!,22)+HLOOKUP(Sheet2!$AZ$18,#REF!,22)+HLOOKUP(Sheet2!$AZ$19,#REF!,22))</f>
        <v>#REF!</v>
      </c>
      <c r="BA42" s="8" t="e">
        <f>SUM(HLOOKUP(Sheet2!$BA$3,#REF!,22)+HLOOKUP(Sheet2!$BA$4,#REF!,22)+HLOOKUP(Sheet2!$BA$5,#REF!,22)+HLOOKUP(Sheet2!$BA$6,#REF!,22)+HLOOKUP(Sheet2!$BA$7,#REF!,22)+HLOOKUP(Sheet2!$BA$8,#REF!,22)+HLOOKUP(Sheet2!$BA$9,#REF!,22)+HLOOKUP(Sheet2!$BA$10,#REF!,22)+HLOOKUP(Sheet2!$BA$11,#REF!,22)+HLOOKUP(Sheet2!$BA$12,#REF!,22)+HLOOKUP(Sheet2!$BA$13,#REF!,22)+HLOOKUP(Sheet2!$BA$14,#REF!,22)+HLOOKUP(Sheet2!$BA$15,#REF!,22)+HLOOKUP(Sheet2!$BA$16,#REF!,22))</f>
        <v>#REF!</v>
      </c>
      <c r="BB42" s="8" t="e">
        <f>SUM(HLOOKUP(Sheet2!$BB$3,#REF!,22)+HLOOKUP(Sheet2!$BB$4,#REF!,22)+HLOOKUP(Sheet2!$BB$5,#REF!,22)+HLOOKUP(Sheet2!$BB$6,#REF!,22)+HLOOKUP(Sheet2!$BB$7,#REF!,22)+HLOOKUP(Sheet2!$BB$8,#REF!,22)+HLOOKUP(Sheet2!$BB$9,#REF!,22)+HLOOKUP(Sheet2!$BB$10,#REF!,22)+HLOOKUP(Sheet2!$BB$11,#REF!,22)+HLOOKUP(Sheet2!$BB$12,#REF!,22)+HLOOKUP(Sheet2!$BB$13,#REF!,22)+HLOOKUP(Sheet2!$BB$14,#REF!,22)+HLOOKUP(Sheet2!$BB$15,#REF!,22)+HLOOKUP(Sheet2!$BB$16,#REF!,22)+HLOOKUP(Sheet2!$BB$17,#REF!,22))</f>
        <v>#REF!</v>
      </c>
      <c r="BC42" s="8" t="e">
        <f>SUM(HLOOKUP(Sheet2!$BC$3,#REF!,22)+HLOOKUP(Sheet2!$BC$4,#REF!,22)+HLOOKUP(Sheet2!$BC$5,#REF!,22)+HLOOKUP(Sheet2!$BC$6,#REF!,22)+HLOOKUP(Sheet2!$BC$7,#REF!,22)+HLOOKUP(Sheet2!$BC$8,#REF!,22)+HLOOKUP(Sheet2!$BC$9,#REF!,22)+HLOOKUP(Sheet2!$BC$10,#REF!,22)+HLOOKUP(Sheet2!$BC$11,#REF!,22)+HLOOKUP(Sheet2!$BC$12,#REF!,22)+HLOOKUP(Sheet2!$BC$13,#REF!,22)+HLOOKUP(Sheet2!$BC$14,#REF!,22))</f>
        <v>#REF!</v>
      </c>
      <c r="BD42" s="8" t="e">
        <f>SUM(HLOOKUP(Sheet2!$BD$3,#REF!,22)+HLOOKUP(Sheet2!$BD$4,#REF!,22)+HLOOKUP(Sheet2!$BD$5,#REF!,22)+HLOOKUP(Sheet2!$BD$6,#REF!,22)+HLOOKUP(Sheet2!$BD$7,#REF!,22)+HLOOKUP(Sheet2!$BD$8,#REF!,22)+HLOOKUP(Sheet2!$BD$9,#REF!,22)+HLOOKUP(Sheet2!$BD$10,#REF!,22)+HLOOKUP(Sheet2!$BD$11,#REF!,22)+HLOOKUP(Sheet2!$BD$12,#REF!,22)+HLOOKUP(Sheet2!$BD$13,#REF!,22)+HLOOKUP(Sheet2!$BD$14,#REF!,22)+HLOOKUP(Sheet2!$BD$15,#REF!,22)+HLOOKUP(Sheet2!$BD$16,#REF!,22))</f>
        <v>#REF!</v>
      </c>
      <c r="BE42" s="8" t="e">
        <f>SUM(HLOOKUP(Sheet2!$BE$3,#REF!,22)+HLOOKUP(Sheet2!$BE$4,#REF!,22)+HLOOKUP(Sheet2!$BE$5,#REF!,22)+HLOOKUP(Sheet2!$BE$6,#REF!,22)+HLOOKUP(Sheet2!$BE$7,#REF!,22)+HLOOKUP(Sheet2!$BE$8,#REF!,22)+HLOOKUP(Sheet2!$BE$9,#REF!,22)+HLOOKUP(Sheet2!$BE$10,#REF!,22)+HLOOKUP(Sheet2!$BE$11,#REF!,22)+HLOOKUP(Sheet2!$BE$12,#REF!,22)+HLOOKUP(Sheet2!$BE$13,#REF!,22)+HLOOKUP(Sheet2!$BE$14,#REF!,22)+HLOOKUP(Sheet2!$BE$15,#REF!,22)+HLOOKUP(Sheet2!$BE$16,#REF!,22))</f>
        <v>#REF!</v>
      </c>
      <c r="BF42" s="8" t="e">
        <f>SUM(HLOOKUP(Sheet2!$BF$3,#REF!,22)+HLOOKUP(Sheet2!$BF$4,#REF!,22)+HLOOKUP(Sheet2!$BF$5,#REF!,22)+HLOOKUP(Sheet2!$BF$6,#REF!,22)+HLOOKUP(Sheet2!$BF$7,#REF!,22)+HLOOKUP(Sheet2!$BF$8,#REF!,22)+HLOOKUP(Sheet2!$BF$9,#REF!,22)+HLOOKUP(Sheet2!$BF$10,#REF!,22)+HLOOKUP(Sheet2!$BF$11,#REF!,22)+HLOOKUP(Sheet2!$BF$12,#REF!,22)+HLOOKUP(Sheet2!$BF$13,#REF!,22))</f>
        <v>#REF!</v>
      </c>
      <c r="BG42" s="8" t="e">
        <f>SUM(HLOOKUP(Sheet2!$BG$3,#REF!,22)+HLOOKUP(Sheet2!$BG$4,#REF!,22)+HLOOKUP(Sheet2!$BG$5,#REF!,22)+HLOOKUP(Sheet2!$BG$6,#REF!,22)+HLOOKUP(Sheet2!$BG$7,#REF!,22)+HLOOKUP(Sheet2!$BG$8,#REF!,22)+HLOOKUP(Sheet2!$BG$9,#REF!,22)+HLOOKUP(Sheet2!$BG$10,#REF!,22)+HLOOKUP(Sheet2!$BG$11,#REF!,22)+HLOOKUP(Sheet2!$BG$12,#REF!,22)+HLOOKUP(Sheet2!$BG$13,#REF!,22)+HLOOKUP(Sheet2!$BG$14,#REF!,22)+HLOOKUP(Sheet2!$BG$15,#REF!,22))</f>
        <v>#REF!</v>
      </c>
      <c r="BH42" s="8" t="e">
        <f>SUM(HLOOKUP(Sheet2!$BH$3,#REF!,22)+HLOOKUP(Sheet2!$BH$4,#REF!,22)+HLOOKUP(Sheet2!$BH$5,#REF!,22)+HLOOKUP(Sheet2!$BH$6,#REF!,22)+HLOOKUP(Sheet2!$BH$7,#REF!,22)+HLOOKUP(Sheet2!$BH$8,#REF!,22)+HLOOKUP(Sheet2!$BH$9,#REF!,22)+HLOOKUP(Sheet2!$BH$10,#REF!,22)+HLOOKUP(Sheet2!$BH$11,#REF!,22)+HLOOKUP(Sheet2!$BH$12,#REF!,22)+HLOOKUP(Sheet2!$BH$13,#REF!,22)+HLOOKUP(Sheet2!$BH$14,#REF!,22))</f>
        <v>#REF!</v>
      </c>
      <c r="BI42" s="8" t="e">
        <f>SUM(HLOOKUP(Sheet2!$BI$3,#REF!,22)+HLOOKUP(Sheet2!$BI$4,#REF!,22)+HLOOKUP(Sheet2!$BI$5,#REF!,22)+HLOOKUP(Sheet2!$BI$6,#REF!,22)+HLOOKUP(Sheet2!$BI$7,#REF!,22)+HLOOKUP(Sheet2!$BI$8,#REF!,22)+HLOOKUP(Sheet2!$BI$9,#REF!,22)+HLOOKUP(Sheet2!$BI$10,#REF!,22)+HLOOKUP(Sheet2!$BI$11,#REF!,22)+HLOOKUP(Sheet2!$BI$12,#REF!,22)+HLOOKUP(Sheet2!$BI$13,#REF!,22)+HLOOKUP(Sheet2!$BI$14,#REF!,22)+HLOOKUP(Sheet2!$BI$15,#REF!,22)+HLOOKUP(Sheet2!$BI$16,#REF!,22))</f>
        <v>#REF!</v>
      </c>
      <c r="BJ42" s="8" t="e">
        <f>SUM(HLOOKUP(Sheet2!$BJ$3,#REF!,22)+HLOOKUP(Sheet2!$BJ$4,#REF!,22)+HLOOKUP(Sheet2!$BJ$5,#REF!,22)+HLOOKUP(Sheet2!$BJ$6,#REF!,22)+HLOOKUP(Sheet2!$BJ$7,#REF!,22)+HLOOKUP(Sheet2!$BJ$8,#REF!,22)+HLOOKUP(Sheet2!$BJ$9,#REF!,22)+HLOOKUP(Sheet2!$BJ$10,#REF!,22)+HLOOKUP(Sheet2!$BJ$11,#REF!,22)+HLOOKUP(Sheet2!$BJ$12,#REF!,22)+HLOOKUP(Sheet2!$BJ$13,#REF!,22)+HLOOKUP(Sheet2!$BJ$14,#REF!,22)+HLOOKUP(Sheet2!$BJ$15,#REF!,22)+HLOOKUP(Sheet2!$BJ$16,#REF!,22)+HLOOKUP(Sheet2!$BJ$17,#REF!,22))</f>
        <v>#REF!</v>
      </c>
      <c r="BK42" s="8" t="e">
        <f>SUM(HLOOKUP(Sheet2!$BK$3,#REF!,22)+HLOOKUP(Sheet2!$BK$4,#REF!,22)+HLOOKUP(Sheet2!$BK$5,#REF!,22)+HLOOKUP(Sheet2!$BK$6,#REF!,22)+HLOOKUP(Sheet2!$BK$7,#REF!,22)+HLOOKUP(Sheet2!$BK$8,#REF!,22)+HLOOKUP(Sheet2!$BK$9,#REF!,22)+HLOOKUP(Sheet2!$BK$10,#REF!,22)+HLOOKUP(Sheet2!$BK$11,#REF!,22)+HLOOKUP(Sheet2!$BK$12,#REF!,22)+HLOOKUP(Sheet2!$BK$13,#REF!,22)+HLOOKUP(Sheet2!$BK$14,#REF!,22)+HLOOKUP(Sheet2!$BK$15,#REF!,22)+HLOOKUP(Sheet2!$BK$16,#REF!,22)+HLOOKUP(Sheet2!$BK$17,#REF!,22))</f>
        <v>#REF!</v>
      </c>
      <c r="BL42" s="8" t="e">
        <f>SUM(HLOOKUP(Sheet2!$BL$3,#REF!,22)+HLOOKUP(Sheet2!$BL$4,#REF!,22)+HLOOKUP(Sheet2!$BL$5,#REF!,22)+HLOOKUP(Sheet2!$BL$6,#REF!,22)+HLOOKUP(Sheet2!$BL$7,#REF!,22)+HLOOKUP(Sheet2!$BL$8,#REF!,22)+HLOOKUP(Sheet2!$BL$9,#REF!,22)+HLOOKUP(Sheet2!$BL$10,#REF!,22)+HLOOKUP(Sheet2!$BL$11,#REF!,22)+HLOOKUP(Sheet2!$BL$12,#REF!,22)+HLOOKUP(Sheet2!$BL$13,#REF!,22)+HLOOKUP(Sheet2!$BL$14,#REF!,22)+HLOOKUP(Sheet2!$BL$15,#REF!,22)+HLOOKUP(Sheet2!$BL$16,#REF!,22)+HLOOKUP(Sheet2!$BL$17,#REF!,22))</f>
        <v>#REF!</v>
      </c>
      <c r="BM42" s="8" t="e">
        <f>SUM(HLOOKUP(Sheet2!$BM$3,#REF!,22)+HLOOKUP(Sheet2!$BM$4,#REF!,22)+HLOOKUP(Sheet2!$BM$5,#REF!,22)+HLOOKUP(Sheet2!$BM$6,#REF!,22)+HLOOKUP(Sheet2!$BM$7,#REF!,22)+HLOOKUP(Sheet2!$BM$8,#REF!,22)+HLOOKUP(Sheet2!$BM$9,#REF!,22)+HLOOKUP(Sheet2!$BM$10,#REF!,22)+HLOOKUP(Sheet2!$BM$11,#REF!,22)+HLOOKUP(Sheet2!$BM$12,#REF!,22)+HLOOKUP(Sheet2!$BM$13,#REF!,22)+HLOOKUP(Sheet2!$BM$14,#REF!,22)+HLOOKUP(Sheet2!$BM$15,#REF!,22)+HLOOKUP(Sheet2!$BM$16,#REF!,22))</f>
        <v>#REF!</v>
      </c>
      <c r="BN42" s="8" t="e">
        <f>SUM(HLOOKUP(Sheet2!$BN$3,#REF!,22)+HLOOKUP(Sheet2!$BN$4,#REF!,22)+HLOOKUP(Sheet2!$BN$5,#REF!,22)+HLOOKUP(Sheet2!$BN$6,#REF!,22)+HLOOKUP(Sheet2!$BN$7,#REF!,22)+HLOOKUP(Sheet2!$BN$8,#REF!,22)+HLOOKUP(Sheet2!$BN$9,#REF!,22)+HLOOKUP(Sheet2!$BN$10,#REF!,22)+HLOOKUP(Sheet2!$BN$11,#REF!,22)+HLOOKUP(Sheet2!$BN$12,#REF!,22)+HLOOKUP(Sheet2!$BN$13,#REF!,22)+HLOOKUP(Sheet2!$BN$14,#REF!,22)+HLOOKUP(Sheet2!$BN$15,#REF!,22)+HLOOKUP(Sheet2!$BN$16,#REF!,22))</f>
        <v>#REF!</v>
      </c>
      <c r="BO42" s="8" t="e">
        <f>SUM(HLOOKUP(Sheet2!$BO$3,#REF!,22)+HLOOKUP(Sheet2!$BO$4,#REF!,22)+HLOOKUP(Sheet2!$BO$5,#REF!,22)+HLOOKUP(Sheet2!$BO$6,#REF!,22)+HLOOKUP(Sheet2!$BO$7,#REF!,22)+HLOOKUP(Sheet2!$BO$8,#REF!,22)+HLOOKUP(Sheet2!$BO$9,#REF!,22)+HLOOKUP(Sheet2!$BO$10,#REF!,22)+HLOOKUP(Sheet2!$BO$11,#REF!,22)+HLOOKUP(Sheet2!$BO$12,#REF!,22)+HLOOKUP(Sheet2!$BO$13,#REF!,22)+HLOOKUP(Sheet2!$BO$14,#REF!,22)+HLOOKUP(Sheet2!$BO$15,#REF!,22)+HLOOKUP(Sheet2!$BO$16,#REF!,22))</f>
        <v>#REF!</v>
      </c>
      <c r="BP42" s="8" t="e">
        <f>SUM(HLOOKUP(Sheet2!$BP$3,#REF!,22)+HLOOKUP(Sheet2!$BP$4,#REF!,22)+HLOOKUP(Sheet2!$BP$5,#REF!,22)+HLOOKUP(Sheet2!$BP$6,#REF!,22)+HLOOKUP(Sheet2!$BP$7,#REF!,22)+HLOOKUP(Sheet2!$BP$8,#REF!,22)+HLOOKUP(Sheet2!$BP$9,#REF!,22)+HLOOKUP(Sheet2!$BP$10,#REF!,22)+HLOOKUP(Sheet2!$BP$11,#REF!,22)+HLOOKUP(Sheet2!$BP$12,#REF!,22)+HLOOKUP(Sheet2!$BP$13,#REF!,22)+HLOOKUP(Sheet2!$BP$14,#REF!,22))</f>
        <v>#REF!</v>
      </c>
      <c r="BQ42" s="8" t="e">
        <f>SUM(HLOOKUP(Sheet2!$BQ$3,#REF!,22)+HLOOKUP(Sheet2!$BQ$4,#REF!,22)+HLOOKUP(Sheet2!$BQ$5,#REF!,22)+HLOOKUP(Sheet2!$BQ$6,#REF!,22)+HLOOKUP(Sheet2!$BQ$7,#REF!,22)+HLOOKUP(Sheet2!$BQ$8,#REF!,22)+HLOOKUP(Sheet2!$BQ$9,#REF!,22)+HLOOKUP(Sheet2!$BQ$10,#REF!,22)+HLOOKUP(Sheet2!$BQ$11,#REF!,22)+HLOOKUP(Sheet2!$BQ$12,#REF!,22)+HLOOKUP(Sheet2!$BQ$13,#REF!,22)+HLOOKUP(Sheet2!$BQ$14,#REF!,22)+HLOOKUP(Sheet2!$BQ$15,#REF!,22)+HLOOKUP(Sheet2!$BQ$16,#REF!,22))</f>
        <v>#REF!</v>
      </c>
      <c r="BR42" s="8" t="e">
        <f>SUM(HLOOKUP(Sheet2!$BR$3,#REF!,22)+HLOOKUP(Sheet2!$BR$4,#REF!,22)+HLOOKUP(Sheet2!$BR$5,#REF!,22)+HLOOKUP(Sheet2!$BR$6,#REF!,22)+HLOOKUP(Sheet2!$BR$7,#REF!,22)+HLOOKUP(Sheet2!$BR$8,#REF!,22)+HLOOKUP(Sheet2!$BR$9,#REF!,22)+HLOOKUP(Sheet2!$BR$10,#REF!,22)+HLOOKUP(Sheet2!$BR$11,#REF!,22)+HLOOKUP(Sheet2!$BR$12,#REF!,22)+HLOOKUP(Sheet2!$BR$13,#REF!,22)+HLOOKUP(Sheet2!$BR$14,#REF!,22)+HLOOKUP(Sheet2!$BR$15,#REF!,22)+HLOOKUP(Sheet2!$BR$16,#REF!,22))</f>
        <v>#REF!</v>
      </c>
      <c r="BS42" s="8" t="e">
        <f>SUM(HLOOKUP(Sheet2!$BS$3,#REF!,22)+HLOOKUP(Sheet2!$BS$4,#REF!,22)+HLOOKUP(Sheet2!$BS$5,#REF!,22)+HLOOKUP(Sheet2!$BS$6,#REF!,22)+HLOOKUP(Sheet2!$BS$7,#REF!,22)+HLOOKUP(Sheet2!$BS$8,#REF!,22)+HLOOKUP(Sheet2!$BS$9,#REF!,22)+HLOOKUP(Sheet2!$BS$10,#REF!,22)+HLOOKUP(Sheet2!$BS$11,#REF!,22)+HLOOKUP(Sheet2!$BS$12,#REF!,22)+HLOOKUP(Sheet2!$BS$13,#REF!,22)+HLOOKUP(Sheet2!$BS$14,#REF!,22)+HLOOKUP(Sheet2!$BS$15,#REF!,22)+HLOOKUP(Sheet2!$BS$16,#REF!,22)+HLOOKUP(Sheet2!$BS$17,#REF!,22))</f>
        <v>#REF!</v>
      </c>
      <c r="BT42" s="8" t="e">
        <f>SUM(HLOOKUP(Sheet2!$BT$3,#REF!,22)+HLOOKUP(Sheet2!$BT$4,#REF!,22)+HLOOKUP(Sheet2!$BT$5,#REF!,22)+HLOOKUP(Sheet2!$BT$6,#REF!,22)+HLOOKUP(Sheet2!$BT$7,#REF!,22)+HLOOKUP(Sheet2!$BT$8,#REF!,22)+HLOOKUP(Sheet2!$BT$9,#REF!,22)+HLOOKUP(Sheet2!$BT$10,#REF!,22)+HLOOKUP(Sheet2!$BT$11,#REF!,22)+HLOOKUP(Sheet2!$BT$12,#REF!,22)+HLOOKUP(Sheet2!$BT$13,#REF!,22)+HLOOKUP(Sheet2!$BT$14,#REF!,22)+HLOOKUP(Sheet2!$BT$15,#REF!,22)+HLOOKUP(Sheet2!$BT$16,#REF!,22)+HLOOKUP(Sheet2!$BT$17,#REF!,22))</f>
        <v>#REF!</v>
      </c>
      <c r="BU42" s="8" t="e">
        <f>SUM(HLOOKUP(Sheet2!$BU$3,#REF!,22)+HLOOKUP(Sheet2!$BU$4,#REF!,22)+HLOOKUP(Sheet2!$BU$5,#REF!,22)+HLOOKUP(Sheet2!$BU$6,#REF!,22)+HLOOKUP(Sheet2!$BU$7,#REF!,22)+HLOOKUP(Sheet2!$BU$8,#REF!,22)+HLOOKUP(Sheet2!$BU$9,#REF!,22)+HLOOKUP(Sheet2!$BU$10,#REF!,22)+HLOOKUP(Sheet2!$BU$11,#REF!,22)+HLOOKUP(Sheet2!$BU$12,#REF!,22)+HLOOKUP(Sheet2!$BU$13,#REF!,22)+HLOOKUP(Sheet2!$BU$14,#REF!,22)+HLOOKUP(Sheet2!$BU$15,#REF!,22)+HLOOKUP(Sheet2!$BU$16,#REF!,22)+HLOOKUP(Sheet2!$BU$17,#REF!,22)+HLOOKUP(Sheet2!$BU$18,#REF!,22)+HLOOKUP(Sheet2!$BU$19,#REF!,22)+HLOOKUP(Sheet2!$BU$20,#REF!,22))</f>
        <v>#REF!</v>
      </c>
      <c r="BV42" s="8" t="e">
        <f>SUM(HLOOKUP(Sheet2!$BV$3,#REF!,22)+HLOOKUP(Sheet2!$BV$4,#REF!,22)+HLOOKUP(Sheet2!$BV$5,#REF!,22)+HLOOKUP(Sheet2!$BV$6,#REF!,22)+HLOOKUP(Sheet2!$BV$7,#REF!,22)+HLOOKUP(Sheet2!$BV$8,#REF!,22)+HLOOKUP(Sheet2!$BV$9,#REF!,22)+HLOOKUP(Sheet2!$BV$10,#REF!,22)+HLOOKUP(Sheet2!$BV$11,#REF!,22)+HLOOKUP(Sheet2!$BV$12,#REF!,22)+HLOOKUP(Sheet2!$BV$13,#REF!,22)+HLOOKUP(Sheet2!$BV$14,#REF!,22)+HLOOKUP(Sheet2!$BV$15,#REF!,22)+HLOOKUP(Sheet2!$BV$16,#REF!,22)+HLOOKUP(Sheet2!$BV$17,#REF!,22))</f>
        <v>#REF!</v>
      </c>
      <c r="BW42" s="8" t="e">
        <f>SUM(HLOOKUP(Sheet2!$BW$3,#REF!,22)+HLOOKUP(Sheet2!$BW$4,#REF!,22)+HLOOKUP(Sheet2!$BW$5,#REF!,22)+HLOOKUP(Sheet2!$BW$6,#REF!,22)+HLOOKUP(Sheet2!$BW$7,#REF!,22)+HLOOKUP(Sheet2!$BW$8,#REF!,22)+HLOOKUP(Sheet2!$BW$9,#REF!,22)+HLOOKUP(Sheet2!$BW$10,#REF!,22)+HLOOKUP(Sheet2!$BW$11,#REF!,22)+HLOOKUP(Sheet2!$BW$12,#REF!,22)+HLOOKUP(Sheet2!$BW$13,#REF!,22)+HLOOKUP(Sheet2!$BW$14,#REF!,22)+HLOOKUP(Sheet2!$BW$15,#REF!,22)+HLOOKUP(Sheet2!$BW$16,#REF!,22)+HLOOKUP(Sheet2!$BW$17,#REF!,22)+HLOOKUP(Sheet2!$BW$18,#REF!,22)+HLOOKUP(Sheet2!$BW$19,#REF!,22))</f>
        <v>#REF!</v>
      </c>
      <c r="BX42" s="8" t="e">
        <f>SUM(HLOOKUP(Sheet2!$BX$3,#REF!,22)+HLOOKUP(Sheet2!$BX$4,#REF!,22)+HLOOKUP(Sheet2!$BX$5,#REF!,22)+HLOOKUP(Sheet2!$BX$6,#REF!,22)+HLOOKUP(Sheet2!$BX$7,#REF!,22)+HLOOKUP(Sheet2!$BX$8,#REF!,22)+HLOOKUP(Sheet2!$BX$9,#REF!,22)+HLOOKUP(Sheet2!$BX$10,#REF!,22)+HLOOKUP(Sheet2!$BX$11,#REF!,22)+HLOOKUP(Sheet2!$BX$12,#REF!,22)+HLOOKUP(Sheet2!$BX$13,#REF!,22)+HLOOKUP(Sheet2!$BX$14,#REF!,22)+HLOOKUP(Sheet2!$BX$15,#REF!,22)+HLOOKUP(Sheet2!$BX$16,#REF!,22)+HLOOKUP(Sheet2!$BX$17,#REF!,22))</f>
        <v>#REF!</v>
      </c>
      <c r="BY42" s="8" t="e">
        <f>SUM(HLOOKUP(Sheet2!$BY$3,#REF!,22)+HLOOKUP(Sheet2!$BY$4,#REF!,22)+HLOOKUP(Sheet2!$BY$5,#REF!,22)+HLOOKUP(Sheet2!$BY$6,#REF!,22)+HLOOKUP(Sheet2!$BY$7,#REF!,22)+HLOOKUP(Sheet2!$BY$8,#REF!,22)+HLOOKUP(Sheet2!$BY$9,#REF!,22)+HLOOKUP(Sheet2!$BY$10,#REF!,22)+HLOOKUP(Sheet2!$BY$11,#REF!,22)+HLOOKUP(Sheet2!$BY$12,#REF!,22)+HLOOKUP(Sheet2!$BY$13,#REF!,22)+HLOOKUP(Sheet2!$BY$14,#REF!,22)+HLOOKUP(Sheet2!$BY$15,#REF!,22)+HLOOKUP(Sheet2!$BY$16,#REF!,22)+HLOOKUP(Sheet2!$BY$17,#REF!,22)+HLOOKUP(Sheet2!$BY$18,#REF!,22))</f>
        <v>#REF!</v>
      </c>
      <c r="BZ42" s="8" t="e">
        <f>SUM(HLOOKUP(Sheet2!$BZ$3,#REF!,22)+HLOOKUP(Sheet2!$BZ$4,#REF!,22)+HLOOKUP(Sheet2!$BZ$5,#REF!,22)+HLOOKUP(Sheet2!$BZ$6,#REF!,22)+HLOOKUP(Sheet2!$BZ$7,#REF!,22)+HLOOKUP(Sheet2!$BZ$8,#REF!,22)+HLOOKUP(Sheet2!$BZ$9,#REF!,22)+HLOOKUP(Sheet2!$BZ$10,#REF!,22)+HLOOKUP(Sheet2!$BZ$11,#REF!,22)+HLOOKUP(Sheet2!$BZ$12,#REF!,22)+HLOOKUP(Sheet2!$BZ$13,#REF!,22)+HLOOKUP(Sheet2!$BZ$14,#REF!,22)+HLOOKUP(Sheet2!$BZ$15,#REF!,22))</f>
        <v>#REF!</v>
      </c>
      <c r="CA42" s="8" t="e">
        <f>SUM(HLOOKUP(Sheet2!$CA$3,#REF!,22)+HLOOKUP(Sheet2!$CA$4,#REF!,22)+HLOOKUP(Sheet2!$CA$5,#REF!,22)+HLOOKUP(Sheet2!$CA$6,#REF!,22)+HLOOKUP(Sheet2!$CA$7,#REF!,22)+HLOOKUP(Sheet2!$CA$8,#REF!,22)+HLOOKUP(Sheet2!$CA$9,#REF!,22)+HLOOKUP(Sheet2!$CA$10,#REF!,22)+HLOOKUP(Sheet2!$CA$11,#REF!,22)+HLOOKUP(Sheet2!$CA$12,#REF!,22)+HLOOKUP(Sheet2!$CA$13,#REF!,22)+HLOOKUP(Sheet2!$CA$14,#REF!,22)+HLOOKUP(Sheet2!$CA$15,#REF!,22)+HLOOKUP(Sheet2!$CA$16,#REF!,22)+HLOOKUP(Sheet2!$CA$17,#REF!,22))</f>
        <v>#REF!</v>
      </c>
      <c r="CB42" s="8" t="e">
        <f>SUM(HLOOKUP(Sheet2!$CB$3,#REF!,22)+HLOOKUP(Sheet2!$CB$4,#REF!,22)+HLOOKUP(Sheet2!$CB$5,#REF!,22)+HLOOKUP(Sheet2!$CB$6,#REF!,22)+HLOOKUP(Sheet2!$CB$7,#REF!,22)+HLOOKUP(Sheet2!$CB$8,#REF!,22)+HLOOKUP(Sheet2!$CB$9,#REF!,22)+HLOOKUP(Sheet2!$CB$10,#REF!,22)+HLOOKUP(Sheet2!$CB$11,#REF!,22)+HLOOKUP(Sheet2!$CB$12,#REF!,22)+HLOOKUP(Sheet2!$CB$13,#REF!,22)+HLOOKUP(Sheet2!$CB$14,#REF!,22)+HLOOKUP(Sheet2!$CB$15,#REF!,22)+HLOOKUP(Sheet2!$CB$16,#REF!,22)+HLOOKUP(Sheet2!$CB$17,#REF!,22))</f>
        <v>#REF!</v>
      </c>
      <c r="CC42" s="8" t="e">
        <f>SUM(HLOOKUP(Sheet2!$CC$3,#REF!,22)+HLOOKUP(Sheet2!$CC$4,#REF!,22)+HLOOKUP(Sheet2!$CC$5,#REF!,22)+HLOOKUP(Sheet2!$CC$6,#REF!,22)+HLOOKUP(Sheet2!$CC$7,#REF!,22)+HLOOKUP(Sheet2!$CC$8,#REF!,22)+HLOOKUP(Sheet2!$CC$9,#REF!,22)+HLOOKUP(Sheet2!$CC$10,#REF!,22)+HLOOKUP(Sheet2!$CC$11,#REF!,22)+HLOOKUP(Sheet2!$CC$12,#REF!,22)+HLOOKUP(Sheet2!$CC$13,#REF!,22)+HLOOKUP(Sheet2!$CC$14,#REF!,22))</f>
        <v>#REF!</v>
      </c>
      <c r="CD42" s="8" t="e">
        <f>SUM(HLOOKUP(Sheet2!$CD$3,#REF!,22)+HLOOKUP(Sheet2!$CD$4,#REF!,22)+HLOOKUP(Sheet2!$CD$5,#REF!,22)+HLOOKUP(Sheet2!$CD$6,#REF!,22)+HLOOKUP(Sheet2!$CD$7,#REF!,22)+HLOOKUP(Sheet2!$CD$8,#REF!,22)+HLOOKUP(Sheet2!$CD$9,#REF!,22)+HLOOKUP(Sheet2!$CD$10,#REF!,22)+HLOOKUP(Sheet2!$CD$11,#REF!,22)+HLOOKUP(Sheet2!$CD$12,#REF!,22)+HLOOKUP(Sheet2!$CD$13,#REF!,22)+HLOOKUP(Sheet2!$CD$14,#REF!,22)+HLOOKUP(Sheet2!$CD$15,#REF!,22)+HLOOKUP(Sheet2!$CD$16,#REF!,22))</f>
        <v>#REF!</v>
      </c>
      <c r="CE42" s="8" t="e">
        <f>SUM(HLOOKUP(Sheet2!$CE$3,#REF!,22)+HLOOKUP(Sheet2!$CE$4,#REF!,22)+HLOOKUP(Sheet2!$CE$5,#REF!,22)+HLOOKUP(Sheet2!$CE$6,#REF!,22)+HLOOKUP(Sheet2!$CE$7,#REF!,22)+HLOOKUP(Sheet2!$CE$8,#REF!,22)+HLOOKUP(Sheet2!$CE$9,#REF!,22)+HLOOKUP(Sheet2!$CE$10,#REF!,22)+HLOOKUP(Sheet2!$CE$11,#REF!,22)+HLOOKUP(Sheet2!$CE$12,#REF!,22)+HLOOKUP(Sheet2!$CE$13,#REF!,22)+HLOOKUP(Sheet2!$CE$14,#REF!,22)+HLOOKUP(Sheet2!$CE$15,#REF!,22))</f>
        <v>#REF!</v>
      </c>
      <c r="CF42" s="8" t="e">
        <f>SUM(HLOOKUP(Sheet2!$CF$3,#REF!,22)+HLOOKUP(Sheet2!$CF$4,#REF!,22)+HLOOKUP(Sheet2!$CF$5,#REF!,22)+HLOOKUP(Sheet2!$CF$6,#REF!,22)+HLOOKUP(Sheet2!$CF$7,#REF!,22)+HLOOKUP(Sheet2!$CF$8,#REF!,22)+HLOOKUP(Sheet2!$CF$9,#REF!,22)+HLOOKUP(Sheet2!$CF$10,#REF!,22)+HLOOKUP(Sheet2!$CF$11,#REF!,22)+HLOOKUP(Sheet2!$CF$12,#REF!,22)+HLOOKUP(Sheet2!$CF$13,#REF!,22)+HLOOKUP(Sheet2!$CF$14,#REF!,22)+HLOOKUP(Sheet2!$CF$15,#REF!,22)+HLOOKUP(Sheet2!$CF$16,#REF!,22)+HLOOKUP(Sheet2!$CF$17,#REF!,22))</f>
        <v>#REF!</v>
      </c>
      <c r="CG42" s="8" t="e">
        <f>SUM(HLOOKUP(Sheet2!$CG$3,#REF!,22)+HLOOKUP(Sheet2!$CG$4,#REF!,22)+HLOOKUP(Sheet2!$CG$5,#REF!,22)+HLOOKUP(Sheet2!$CG$6,#REF!,22)+HLOOKUP(Sheet2!$CG$7,#REF!,22)+HLOOKUP(Sheet2!$CG$8,#REF!,22)+HLOOKUP(Sheet2!$CG$9,#REF!,22)+HLOOKUP(Sheet2!$CG$10,#REF!,22)+HLOOKUP(Sheet2!$CG$11,#REF!,22)+HLOOKUP(Sheet2!$CG$12,#REF!,22)+HLOOKUP(Sheet2!$CG$13,#REF!,22)+HLOOKUP(Sheet2!$CG$14,#REF!,22)+HLOOKUP(Sheet2!$CG$15,#REF!,22)+HLOOKUP(Sheet2!$CG$16,#REF!,22)+HLOOKUP(Sheet2!$CG$17,#REF!,22)+HLOOKUP(Sheet2!$CG$18,#REF!,22))</f>
        <v>#REF!</v>
      </c>
      <c r="CH42" s="8" t="e">
        <f>SUM(HLOOKUP(Sheet2!$CH$3,#REF!,22)+HLOOKUP(Sheet2!$CH$4,#REF!,22)+HLOOKUP(Sheet2!$CH$5,#REF!,22)+HLOOKUP(Sheet2!$CH$6,#REF!,22)+HLOOKUP(Sheet2!$CH$7,#REF!,22)+HLOOKUP(Sheet2!$CH$8,#REF!,22)+HLOOKUP(Sheet2!$CH$9,#REF!,22)+HLOOKUP(Sheet2!$CH$10,#REF!,22)+HLOOKUP(Sheet2!$CH$11,#REF!,22)+HLOOKUP(Sheet2!$CH$12,#REF!,22)+HLOOKUP(Sheet2!$CH$13,#REF!,22)+HLOOKUP(Sheet2!$CH$14,#REF!,22)+HLOOKUP(Sheet2!$CH$15,#REF!,22)+HLOOKUP(Sheet2!$CH$16,#REF!,22)+HLOOKUP(Sheet2!$CH$17,#REF!,22)+HLOOKUP(Sheet2!$CH$18,#REF!,22))</f>
        <v>#REF!</v>
      </c>
      <c r="CI42" s="8" t="e">
        <f>SUM(HLOOKUP(Sheet2!$CI$3,#REF!,22)+HLOOKUP(Sheet2!$CI$4,#REF!,22)+HLOOKUP(Sheet2!$CI$5,#REF!,22)+HLOOKUP(Sheet2!$CI$6,#REF!,22)+HLOOKUP(Sheet2!$CI$7,#REF!,22)+HLOOKUP(Sheet2!$CI$8,#REF!,22)+HLOOKUP(Sheet2!$CI$9,#REF!,22)+HLOOKUP(Sheet2!$CI$10,#REF!,22)+HLOOKUP(Sheet2!$CI$11,#REF!,22)+HLOOKUP(Sheet2!$CI$12,#REF!,22)+HLOOKUP(Sheet2!$CI$13,#REF!,22)+HLOOKUP(Sheet2!$CI$14,#REF!,22)+HLOOKUP(Sheet2!$CI$15,#REF!,22)+HLOOKUP(Sheet2!$CI$16,#REF!,22)+HLOOKUP(Sheet2!$CI$17,#REF!,22)+HLOOKUP(Sheet2!$CI$18,#REF!,22))</f>
        <v>#REF!</v>
      </c>
      <c r="CJ42" s="8" t="e">
        <f>SUM(HLOOKUP(Sheet2!$CJ$3,#REF!,22)+HLOOKUP(Sheet2!$CJ$4,#REF!,22)+HLOOKUP(Sheet2!$CJ$5,#REF!,22)+HLOOKUP(Sheet2!$CJ$6,#REF!,22)+HLOOKUP(Sheet2!$CJ$7,#REF!,22)+HLOOKUP(Sheet2!$CJ$8,#REF!,22)+HLOOKUP(Sheet2!$CJ$9,#REF!,22)+HLOOKUP(Sheet2!$CJ$10,#REF!,22)+HLOOKUP(Sheet2!$CJ$11,#REF!,22)+HLOOKUP(Sheet2!$CJ$12,#REF!,22)+HLOOKUP(Sheet2!$CJ$13,#REF!,22)+HLOOKUP(Sheet2!$CJ$14,#REF!,22)+HLOOKUP(Sheet2!$CJ$15,#REF!,22)+HLOOKUP(Sheet2!$CJ$16,#REF!,22)+HLOOKUP(Sheet2!$CJ$17,#REF!,22))</f>
        <v>#REF!</v>
      </c>
      <c r="CK42" s="8" t="e">
        <f>SUM(HLOOKUP(Sheet2!$CK$3,#REF!,22)+HLOOKUP(Sheet2!$CK$4,#REF!,22)+HLOOKUP(Sheet2!$CK$5,#REF!,22)+HLOOKUP(Sheet2!$CK$6,#REF!,22)+HLOOKUP(Sheet2!$CK$7,#REF!,22)+HLOOKUP(Sheet2!$CK$8,#REF!,22)+HLOOKUP(Sheet2!$CK$9,#REF!,22)+HLOOKUP(Sheet2!$CK$10,#REF!,22)+HLOOKUP(Sheet2!$CK$11,#REF!,22)+HLOOKUP(Sheet2!$CK$12,#REF!,22)+HLOOKUP(Sheet2!$CK$13,#REF!,22)+HLOOKUP(Sheet2!$CK$14,#REF!,22)+HLOOKUP(Sheet2!$CK$15,#REF!,22)+HLOOKUP(Sheet2!$CK$16,#REF!,22)+HLOOKUP(Sheet2!$CK$17,#REF!,22))</f>
        <v>#REF!</v>
      </c>
      <c r="CL42" s="8" t="e">
        <f>SUM(HLOOKUP(Sheet2!$CL$3,#REF!,22)+HLOOKUP(Sheet2!$CL$4,#REF!,22)+HLOOKUP(Sheet2!$CL$5,#REF!,22)+HLOOKUP(Sheet2!$CL$6,#REF!,22)+HLOOKUP(Sheet2!$CL$7,#REF!,22)+HLOOKUP(Sheet2!$CL$8,#REF!,22)+HLOOKUP(Sheet2!$CL$9,#REF!,22)+HLOOKUP(Sheet2!$CL$10,#REF!,22)+HLOOKUP(Sheet2!$CL$11,#REF!,22)+HLOOKUP(Sheet2!$CL$12,#REF!,22)+HLOOKUP(Sheet2!$CL$13,#REF!,22)+HLOOKUP(Sheet2!$CL$14,#REF!,22)+HLOOKUP(Sheet2!$CL$15,#REF!,22)+HLOOKUP(Sheet2!$CL$16,#REF!,22)+HLOOKUP(Sheet2!$CL$17,#REF!,22))</f>
        <v>#REF!</v>
      </c>
      <c r="CM42" s="8" t="e">
        <f>SUM(HLOOKUP(Sheet2!$CM$3,#REF!,22)+HLOOKUP(Sheet2!$CM$4,#REF!,22)+HLOOKUP(Sheet2!$CM$5,#REF!,22)+HLOOKUP(Sheet2!$CM$6,#REF!,22)+HLOOKUP(Sheet2!$CM$7,#REF!,22)+HLOOKUP(Sheet2!$CM$8,#REF!,22)+HLOOKUP(Sheet2!$CM$9,#REF!,22)+HLOOKUP(Sheet2!$CM$10,#REF!,22)+HLOOKUP(Sheet2!$CM$11,#REF!,22)+HLOOKUP(Sheet2!$CM$12,#REF!,22)+HLOOKUP(Sheet2!$CM$13,#REF!,22)+HLOOKUP(Sheet2!$CM$14,#REF!,22)+HLOOKUP(Sheet2!$CM$15,#REF!,22))</f>
        <v>#REF!</v>
      </c>
      <c r="CN42" s="8" t="e">
        <f>SUM(HLOOKUP(Sheet2!$CN$3,#REF!,22)+HLOOKUP(Sheet2!$CN$4,#REF!,22)+HLOOKUP(Sheet2!$CN$5,#REF!,22)+HLOOKUP(Sheet2!$CN$6,#REF!,22)+HLOOKUP(Sheet2!$CN$7,#REF!,22)+HLOOKUP(Sheet2!$CN$8,#REF!,22)+HLOOKUP(Sheet2!$CN$9,#REF!,22)+HLOOKUP(Sheet2!$CN$10,#REF!,22)+HLOOKUP(Sheet2!$CN$11,#REF!,22)+HLOOKUP(Sheet2!$CN$12,#REF!,22)+HLOOKUP(Sheet2!$CN$13,#REF!,22)+HLOOKUP(Sheet2!$CN$14,#REF!,22)+HLOOKUP(Sheet2!$CN$15,#REF!,22)+HLOOKUP(Sheet2!$CN$16,#REF!,22)+HLOOKUP(Sheet2!$CN$17,#REF!,22))</f>
        <v>#REF!</v>
      </c>
      <c r="CO42" s="8" t="e">
        <f>SUM(HLOOKUP(Sheet2!$CO$3,#REF!,22)+HLOOKUP(Sheet2!$CO$4,#REF!,22)+HLOOKUP(Sheet2!$CO$5,#REF!,22)+HLOOKUP(Sheet2!$CO$6,#REF!,22)+HLOOKUP(Sheet2!$CO$7,#REF!,22)+HLOOKUP(Sheet2!$CO$8,#REF!,22)+HLOOKUP(Sheet2!$CO$9,#REF!,22)+HLOOKUP(Sheet2!$CO$10,#REF!,22)+HLOOKUP(Sheet2!$CO$11,#REF!,22)+HLOOKUP(Sheet2!$CO$12,#REF!,22)+HLOOKUP(Sheet2!$CO$13,#REF!,22)+HLOOKUP(Sheet2!$CO$14,#REF!,22)+HLOOKUP(Sheet2!$CO$15,#REF!,22)+HLOOKUP(Sheet2!$CO$16,#REF!,22)+HLOOKUP(Sheet2!$CO$17,#REF!,22))</f>
        <v>#REF!</v>
      </c>
      <c r="CP42" s="8" t="e">
        <f>SUM(HLOOKUP(Sheet2!$CP$3,#REF!,22)+HLOOKUP(Sheet2!$CP$4,#REF!,22)+HLOOKUP(Sheet2!$CP$5,#REF!,22)+HLOOKUP(Sheet2!$CP$6,#REF!,22)+HLOOKUP(Sheet2!$CP$7,#REF!,22)+HLOOKUP(Sheet2!$CP$8,#REF!,22)+HLOOKUP(Sheet2!$CP$9,#REF!,22)+HLOOKUP(Sheet2!$CP$10,#REF!,22)+HLOOKUP(Sheet2!$CP$11,#REF!,22)+HLOOKUP(Sheet2!$CP$12,#REF!,22)+HLOOKUP(Sheet2!$CP$13,#REF!,22)+HLOOKUP(Sheet2!$CP$14,#REF!,22)+HLOOKUP(Sheet2!$CP$15,#REF!,22)+HLOOKUP(Sheet2!$CP$16,#REF!,22)+HLOOKUP(Sheet2!$CP$17,#REF!,22)+HLOOKUP(Sheet2!$CP$18,#REF!,22))</f>
        <v>#REF!</v>
      </c>
      <c r="CQ42" s="8" t="e">
        <f>SUM(HLOOKUP(Sheet2!$CQ$3,#REF!,22)+HLOOKUP(Sheet2!$CQ$4,#REF!,22)+HLOOKUP(Sheet2!$CQ$5,#REF!,22)+HLOOKUP(Sheet2!$CQ$6,#REF!,22)+HLOOKUP(Sheet2!$CQ$7,#REF!,22)+HLOOKUP(Sheet2!$CQ$8,#REF!,22)+HLOOKUP(Sheet2!$CQ$9,#REF!,22)+HLOOKUP(Sheet2!$CQ$10,#REF!,22)+HLOOKUP(Sheet2!$CQ$11,#REF!,22)+HLOOKUP(Sheet2!$CQ$12,#REF!,22)+HLOOKUP(Sheet2!$CQ$13,#REF!,22)+HLOOKUP(Sheet2!$CQ$14,#REF!,22)+HLOOKUP(Sheet2!$CQ$15,#REF!,22)+HLOOKUP(Sheet2!$CQ$16,#REF!,22)+HLOOKUP(Sheet2!$CQ$17,#REF!,22)+HLOOKUP(Sheet2!$CQ$18,#REF!,22))</f>
        <v>#REF!</v>
      </c>
      <c r="CR42" s="8" t="e">
        <f>SUM(HLOOKUP(Sheet2!$CR$3,#REF!,22)+HLOOKUP(Sheet2!$CR$4,#REF!,22)+HLOOKUP(Sheet2!$CR$5,#REF!,22)+HLOOKUP(Sheet2!$CR$6,#REF!,22)+HLOOKUP(Sheet2!$CR$7,#REF!,22)+HLOOKUP(Sheet2!$CR$8,#REF!,22)+HLOOKUP(Sheet2!$CR$9,#REF!,22)+HLOOKUP(Sheet2!$CR$10,#REF!,22)+HLOOKUP(Sheet2!$CR$11,#REF!,22)+HLOOKUP(Sheet2!$CR$12,#REF!,22)+HLOOKUP(Sheet2!$CR$13,#REF!,22)+HLOOKUP(Sheet2!$CR$14,#REF!,22)+HLOOKUP(Sheet2!$CR$15,#REF!,22)+HLOOKUP(Sheet2!$CR$16,#REF!,22)+HLOOKUP(Sheet2!$CR$17,#REF!,22)+HLOOKUP(Sheet2!$CR$18,#REF!,22)+HLOOKUP(Sheet2!$CR$19,#REF!,22)+HLOOKUP(Sheet2!$CR$20,#REF!,22)+HLOOKUP(Sheet2!$CR$21,#REF!,22))</f>
        <v>#REF!</v>
      </c>
      <c r="CS42" s="8" t="e">
        <f>SUM(HLOOKUP(Sheet2!$CS$3,#REF!,22)+HLOOKUP(Sheet2!$CS$4,#REF!,22)+HLOOKUP(Sheet2!$CS$5,#REF!,22)+HLOOKUP(Sheet2!$CS$6,#REF!,22)+HLOOKUP(Sheet2!$CS$7,#REF!,22)+HLOOKUP(Sheet2!$CS$8,#REF!,22)+HLOOKUP(Sheet2!$CS$9,#REF!,22)+HLOOKUP(Sheet2!$CS$10,#REF!,22)+HLOOKUP(Sheet2!$CS$11,#REF!,22)+HLOOKUP(Sheet2!$CS$12,#REF!,22)+HLOOKUP(Sheet2!$CS$13,#REF!,22)+HLOOKUP(Sheet2!$CS$14,#REF!,22)+HLOOKUP(Sheet2!$CS$15,#REF!,22)+HLOOKUP(Sheet2!$CS$16,#REF!,22)+HLOOKUP(Sheet2!$CS$17,#REF!,22)+HLOOKUP(Sheet2!$CS$18,#REF!,22))</f>
        <v>#REF!</v>
      </c>
      <c r="CT42" s="8" t="e">
        <f>SUM(HLOOKUP(Sheet2!$CT$3,#REF!,22)+HLOOKUP(Sheet2!$CT$4,#REF!,22)+HLOOKUP(Sheet2!$CT$5,#REF!,22)+HLOOKUP(Sheet2!$CT$6,#REF!,22)+HLOOKUP(Sheet2!$CT$7,#REF!,22)+HLOOKUP(Sheet2!$CT$8,#REF!,22)+HLOOKUP(Sheet2!$CT$9,#REF!,22)+HLOOKUP(Sheet2!$CT$10,#REF!,22)+HLOOKUP(Sheet2!$CT$11,#REF!,22)+HLOOKUP(Sheet2!$CT$12,#REF!,22)+HLOOKUP(Sheet2!$CT$13,#REF!,22)+HLOOKUP(Sheet2!$CT$14,#REF!,22)+HLOOKUP(Sheet2!$CT$15,#REF!,22)+HLOOKUP(Sheet2!$CT$16,#REF!,22)+HLOOKUP(Sheet2!$CT$17,#REF!,22)+HLOOKUP(Sheet2!$CT$18,#REF!,22)+HLOOKUP(Sheet2!$CT$19,#REF!,22)+HLOOKUP(Sheet2!$CT$20,#REF!,22))</f>
        <v>#REF!</v>
      </c>
      <c r="CU42" s="8" t="e">
        <f>SUM(HLOOKUP(Sheet2!$CU$3,#REF!,22)+HLOOKUP(Sheet2!$CU$4,#REF!,22)+HLOOKUP(Sheet2!$CU$5,#REF!,22)+HLOOKUP(Sheet2!$CU$6,#REF!,22)+HLOOKUP(Sheet2!$CU$7,#REF!,22)+HLOOKUP(Sheet2!$CU$8,#REF!,22)+HLOOKUP(Sheet2!$CU$9,#REF!,22)+HLOOKUP(Sheet2!$CU$10,#REF!,22)+HLOOKUP(Sheet2!$CU$11,#REF!,22)+HLOOKUP(Sheet2!$CU$12,#REF!,22)+HLOOKUP(Sheet2!$CU$13,#REF!,22)+HLOOKUP(Sheet2!$CU$14,#REF!,22)+HLOOKUP(Sheet2!$CU$15,#REF!,22)+HLOOKUP(Sheet2!$CU$16,#REF!,22)+HLOOKUP(Sheet2!$CU$17,#REF!,22))</f>
        <v>#REF!</v>
      </c>
      <c r="CV42" s="8" t="e">
        <f>SUM(HLOOKUP(Sheet2!$CV$3,#REF!,22)+HLOOKUP(Sheet2!$CV$4,#REF!,22)+HLOOKUP(Sheet2!$CV$5,#REF!,22)+HLOOKUP(Sheet2!$CV$6,#REF!,22)+HLOOKUP(Sheet2!$CV$7,#REF!,22)+HLOOKUP(Sheet2!$CV$8,#REF!,22)+HLOOKUP(Sheet2!$CV$9,#REF!,22)+HLOOKUP(Sheet2!$CV$10,#REF!,22)+HLOOKUP(Sheet2!$CV$11,#REF!,22)+HLOOKUP(Sheet2!$CV$12,#REF!,22)+HLOOKUP(Sheet2!$CV$13,#REF!,22)+HLOOKUP(Sheet2!$CV$14,#REF!,22)+HLOOKUP(Sheet2!$CV$15,#REF!,22)+HLOOKUP(Sheet2!$CV$16,#REF!,22)+HLOOKUP(Sheet2!$CV$17,#REF!,22)+HLOOKUP(Sheet2!$CV$18,#REF!,22))</f>
        <v>#REF!</v>
      </c>
      <c r="CW42" s="8" t="e">
        <f>SUM(HLOOKUP(Sheet2!$CW$3,#REF!,22)+HLOOKUP(Sheet2!$CW$4,#REF!,22)+HLOOKUP(Sheet2!$CW$5,#REF!,22)+HLOOKUP(Sheet2!$CW$6,#REF!,22)+HLOOKUP(Sheet2!$CW$7,#REF!,22)+HLOOKUP(Sheet2!$CW$8,#REF!,22)+HLOOKUP(Sheet2!$CW$9,#REF!,22)+HLOOKUP(Sheet2!$CW$10,#REF!,22)+HLOOKUP(Sheet2!$CW$11,#REF!,22)+HLOOKUP(Sheet2!$CW$12,#REF!,22)+HLOOKUP(Sheet2!$CW$13,#REF!,22)+HLOOKUP(Sheet2!$CW$14,#REF!,22)+HLOOKUP(Sheet2!$CW$15,#REF!,22))</f>
        <v>#REF!</v>
      </c>
      <c r="CX42" s="8" t="e">
        <f>SUM(HLOOKUP(Sheet2!$CX$3,#REF!,22)+HLOOKUP(Sheet2!$CX$4,#REF!,22)+HLOOKUP(Sheet2!$CX$5,#REF!,22)+HLOOKUP(Sheet2!$CX$6,#REF!,22)+HLOOKUP(Sheet2!$CX$7,#REF!,22)+HLOOKUP(Sheet2!$CX$8,#REF!,22)+HLOOKUP(Sheet2!$CX$9,#REF!,22)+HLOOKUP(Sheet2!$CX$10,#REF!,22)+HLOOKUP(Sheet2!$CX$11,#REF!,22)+HLOOKUP(Sheet2!$CX$12,#REF!,22)+HLOOKUP(Sheet2!$CX$13,#REF!,22)+HLOOKUP(Sheet2!$CX$14,#REF!,22)+HLOOKUP(Sheet2!$CX$15,#REF!,22)+HLOOKUP(Sheet2!$CX$16,#REF!,22)+HLOOKUP(Sheet2!$CX$17,#REF!,22))</f>
        <v>#REF!</v>
      </c>
      <c r="CY42" s="8" t="e">
        <f>SUM(HLOOKUP(Sheet2!$CY$3,#REF!,22)+HLOOKUP(Sheet2!$CY$4,#REF!,22)+HLOOKUP(Sheet2!$CY$5,#REF!,22)+HLOOKUP(Sheet2!$CY$6,#REF!,22)+HLOOKUP(Sheet2!$CY$7,#REF!,22)+HLOOKUP(Sheet2!$CY$8,#REF!,22)+HLOOKUP(Sheet2!$CY$9,#REF!,22)+HLOOKUP(Sheet2!$CY$10,#REF!,22)+HLOOKUP(Sheet2!$CY$11,#REF!,22)+HLOOKUP(Sheet2!$CY$12,#REF!,22)+HLOOKUP(Sheet2!$CY$13,#REF!,22)+HLOOKUP(Sheet2!$CY$14,#REF!,22)+HLOOKUP(Sheet2!$CY$15,#REF!,22)+HLOOKUP(Sheet2!$CY$16,#REF!,22)+HLOOKUP(Sheet2!$CY$17,#REF!,22))</f>
        <v>#REF!</v>
      </c>
      <c r="CZ42" s="8" t="e">
        <f>SUM(HLOOKUP(Sheet2!$CZ$3,#REF!,22)+HLOOKUP(Sheet2!$CZ$4,#REF!,22)+HLOOKUP(Sheet2!$CZ$5,#REF!,22)+HLOOKUP(Sheet2!$CZ$6,#REF!,22)+HLOOKUP(Sheet2!$CZ$7,#REF!,22)+HLOOKUP(Sheet2!$CZ$8,#REF!,22)+HLOOKUP(Sheet2!$CZ$9,#REF!,22)+HLOOKUP(Sheet2!$CZ$10,#REF!,22)+HLOOKUP(Sheet2!$CZ$11,#REF!,22)+HLOOKUP(Sheet2!$CZ$12,#REF!,22)+HLOOKUP(Sheet2!$CZ$13,#REF!,22)+HLOOKUP(Sheet2!$CZ$14,#REF!,22))</f>
        <v>#REF!</v>
      </c>
      <c r="DA42" s="8" t="e">
        <f>SUM(HLOOKUP(Sheet2!$DA$3,#REF!,22)+HLOOKUP(Sheet2!$DA$4,#REF!,22)+HLOOKUP(Sheet2!$DA$5,#REF!,22)+HLOOKUP(Sheet2!$DA$6,#REF!,22)+HLOOKUP(Sheet2!$DA$7,#REF!,22)+HLOOKUP(Sheet2!$DA$8,#REF!,22)+HLOOKUP(Sheet2!$DA$9,#REF!,22)+HLOOKUP(Sheet2!$DA$10,#REF!,22)+HLOOKUP(Sheet2!$DA$11,#REF!,22)+HLOOKUP(Sheet2!$DA$12,#REF!,22)+HLOOKUP(Sheet2!$DA$13,#REF!,22)+HLOOKUP(Sheet2!$DA$14,#REF!,22)+HLOOKUP(Sheet2!$DA$15,#REF!,22)+HLOOKUP(Sheet2!$DA$16,#REF!,22))</f>
        <v>#REF!</v>
      </c>
      <c r="DB42" s="8" t="e">
        <f>SUM(HLOOKUP(Sheet2!$DB$3,#REF!,22)+HLOOKUP(Sheet2!$DB$4,#REF!,22)+HLOOKUP(Sheet2!$DB$5,#REF!,22)+HLOOKUP(Sheet2!$DB$6,#REF!,22)+HLOOKUP(Sheet2!$DB$7,#REF!,22)+HLOOKUP(Sheet2!$DB$8,#REF!,22)+HLOOKUP(Sheet2!$DB$9,#REF!,22)+HLOOKUP(Sheet2!$DB$10,#REF!,22)+HLOOKUP(Sheet2!$DB$11,#REF!,22)+HLOOKUP(Sheet2!$DB$12,#REF!,22)+HLOOKUP(Sheet2!$DB$13,#REF!,22)+HLOOKUP(Sheet2!$DB$14,#REF!,22)+HLOOKUP(Sheet2!$DB$15,#REF!,22))</f>
        <v>#REF!</v>
      </c>
      <c r="DC42" s="8" t="e">
        <f>SUM(HLOOKUP(Sheet2!$DC$3,#REF!,22)+HLOOKUP(Sheet2!$DC$4,#REF!,22)+HLOOKUP(Sheet2!$DC$5,#REF!,22)+HLOOKUP(Sheet2!$DC$6,#REF!,22)+HLOOKUP(Sheet2!$DC$7,#REF!,22)+HLOOKUP(Sheet2!$DC$8,#REF!,22)+HLOOKUP(Sheet2!$DC$9,#REF!,22)+HLOOKUP(Sheet2!$DC$10,#REF!,22)+HLOOKUP(Sheet2!$DC$11,#REF!,22)+HLOOKUP(Sheet2!$DC$12,#REF!,22)+HLOOKUP(Sheet2!$DC$13,#REF!,22)+HLOOKUP(Sheet2!$DC$14,#REF!,22)+HLOOKUP(Sheet2!$DC$15,#REF!,22)+HLOOKUP(Sheet2!$DC$16,#REF!,22)+HLOOKUP(Sheet2!$DC$17,#REF!,22))</f>
        <v>#REF!</v>
      </c>
      <c r="DD42" s="8" t="e">
        <f>SUM(HLOOKUP(Sheet2!$DD$3,#REF!,22)+HLOOKUP(Sheet2!$DD$4,#REF!,22)+HLOOKUP(Sheet2!$DD$5,#REF!,22)+HLOOKUP(Sheet2!$DD$6,#REF!,22)+HLOOKUP(Sheet2!$DD$7,#REF!,22)+HLOOKUP(Sheet2!$DD$8,#REF!,22)+HLOOKUP(Sheet2!$DD$9,#REF!,22)+HLOOKUP(Sheet2!$DD$10,#REF!,22)+HLOOKUP(Sheet2!$DD$11,#REF!,22)+HLOOKUP(Sheet2!$DD$12,#REF!,22)+HLOOKUP(Sheet2!$DD$13,#REF!,22)+HLOOKUP(Sheet2!$DD$14,#REF!,22)+HLOOKUP(Sheet2!$DD$15,#REF!,22)+HLOOKUP(Sheet2!$DD$16,#REF!,22)+HLOOKUP(Sheet2!$DD$17,#REF!,22)+HLOOKUP(Sheet2!$DD$18,#REF!,22))</f>
        <v>#REF!</v>
      </c>
      <c r="DE42" s="8" t="e">
        <f>SUM(HLOOKUP(Sheet2!$DE$3,#REF!,22)+HLOOKUP(Sheet2!$DE$4,#REF!,22)+HLOOKUP(Sheet2!$DE$5,#REF!,22)+HLOOKUP(Sheet2!$DE$6,#REF!,22)+HLOOKUP(Sheet2!$DE$7,#REF!,22)+HLOOKUP(Sheet2!$DE$8,#REF!,22)+HLOOKUP(Sheet2!$DE$9,#REF!,22)+HLOOKUP(Sheet2!$DE$10,#REF!,22)+HLOOKUP(Sheet2!$DE$11,#REF!,22)+HLOOKUP(Sheet2!$DE$12,#REF!,22)+HLOOKUP(Sheet2!$DE$13,#REF!,22)+HLOOKUP(Sheet2!$DE$14,#REF!,22)+HLOOKUP(Sheet2!$DE$15,#REF!,22)+HLOOKUP(Sheet2!$DE$16,#REF!,22)+HLOOKUP(Sheet2!$DE$17,#REF!,22)+HLOOKUP(Sheet2!$DE$18,#REF!,22))</f>
        <v>#REF!</v>
      </c>
      <c r="DF42" s="8" t="e">
        <f>SUM(HLOOKUP(Sheet2!$DF$3,#REF!,22)+HLOOKUP(Sheet2!$DF$4,#REF!,22)+HLOOKUP(Sheet2!$DF$5,#REF!,22)+HLOOKUP(Sheet2!$DF$6,#REF!,22)+HLOOKUP(Sheet2!$DF$7,#REF!,22)+HLOOKUP(Sheet2!$DF$8,#REF!,22)+HLOOKUP(Sheet2!$DF$9,#REF!,22)+HLOOKUP(Sheet2!$DF$10,#REF!,22)+HLOOKUP(Sheet2!$DF$11,#REF!,22)+HLOOKUP(Sheet2!$DF$12,#REF!,22)+HLOOKUP(Sheet2!$DF$13,#REF!,22)+HLOOKUP(Sheet2!$DF$14,#REF!,22)+HLOOKUP(Sheet2!$DF$15,#REF!,22)+HLOOKUP(Sheet2!$DF$16,#REF!,22)+HLOOKUP(Sheet2!$DF$17,#REF!,22)+HLOOKUP(Sheet2!$DF$18,#REF!,22))</f>
        <v>#REF!</v>
      </c>
      <c r="DG42" s="8" t="e">
        <f>SUM(HLOOKUP(Sheet2!$DG$3,#REF!,22)+HLOOKUP(Sheet2!$DG$4,#REF!,22)+HLOOKUP(Sheet2!$DG$5,#REF!,22)+HLOOKUP(Sheet2!$DG$6,#REF!,22)+HLOOKUP(Sheet2!$DG$7,#REF!,22)+HLOOKUP(Sheet2!$DG$8,#REF!,22)+HLOOKUP(Sheet2!$DG$9,#REF!,22)+HLOOKUP(Sheet2!$DG$10,#REF!,22)+HLOOKUP(Sheet2!$DG$11,#REF!,22)+HLOOKUP(Sheet2!$DG$12,#REF!,22)+HLOOKUP(Sheet2!$DG$13,#REF!,22)+HLOOKUP(Sheet2!$DG$14,#REF!,22)+HLOOKUP(Sheet2!$DG$15,#REF!,22)+HLOOKUP(Sheet2!$DG$16,#REF!,22)+HLOOKUP(Sheet2!$DG$17,#REF!,22))</f>
        <v>#REF!</v>
      </c>
      <c r="DH42" s="8" t="e">
        <f>SUM(HLOOKUP(Sheet2!$DH$3,#REF!,22)+HLOOKUP(Sheet2!$DH$4,#REF!,22)+HLOOKUP(Sheet2!$DH$5,#REF!,22)+HLOOKUP(Sheet2!$DH$6,#REF!,22)+HLOOKUP(Sheet2!$DH$7,#REF!,22)+HLOOKUP(Sheet2!$DH$8,#REF!,22)+HLOOKUP(Sheet2!$DH$9,#REF!,22)+HLOOKUP(Sheet2!$DH$10,#REF!,22)+HLOOKUP(Sheet2!$DH$11,#REF!,22)+HLOOKUP(Sheet2!$DH$12,#REF!,22)+HLOOKUP(Sheet2!$DH$13,#REF!,22)+HLOOKUP(Sheet2!$DH$14,#REF!,22)+HLOOKUP(Sheet2!$DH$15,#REF!,22)+HLOOKUP(Sheet2!$DH$16,#REF!,22)+HLOOKUP(Sheet2!$DH$17,#REF!,22))</f>
        <v>#REF!</v>
      </c>
      <c r="DI42" s="8" t="e">
        <f>SUM(HLOOKUP(Sheet2!$DI$3,#REF!,22)+HLOOKUP(Sheet2!$DI$4,#REF!,22)+HLOOKUP(Sheet2!$DI$5,#REF!,22)+HLOOKUP(Sheet2!$DI$6,#REF!,22)+HLOOKUP(Sheet2!$DI$7,#REF!,22)+HLOOKUP(Sheet2!$DI$8,#REF!,22)+HLOOKUP(Sheet2!$DI$9,#REF!,22)+HLOOKUP(Sheet2!$DI$10,#REF!,22)+HLOOKUP(Sheet2!$DI$11,#REF!,22)+HLOOKUP(Sheet2!$DI$12,#REF!,22)+HLOOKUP(Sheet2!$DI$13,#REF!,22)+HLOOKUP(Sheet2!$DI$14,#REF!,22)+HLOOKUP(Sheet2!$DI$15,#REF!,22)+HLOOKUP(Sheet2!$DI$16,#REF!,22)+HLOOKUP(Sheet2!$DI$17,#REF!,22))</f>
        <v>#REF!</v>
      </c>
      <c r="DJ42" s="8" t="e">
        <f>SUM(HLOOKUP(Sheet2!$DJ$3,#REF!,22)+HLOOKUP(Sheet2!$DJ$4,#REF!,22)+HLOOKUP(Sheet2!$DJ$5,#REF!,22)+HLOOKUP(Sheet2!$DJ$6,#REF!,22)+HLOOKUP(Sheet2!$DJ$7,#REF!,22)+HLOOKUP(Sheet2!$DJ$8,#REF!,22)+HLOOKUP(Sheet2!$DJ$9,#REF!,22)+HLOOKUP(Sheet2!$DJ$10,#REF!,22)+HLOOKUP(Sheet2!$DJ$11,#REF!,22)+HLOOKUP(Sheet2!$DJ$12,#REF!,22)+HLOOKUP(Sheet2!$DJ$13,#REF!,22)+HLOOKUP(Sheet2!$DJ$14,#REF!,22)+HLOOKUP(Sheet2!$DJ$15,#REF!,22))</f>
        <v>#REF!</v>
      </c>
      <c r="DK42" s="8" t="e">
        <f>SUM(HLOOKUP(Sheet2!$DK$3,#REF!,22)+HLOOKUP(Sheet2!$DK$4,#REF!,22)+HLOOKUP(Sheet2!$DK$5,#REF!,22)+HLOOKUP(Sheet2!$DK$6,#REF!,22)+HLOOKUP(Sheet2!$DK$7,#REF!,22)+HLOOKUP(Sheet2!$DK$8,#REF!,22)+HLOOKUP(Sheet2!$DK$9,#REF!,22)+HLOOKUP(Sheet2!$DK$10,#REF!,22)+HLOOKUP(Sheet2!$DK$11,#REF!,22)+HLOOKUP(Sheet2!$DK$12,#REF!,22)+HLOOKUP(Sheet2!$DK$13,#REF!,22)+HLOOKUP(Sheet2!$DK$14,#REF!,22)+HLOOKUP(Sheet2!$DK$15,#REF!,22)+HLOOKUP(Sheet2!$DK$16,#REF!,22)+HLOOKUP(Sheet2!$DK$17,#REF!,22))</f>
        <v>#REF!</v>
      </c>
      <c r="DL42" s="8" t="e">
        <f>SUM(HLOOKUP(Sheet2!$DL$3,#REF!,22)+HLOOKUP(Sheet2!$DL$4,#REF!,22)+HLOOKUP(Sheet2!$DL$5,#REF!,22)+HLOOKUP(Sheet2!$DL$6,#REF!,22)+HLOOKUP(Sheet2!$DL$7,#REF!,22)+HLOOKUP(Sheet2!$DL$8,#REF!,22)+HLOOKUP(Sheet2!$DL$9,#REF!,22)+HLOOKUP(Sheet2!$DL$10,#REF!,22)+HLOOKUP(Sheet2!$DL$11,#REF!,22)+HLOOKUP(Sheet2!$DL$12,#REF!,22)+HLOOKUP(Sheet2!$DL$13,#REF!,22)+HLOOKUP(Sheet2!$DL$14,#REF!,22)+HLOOKUP(Sheet2!$DL$15,#REF!,22)+HLOOKUP(Sheet2!$DL$16,#REF!,22)+HLOOKUP(Sheet2!$DL$17,#REF!,22))</f>
        <v>#REF!</v>
      </c>
      <c r="DM42" s="8" t="e">
        <f>SUM(HLOOKUP(Sheet2!$DM$3,#REF!,22)+HLOOKUP(Sheet2!$DM$4,#REF!,22)+HLOOKUP(Sheet2!$DM$5,#REF!,22)+HLOOKUP(Sheet2!$DM$6,#REF!,22)+HLOOKUP(Sheet2!$DM$7,#REF!,22)+HLOOKUP(Sheet2!$DM$8,#REF!,22)+HLOOKUP(Sheet2!$DM$9,#REF!,22)+HLOOKUP(Sheet2!$DM$10,#REF!,22)+HLOOKUP(Sheet2!$DM$11,#REF!,22)+HLOOKUP(Sheet2!$DM$12,#REF!,22)+HLOOKUP(Sheet2!$DM$13,#REF!,22)+HLOOKUP(Sheet2!$DM$14,#REF!,22)+HLOOKUP(Sheet2!$DM$15,#REF!,22)+HLOOKUP(Sheet2!$DM$16,#REF!,22)+HLOOKUP(Sheet2!$DM$17,#REF!,22)+HLOOKUP(Sheet2!$DM$18,#REF!,22))</f>
        <v>#REF!</v>
      </c>
      <c r="DN42" s="8" t="e">
        <f>SUM(HLOOKUP(Sheet2!$DN$3,#REF!,22)+HLOOKUP(Sheet2!$DN$4,#REF!,22)+HLOOKUP(Sheet2!$DN$5,#REF!,22)+HLOOKUP(Sheet2!$DN$6,#REF!,22)+HLOOKUP(Sheet2!$DN$7,#REF!,22)+HLOOKUP(Sheet2!$DN$8,#REF!,22)+HLOOKUP(Sheet2!$DN$9,#REF!,22)+HLOOKUP(Sheet2!$DN$10,#REF!,22)+HLOOKUP(Sheet2!$DN$11,#REF!,22)+HLOOKUP(Sheet2!$DN$12,#REF!,22)+HLOOKUP(Sheet2!$DN$13,#REF!,22)+HLOOKUP(Sheet2!$DN$14,#REF!,22)+HLOOKUP(Sheet2!$DN$15,#REF!,22)+HLOOKUP(Sheet2!$DN$16,#REF!,22)+HLOOKUP(Sheet2!$DN$17,#REF!,22)+HLOOKUP(Sheet2!$DN$18,#REF!,22))</f>
        <v>#REF!</v>
      </c>
      <c r="DO42" s="8" t="e">
        <f>SUM(HLOOKUP(Sheet2!$DO$3,#REF!,22)+HLOOKUP(Sheet2!$DO$4,#REF!,22)+HLOOKUP(Sheet2!$DO$5,#REF!,22)+HLOOKUP(Sheet2!$DO$6,#REF!,22)+HLOOKUP(Sheet2!$DO$7,#REF!,22)+HLOOKUP(Sheet2!$DO$8,#REF!,22)+HLOOKUP(Sheet2!$DO$9,#REF!,22)+HLOOKUP(Sheet2!$DO$10,#REF!,22)+HLOOKUP(Sheet2!$DO$11,#REF!,22)+HLOOKUP(Sheet2!$DO$12,#REF!,22)+HLOOKUP(Sheet2!$DO$13,#REF!,22)+HLOOKUP(Sheet2!$DO$14,#REF!,22)+HLOOKUP(Sheet2!$DO$15,#REF!,22)+HLOOKUP(Sheet2!$DO$16,#REF!,22)+HLOOKUP(Sheet2!$DO$17,#REF!,22)+HLOOKUP(Sheet2!$DO$18,#REF!,22)+HLOOKUP(Sheet2!$DO$19,#REF!,22)+HLOOKUP(Sheet2!$DO$20,#REF!,22)+HLOOKUP(Sheet2!$DO$21,#REF!,22))</f>
        <v>#REF!</v>
      </c>
      <c r="DP42" s="8" t="e">
        <f>SUM(HLOOKUP(Sheet2!$DP$3,#REF!,22)+HLOOKUP(Sheet2!$DP$4,#REF!,22)+HLOOKUP(Sheet2!$DP$5,#REF!,22)+HLOOKUP(Sheet2!$DP$6,#REF!,22)+HLOOKUP(Sheet2!$DP$7,#REF!,22)+HLOOKUP(Sheet2!$DP$8,#REF!,22)+HLOOKUP(Sheet2!$DP$9,#REF!,22)+HLOOKUP(Sheet2!$DP$10,#REF!,22)+HLOOKUP(Sheet2!$DP$11,#REF!,22)+HLOOKUP(Sheet2!$DP$12,#REF!,22)+HLOOKUP(Sheet2!$DP$13,#REF!,22)+HLOOKUP(Sheet2!$DP$14,#REF!,22)+HLOOKUP(Sheet2!$DP$15,#REF!,22)+HLOOKUP(Sheet2!$DP$16,#REF!,22)+HLOOKUP(Sheet2!$DP$17,#REF!,22)+HLOOKUP(Sheet2!$DP$18,#REF!,22))</f>
        <v>#REF!</v>
      </c>
      <c r="DQ42" s="8" t="e">
        <f>SUM(HLOOKUP(Sheet2!$DQ$3,#REF!,22)+HLOOKUP(Sheet2!$DQ$4,#REF!,22)+HLOOKUP(Sheet2!$DQ$5,#REF!,22)+HLOOKUP(Sheet2!$DQ$6,#REF!,22)+HLOOKUP(Sheet2!$DQ$7,#REF!,22)+HLOOKUP(Sheet2!$DQ$8,#REF!,22)+HLOOKUP(Sheet2!$DQ$9,#REF!,22)+HLOOKUP(Sheet2!$DQ$10,#REF!,22)+HLOOKUP(Sheet2!$DQ$11,#REF!,22)+HLOOKUP(Sheet2!$DQ$12,#REF!,22)+HLOOKUP(Sheet2!$DQ$13,#REF!,22)+HLOOKUP(Sheet2!$DQ$14,#REF!,22)+HLOOKUP(Sheet2!$DQ$15,#REF!,22)+HLOOKUP(Sheet2!$DQ$16,#REF!,22)+HLOOKUP(Sheet2!$DQ$17,#REF!,22)+HLOOKUP(Sheet2!$DQ$18,#REF!,22)+HLOOKUP(Sheet2!$DQ$19,#REF!,22)+HLOOKUP(Sheet2!$DQ$20,#REF!,22))</f>
        <v>#REF!</v>
      </c>
      <c r="DR42" s="8" t="e">
        <f>SUM(HLOOKUP(Sheet2!$DR$3,#REF!,22)+HLOOKUP(Sheet2!$DR$4,#REF!,22)+HLOOKUP(Sheet2!$DR$5,#REF!,22)+HLOOKUP(Sheet2!$DR$6,#REF!,22)+HLOOKUP(Sheet2!$DR$7,#REF!,22)+HLOOKUP(Sheet2!$DR$8,#REF!,22)+HLOOKUP(Sheet2!$DR$9,#REF!,22)+HLOOKUP(Sheet2!$DR$10,#REF!,22)+HLOOKUP(Sheet2!$DR$11,#REF!,22)+HLOOKUP(Sheet2!$DR$12,#REF!,22)+HLOOKUP(Sheet2!$DR$13,#REF!,22)+HLOOKUP(Sheet2!$DR$14,#REF!,22)+HLOOKUP(Sheet2!$DR$15,#REF!,22)+HLOOKUP(Sheet2!$DR$16,#REF!,22))</f>
        <v>#REF!</v>
      </c>
      <c r="DS42" s="8" t="e">
        <f>SUM(HLOOKUP(Sheet2!$DS$3,#REF!,22)+HLOOKUP(Sheet2!$DS$4,#REF!,22)+HLOOKUP(Sheet2!$DS$5,#REF!,22)+HLOOKUP(Sheet2!$DS$6,#REF!,22)+HLOOKUP(Sheet2!$DS$7,#REF!,22)+HLOOKUP(Sheet2!$DS$8,#REF!,22)+HLOOKUP(Sheet2!$DS$9,#REF!,22)+HLOOKUP(Sheet2!$DS$10,#REF!,22)+HLOOKUP(Sheet2!$DS$11,#REF!,22)+HLOOKUP(Sheet2!$DS$12,#REF!,22)+HLOOKUP(Sheet2!$DS$13,#REF!,22)+HLOOKUP(Sheet2!$DS$14,#REF!,22)+HLOOKUP(Sheet2!$DS$15,#REF!,22)+HLOOKUP(Sheet2!$DS$16,#REF!,22)+HLOOKUP(Sheet2!$DS$17,#REF!,22))</f>
        <v>#REF!</v>
      </c>
      <c r="DT42" s="8" t="e">
        <f>SUM(HLOOKUP(Sheet2!$DT$3,#REF!,22)+HLOOKUP(Sheet2!$DT$4,#REF!,22)+HLOOKUP(Sheet2!$DT$5,#REF!,22)+HLOOKUP(Sheet2!$DT$6,#REF!,22)+HLOOKUP(Sheet2!$DT$7,#REF!,22)+HLOOKUP(Sheet2!$DT$8,#REF!,22)+HLOOKUP(Sheet2!$DT$9,#REF!,22)+HLOOKUP(Sheet2!$DT$10,#REF!,22)+HLOOKUP(Sheet2!$DT$11,#REF!,22)+HLOOKUP(Sheet2!$DT$12,#REF!,22)+HLOOKUP(Sheet2!$DT$13,#REF!,22)+HLOOKUP(Sheet2!$DT$14,#REF!,22))</f>
        <v>#REF!</v>
      </c>
      <c r="DU42" s="8" t="e">
        <f>SUM(HLOOKUP(Sheet2!$DU$3,#REF!,22)+HLOOKUP(Sheet2!$DU$4,#REF!,22)+HLOOKUP(Sheet2!$DU$5,#REF!,22)+HLOOKUP(Sheet2!$DU$6,#REF!,22)+HLOOKUP(Sheet2!$DU$7,#REF!,22)+HLOOKUP(Sheet2!$DU$8,#REF!,22)+HLOOKUP(Sheet2!$DU$9,#REF!,22)+HLOOKUP(Sheet2!$DU$10,#REF!,22)+HLOOKUP(Sheet2!$DU$11,#REF!,22)+HLOOKUP(Sheet2!$DU$12,#REF!,22)+HLOOKUP(Sheet2!$DU$13,#REF!,22)+HLOOKUP(Sheet2!$DU$14,#REF!,22)+HLOOKUP(Sheet2!$DU$15,#REF!,22)+HLOOKUP(Sheet2!$DU$16,#REF!,22))</f>
        <v>#REF!</v>
      </c>
      <c r="DV42" s="8" t="e">
        <f>SUM(HLOOKUP(Sheet2!$DV$3,#REF!,22)+HLOOKUP(Sheet2!$DV$4,#REF!,22)+HLOOKUP(Sheet2!$DV$5,#REF!,22)+HLOOKUP(Sheet2!$DV$6,#REF!,22)+HLOOKUP(Sheet2!$DV$7,#REF!,22)+HLOOKUP(Sheet2!$DV$8,#REF!,22)+HLOOKUP(Sheet2!$DV$9,#REF!,22)+HLOOKUP(Sheet2!$DV$10,#REF!,22)+HLOOKUP(Sheet2!$DV$11,#REF!,22)+HLOOKUP(Sheet2!$DV$12,#REF!,22)+HLOOKUP(Sheet2!$DV$13,#REF!,22)+HLOOKUP(Sheet2!$DV$14,#REF!,22)+HLOOKUP(Sheet2!$DV$15,#REF!,22)+HLOOKUP(Sheet2!$DV$16,#REF!,22))</f>
        <v>#REF!</v>
      </c>
      <c r="DW42" s="8" t="e">
        <f>SUM(HLOOKUP(Sheet2!$DW$3,#REF!,22)+HLOOKUP(Sheet2!$DW$4,#REF!,22)+HLOOKUP(Sheet2!$DW$5,#REF!,22)+HLOOKUP(Sheet2!$DW$6,#REF!,22)+HLOOKUP(Sheet2!$DW$7,#REF!,22)+HLOOKUP(Sheet2!$DW$8,#REF!,22)+HLOOKUP(Sheet2!$DW$9,#REF!,22)+HLOOKUP(Sheet2!$DW$10,#REF!,22)+HLOOKUP(Sheet2!$DW$11,#REF!,22)+HLOOKUP(Sheet2!$DW$12,#REF!,22)+HLOOKUP(Sheet2!$DW$13,#REF!,22))</f>
        <v>#REF!</v>
      </c>
      <c r="DX42" s="8" t="e">
        <f>SUM(HLOOKUP(Sheet2!$DX$3,#REF!,22)+HLOOKUP(Sheet2!$DX$4,#REF!,22)+HLOOKUP(Sheet2!$DX$5,#REF!,22)+HLOOKUP(Sheet2!$DX$6,#REF!,22)+HLOOKUP(Sheet2!$DX$7,#REF!,22)+HLOOKUP(Sheet2!$DX$8,#REF!,22)+HLOOKUP(Sheet2!$DX$9,#REF!,22)+HLOOKUP(Sheet2!$DX$10,#REF!,22)+HLOOKUP(Sheet2!$DX$11,#REF!,22)+HLOOKUP(Sheet2!$DX$12,#REF!,22)+HLOOKUP(Sheet2!$DX$13,#REF!,22)+HLOOKUP(Sheet2!$DX$14,#REF!,22)+HLOOKUP(Sheet2!$DX$15,#REF!,22))</f>
        <v>#REF!</v>
      </c>
      <c r="DY42" s="8" t="e">
        <f>SUM(HLOOKUP(Sheet2!$DY$3,#REF!,22)+HLOOKUP(Sheet2!$DY$4,#REF!,22)+HLOOKUP(Sheet2!$DY$5,#REF!,22)+HLOOKUP(Sheet2!$DY$6,#REF!,22)+HLOOKUP(Sheet2!$DY$7,#REF!,22)+HLOOKUP(Sheet2!$DY$8,#REF!,22)+HLOOKUP(Sheet2!$DY$9,#REF!,22)+HLOOKUP(Sheet2!$DY$10,#REF!,22)+HLOOKUP(Sheet2!$DY$11,#REF!,22)+HLOOKUP(Sheet2!$DY$12,#REF!,22)+HLOOKUP(Sheet2!$DY$13,#REF!,22)+HLOOKUP(Sheet2!$DY$14,#REF!,22))</f>
        <v>#REF!</v>
      </c>
      <c r="DZ42" s="8" t="e">
        <f>SUM(HLOOKUP(Sheet2!$DZ$3,#REF!,22)+HLOOKUP(Sheet2!$DZ$4,#REF!,22)+HLOOKUP(Sheet2!$DZ$5,#REF!,22)+HLOOKUP(Sheet2!$DZ$6,#REF!,22)+HLOOKUP(Sheet2!$DZ$7,#REF!,22)+HLOOKUP(Sheet2!$DZ$8,#REF!,22)+HLOOKUP(Sheet2!$DZ$9,#REF!,22)+HLOOKUP(Sheet2!$DZ$10,#REF!,22)+HLOOKUP(Sheet2!$DZ$11,#REF!,22)+HLOOKUP(Sheet2!$DZ$12,#REF!,22)+HLOOKUP(Sheet2!$DZ$13,#REF!,22)+HLOOKUP(Sheet2!$DZ$14,#REF!,22)+HLOOKUP(Sheet2!$DZ$15,#REF!,22)+HLOOKUP(Sheet2!$DZ$16,#REF!,22))</f>
        <v>#REF!</v>
      </c>
      <c r="EA42" s="8" t="e">
        <f>SUM(HLOOKUP(Sheet2!$EA$3,#REF!,22)+HLOOKUP(Sheet2!$EA$4,#REF!,22)+HLOOKUP(Sheet2!$EA$5,#REF!,22)+HLOOKUP(Sheet2!$EA$6,#REF!,22)+HLOOKUP(Sheet2!$EA$7,#REF!,22)+HLOOKUP(Sheet2!$EA$8,#REF!,22)+HLOOKUP(Sheet2!$EA$9,#REF!,22)+HLOOKUP(Sheet2!$EA$10,#REF!,22)+HLOOKUP(Sheet2!$EA$11,#REF!,22)+HLOOKUP(Sheet2!$EA$12,#REF!,22)+HLOOKUP(Sheet2!$EA$13,#REF!,22)+HLOOKUP(Sheet2!$EA$14,#REF!,22)+HLOOKUP(Sheet2!$EA$15,#REF!,22)+HLOOKUP(Sheet2!$EA$16,#REF!,22)+HLOOKUP(Sheet2!$EA$17,#REF!,22))</f>
        <v>#REF!</v>
      </c>
      <c r="EB42" s="8" t="e">
        <f>SUM(HLOOKUP(Sheet2!$EB$3,#REF!,22)+HLOOKUP(Sheet2!$EB$4,#REF!,22)+HLOOKUP(Sheet2!$EB$5,#REF!,22)+HLOOKUP(Sheet2!$EB$6,#REF!,22)+HLOOKUP(Sheet2!$EB$7,#REF!,22)+HLOOKUP(Sheet2!$EB$8,#REF!,22)+HLOOKUP(Sheet2!$EB$9,#REF!,22)+HLOOKUP(Sheet2!$EB$10,#REF!,22)+HLOOKUP(Sheet2!$EB$11,#REF!,22)+HLOOKUP(Sheet2!$EB$12,#REF!,22)+HLOOKUP(Sheet2!$EB$13,#REF!,22)+HLOOKUP(Sheet2!$EB$14,#REF!,22)+HLOOKUP(Sheet2!$EB$15,#REF!,22)+HLOOKUP(Sheet2!$EB$16,#REF!,22)+HLOOKUP(Sheet2!$EB$17,#REF!,22))</f>
        <v>#REF!</v>
      </c>
      <c r="EC42" s="8" t="e">
        <f>SUM(HLOOKUP(Sheet2!$EC$3,#REF!,22)+HLOOKUP(Sheet2!$EC$4,#REF!,22)+HLOOKUP(Sheet2!$EC$5,#REF!,22)+HLOOKUP(Sheet2!$EC$6,#REF!,22)+HLOOKUP(Sheet2!$EC$7,#REF!,22)+HLOOKUP(Sheet2!$EC$8,#REF!,22)+HLOOKUP(Sheet2!$EC$9,#REF!,22)+HLOOKUP(Sheet2!$EC$10,#REF!,22)+HLOOKUP(Sheet2!$EC$11,#REF!,22)+HLOOKUP(Sheet2!$EC$12,#REF!,22)+HLOOKUP(Sheet2!$EC$13,#REF!,22)+HLOOKUP(Sheet2!$EC$14,#REF!,22)+HLOOKUP(Sheet2!$EC$15,#REF!,22)+HLOOKUP(Sheet2!$EC$16,#REF!,22)+HLOOKUP(Sheet2!$EC$17,#REF!,22))</f>
        <v>#REF!</v>
      </c>
      <c r="ED42" s="8" t="e">
        <f>SUM(HLOOKUP(Sheet2!$ED$3,#REF!,22)+HLOOKUP(Sheet2!$ED$4,#REF!,22)+HLOOKUP(Sheet2!$ED$5,#REF!,22)+HLOOKUP(Sheet2!$ED$6,#REF!,22)+HLOOKUP(Sheet2!$ED$7,#REF!,22)+HLOOKUP(Sheet2!$ED$8,#REF!,22)+HLOOKUP(Sheet2!$ED$9,#REF!,22)+HLOOKUP(Sheet2!$ED$10,#REF!,22)+HLOOKUP(Sheet2!$ED$11,#REF!,22)+HLOOKUP(Sheet2!$ED$12,#REF!,22)+HLOOKUP(Sheet2!$ED$13,#REF!,22)+HLOOKUP(Sheet2!$ED$14,#REF!,22)+HLOOKUP(Sheet2!$ED$15,#REF!,22)+HLOOKUP(Sheet2!$ED$16,#REF!,22))</f>
        <v>#REF!</v>
      </c>
      <c r="EE42" s="8" t="e">
        <f>SUM(HLOOKUP(Sheet2!$EE$3,#REF!,22)+HLOOKUP(Sheet2!$EE$4,#REF!,22)+HLOOKUP(Sheet2!$EE$5,#REF!,22)+HLOOKUP(Sheet2!$EE$6,#REF!,22)+HLOOKUP(Sheet2!$EE$7,#REF!,22)+HLOOKUP(Sheet2!$EE$8,#REF!,22)+HLOOKUP(Sheet2!$EE$9,#REF!,22)+HLOOKUP(Sheet2!$EE$10,#REF!,22)+HLOOKUP(Sheet2!$EE$11,#REF!,22)+HLOOKUP(Sheet2!$EE$12,#REF!,22)+HLOOKUP(Sheet2!$EE$13,#REF!,22)+HLOOKUP(Sheet2!$EE$14,#REF!,22)+HLOOKUP(Sheet2!$EE$15,#REF!,22)+HLOOKUP(Sheet2!$EE$16,#REF!,22))</f>
        <v>#REF!</v>
      </c>
      <c r="EF42" s="8" t="e">
        <f>SUM(HLOOKUP(Sheet2!$EF$3,#REF!,22)+HLOOKUP(Sheet2!$EF$4,#REF!,22)+HLOOKUP(Sheet2!$EF$5,#REF!,22)+HLOOKUP(Sheet2!$EF$6,#REF!,22)+HLOOKUP(Sheet2!$EF$7,#REF!,22)+HLOOKUP(Sheet2!$EF$8,#REF!,22)+HLOOKUP(Sheet2!$EF$9,#REF!,22)+HLOOKUP(Sheet2!$EF$10,#REF!,22)+HLOOKUP(Sheet2!$EF$11,#REF!,22)+HLOOKUP(Sheet2!$EF$12,#REF!,22)+HLOOKUP(Sheet2!$EF$13,#REF!,22)+HLOOKUP(Sheet2!$EF$14,#REF!,22)+HLOOKUP(Sheet2!$EF$15,#REF!,22)+HLOOKUP(Sheet2!$EF$16,#REF!,22))</f>
        <v>#REF!</v>
      </c>
      <c r="EG42" s="8" t="e">
        <f>SUM(HLOOKUP(Sheet2!$EG$3,#REF!,22)+HLOOKUP(Sheet2!$EG$4,#REF!,22)+HLOOKUP(Sheet2!$EG$5,#REF!,22)+HLOOKUP(Sheet2!$EG$6,#REF!,22)+HLOOKUP(Sheet2!$EG$7,#REF!,22)+HLOOKUP(Sheet2!$EG$8,#REF!,22)+HLOOKUP(Sheet2!$EG$9,#REF!,22)+HLOOKUP(Sheet2!$EG$10,#REF!,22)+HLOOKUP(Sheet2!$EG$11,#REF!,22)+HLOOKUP(Sheet2!$EG$12,#REF!,22)+HLOOKUP(Sheet2!$EG$13,#REF!,22)+HLOOKUP(Sheet2!$EG$14,#REF!,22))</f>
        <v>#REF!</v>
      </c>
      <c r="EH42" s="8" t="e">
        <f>SUM(HLOOKUP(Sheet2!$EH$3,#REF!,22)+HLOOKUP(Sheet2!$EH$4,#REF!,22)+HLOOKUP(Sheet2!$EH$5,#REF!,22)+HLOOKUP(Sheet2!$EH$6,#REF!,22)+HLOOKUP(Sheet2!$EH$7,#REF!,22)+HLOOKUP(Sheet2!$EH$8,#REF!,22)+HLOOKUP(Sheet2!$EH$9,#REF!,22)+HLOOKUP(Sheet2!$EH$10,#REF!,22)+HLOOKUP(Sheet2!$EH$11,#REF!,22)+HLOOKUP(Sheet2!$EH$12,#REF!,22)+HLOOKUP(Sheet2!$EH$13,#REF!,22)+HLOOKUP(Sheet2!$EH$14,#REF!,22)+HLOOKUP(Sheet2!$EH$15,#REF!,22)+HLOOKUP(Sheet2!$EH$16,#REF!,22))</f>
        <v>#REF!</v>
      </c>
      <c r="EI42" s="8" t="e">
        <f>SUM(HLOOKUP(Sheet2!$EI$3,#REF!,22)+HLOOKUP(Sheet2!$EI$4,#REF!,22)+HLOOKUP(Sheet2!$EI$5,#REF!,22)+HLOOKUP(Sheet2!$EI$6,#REF!,22)+HLOOKUP(Sheet2!$EI$7,#REF!,22)+HLOOKUP(Sheet2!$EI$8,#REF!,22)+HLOOKUP(Sheet2!$EI$9,#REF!,22)+HLOOKUP(Sheet2!$EI$10,#REF!,22)+HLOOKUP(Sheet2!$EI$11,#REF!,22)+HLOOKUP(Sheet2!$EI$12,#REF!,22)+HLOOKUP(Sheet2!$EI$13,#REF!,22)+HLOOKUP(Sheet2!$EI$14,#REF!,22)+HLOOKUP(Sheet2!$EI$15,#REF!,22)+HLOOKUP(Sheet2!$EI$16,#REF!,22))</f>
        <v>#REF!</v>
      </c>
      <c r="EJ42" s="8" t="e">
        <f>SUM(HLOOKUP(Sheet2!$EJ$3,#REF!,22)+HLOOKUP(Sheet2!$EJ$4,#REF!,22)+HLOOKUP(Sheet2!$EJ$5,#REF!,22)+HLOOKUP(Sheet2!$EJ$6,#REF!,22)+HLOOKUP(Sheet2!$EJ$7,#REF!,22)+HLOOKUP(Sheet2!$EJ$8,#REF!,22)+HLOOKUP(Sheet2!$EJ$9,#REF!,22)+HLOOKUP(Sheet2!$EJ$10,#REF!,22)+HLOOKUP(Sheet2!$EJ$11,#REF!,22)+HLOOKUP(Sheet2!$EJ$12,#REF!,22)+HLOOKUP(Sheet2!$EJ$13,#REF!,22)+HLOOKUP(Sheet2!$EJ$14,#REF!,22)+HLOOKUP(Sheet2!$EJ$15,#REF!,22)+HLOOKUP(Sheet2!$EJ$16,#REF!,22)+HLOOKUP(Sheet2!$EJ$17,#REF!,22))</f>
        <v>#REF!</v>
      </c>
      <c r="EK42" s="8" t="e">
        <f>SUM(HLOOKUP(Sheet2!$EK$3,#REF!,22)+HLOOKUP(Sheet2!$EK$4,#REF!,22)+HLOOKUP(Sheet2!$EK$5,#REF!,22)+HLOOKUP(Sheet2!$EK$6,#REF!,22)+HLOOKUP(Sheet2!$EK$7,#REF!,22)+HLOOKUP(Sheet2!$EK$8,#REF!,22)+HLOOKUP(Sheet2!$EK$9,#REF!,22)+HLOOKUP(Sheet2!$EK$10,#REF!,22)+HLOOKUP(Sheet2!$EK$11,#REF!,22)+HLOOKUP(Sheet2!$EK$12,#REF!,22)+HLOOKUP(Sheet2!$EK$13,#REF!,22)+HLOOKUP(Sheet2!$EK$14,#REF!,22)+HLOOKUP(Sheet2!$EK$15,#REF!,22)+HLOOKUP(Sheet2!$EK$16,#REF!,22)+HLOOKUP(Sheet2!$EK$17,#REF!,22))</f>
        <v>#REF!</v>
      </c>
      <c r="EL42" s="8" t="e">
        <f>SUM(HLOOKUP(Sheet2!$EL$3,#REF!,22)+HLOOKUP(Sheet2!$EL$4,#REF!,22)+HLOOKUP(Sheet2!$EL$5,#REF!,22)+HLOOKUP(Sheet2!$EL$6,#REF!,22)+HLOOKUP(Sheet2!$EL$7,#REF!,22)+HLOOKUP(Sheet2!$EL$8,#REF!,22)+HLOOKUP(Sheet2!$EL$9,#REF!,22)+HLOOKUP(Sheet2!$EL$10,#REF!,22)+HLOOKUP(Sheet2!$EL$11,#REF!,22)+HLOOKUP(Sheet2!$EL$12,#REF!,22)+HLOOKUP(Sheet2!$EL$13,#REF!,22)+HLOOKUP(Sheet2!$EL$14,#REF!,22)+HLOOKUP(Sheet2!$EL$15,#REF!,22)+HLOOKUP(Sheet2!$EL$16,#REF!,22)+HLOOKUP(Sheet2!$EL$17,#REF!,22)+HLOOKUP(Sheet2!$EL$18,#REF!,22)+HLOOKUP(Sheet2!$EL$19,#REF!,22)+HLOOKUP(Sheet2!$EL$20,#REF!,22))</f>
        <v>#REF!</v>
      </c>
      <c r="EM42" s="8" t="e">
        <f>SUM(HLOOKUP(Sheet2!$EM$3,#REF!,22)+HLOOKUP(Sheet2!$EM$4,#REF!,22)+HLOOKUP(Sheet2!$EM$5,#REF!,22)+HLOOKUP(Sheet2!$EM$6,#REF!,22)+HLOOKUP(Sheet2!$EM$7,#REF!,22)+HLOOKUP(Sheet2!$EM$8,#REF!,22)+HLOOKUP(Sheet2!$EM$9,#REF!,22)+HLOOKUP(Sheet2!$EM$10,#REF!,22)+HLOOKUP(Sheet2!$EM$11,#REF!,22)+HLOOKUP(Sheet2!$EM$12,#REF!,22)+HLOOKUP(Sheet2!$EM$13,#REF!,22)+HLOOKUP(Sheet2!$EM$14,#REF!,22)+HLOOKUP(Sheet2!$EM$15,#REF!,22)+HLOOKUP(Sheet2!$EM$16,#REF!,22)+HLOOKUP(Sheet2!$EM$17,#REF!,22))</f>
        <v>#REF!</v>
      </c>
      <c r="EN42" s="8" t="e">
        <f>SUM(HLOOKUP(Sheet2!$EN$3,#REF!,22)+HLOOKUP(Sheet2!$EN$4,#REF!,22)+HLOOKUP(Sheet2!$EN$5,#REF!,22)+HLOOKUP(Sheet2!$EN$6,#REF!,22)+HLOOKUP(Sheet2!$EN$7,#REF!,22)+HLOOKUP(Sheet2!$EN$8,#REF!,22)+HLOOKUP(Sheet2!$EN$9,#REF!,22)+HLOOKUP(Sheet2!$EN$10,#REF!,22)+HLOOKUP(Sheet2!$EN$11,#REF!,22)+HLOOKUP(Sheet2!$EN$12,#REF!,22)+HLOOKUP(Sheet2!$EN$13,#REF!,22)+HLOOKUP(Sheet2!$EN$14,#REF!,22)+HLOOKUP(Sheet2!$EN$15,#REF!,22)+HLOOKUP(Sheet2!$EN$16,#REF!,22)+HLOOKUP(Sheet2!$EN$17,#REF!,22)+HLOOKUP(Sheet2!$EN$18,#REF!,22)+HLOOKUP(Sheet2!$EN$19,#REF!,22))</f>
        <v>#REF!</v>
      </c>
      <c r="EO42" s="8" t="e">
        <f>SUM(HLOOKUP(Sheet2!$EO$3,#REF!,22)+HLOOKUP(Sheet2!$EO$4,#REF!,22)+HLOOKUP(Sheet2!$EO$5,#REF!,22)+HLOOKUP(Sheet2!$EO$6,#REF!,22)+HLOOKUP(Sheet2!$EO$7,#REF!,22)+HLOOKUP(Sheet2!$EO$8,#REF!,22)+HLOOKUP(Sheet2!$EO$9,#REF!,22)+HLOOKUP(Sheet2!$EO$10,#REF!,22)+HLOOKUP(Sheet2!$EO$11,#REF!,22)+HLOOKUP(Sheet2!$EO$12,#REF!,22)+HLOOKUP(Sheet2!$EO$13,#REF!,22))</f>
        <v>#REF!</v>
      </c>
      <c r="EP42" s="8" t="e">
        <f>SUM(HLOOKUP(Sheet2!$EP$3,#REF!,22)+HLOOKUP(Sheet2!$EP$4,#REF!,22)+HLOOKUP(Sheet2!$EP$5,#REF!,22)+HLOOKUP(Sheet2!$EP$6,#REF!,22)+HLOOKUP(Sheet2!$EP$7,#REF!,22)+HLOOKUP(Sheet2!$EP$8,#REF!,22)+HLOOKUP(Sheet2!$EP$9,#REF!,22)+HLOOKUP(Sheet2!$EP$10,#REF!,22)+HLOOKUP(Sheet2!$EP$11,#REF!,22)+HLOOKUP(Sheet2!$EP$12,#REF!,22)+HLOOKUP(Sheet2!$EP$13,#REF!,22))</f>
        <v>#REF!</v>
      </c>
      <c r="EQ42" s="8" t="e">
        <f>SUM(HLOOKUP(Sheet2!$EQ$3,#REF!,22)+HLOOKUP(Sheet2!$EQ$4,#REF!,22)+HLOOKUP(Sheet2!$EQ$5,#REF!,22)+HLOOKUP(Sheet2!$EQ$6,#REF!,22)+HLOOKUP(Sheet2!$EQ$7,#REF!,22)+HLOOKUP(Sheet2!$EQ$8,#REF!,22)+HLOOKUP(Sheet2!$EQ$9,#REF!,22)+HLOOKUP(Sheet2!$EQ$10,#REF!,22)+HLOOKUP(Sheet2!$EQ$11,#REF!,22)+HLOOKUP(Sheet2!$EQ$12,#REF!,22)+HLOOKUP(Sheet2!$EQ$13,#REF!,22)+HLOOKUP(Sheet2!$EQ$14,#REF!,22))</f>
        <v>#REF!</v>
      </c>
      <c r="ER42" s="8" t="e">
        <f>SUM(HLOOKUP(Sheet2!$ER$3,#REF!,22)+HLOOKUP(Sheet2!$ER$4,#REF!,22)+HLOOKUP(Sheet2!$ER$5,#REF!,22)+HLOOKUP(Sheet2!$ER$6,#REF!,22)+HLOOKUP(Sheet2!$ER$7,#REF!,22)+HLOOKUP(Sheet2!$ER$8,#REF!,22)+HLOOKUP(Sheet2!$ER$9,#REF!,22)+HLOOKUP(Sheet2!$ER$10,#REF!,22)+HLOOKUP(Sheet2!$ER$11,#REF!,22))</f>
        <v>#REF!</v>
      </c>
      <c r="ES42" s="8" t="e">
        <f>SUM(HLOOKUP(Sheet2!$ES$3,#REF!,22)+HLOOKUP(Sheet2!$ES$4,#REF!,22)+HLOOKUP(Sheet2!$ES$5,#REF!,22)+HLOOKUP(Sheet2!$ES$6,#REF!,22)+HLOOKUP(Sheet2!$ES$7,#REF!,22)+HLOOKUP(Sheet2!$ES$8,#REF!,22)+HLOOKUP(Sheet2!$ES$9,#REF!,22)+HLOOKUP(Sheet2!$ES$10,#REF!,22)+HLOOKUP(Sheet2!$ES$11,#REF!,22)+HLOOKUP(Sheet2!$ES$12,#REF!,22)+HLOOKUP(Sheet2!$ES$13,#REF!,22))</f>
        <v>#REF!</v>
      </c>
      <c r="ET42" s="8" t="e">
        <f>SUM(HLOOKUP(Sheet2!$ET$3,#REF!,22)+HLOOKUP(Sheet2!$ET$4,#REF!,22)+HLOOKUP(Sheet2!$ET$5,#REF!,22)+HLOOKUP(Sheet2!$ET$6,#REF!,22)+HLOOKUP(Sheet2!$ET$7,#REF!,22)+HLOOKUP(Sheet2!$ET$8,#REF!,22)+HLOOKUP(Sheet2!$ET$9,#REF!,22)+HLOOKUP(Sheet2!$ET$10,#REF!,22)+HLOOKUP(Sheet2!$ET$11,#REF!,22))</f>
        <v>#REF!</v>
      </c>
      <c r="EU42" s="8" t="e">
        <f>SUM(HLOOKUP(Sheet2!$EU$3,#REF!,22)+HLOOKUP(Sheet2!$EU$4,#REF!,22)+HLOOKUP(Sheet2!$EU$5,#REF!,22)+HLOOKUP(Sheet2!$EU$6,#REF!,22)+HLOOKUP(Sheet2!$EU$7,#REF!,22)+HLOOKUP(Sheet2!$EU$8,#REF!,22)+HLOOKUP(Sheet2!$EU$9,#REF!,22)+HLOOKUP(Sheet2!$EU$10,#REF!,22)+HLOOKUP(Sheet2!$EU$11,#REF!,22)+HLOOKUP(Sheet2!$EU$12,#REF!,22)+HLOOKUP(Sheet2!$EU$13,#REF!,22))</f>
        <v>#REF!</v>
      </c>
      <c r="EV42" s="8" t="e">
        <f>SUM(HLOOKUP(Sheet2!$EV$3,#REF!,22)+HLOOKUP(Sheet2!$EV$4,#REF!,22)+HLOOKUP(Sheet2!$EV$5,#REF!,22)+HLOOKUP(Sheet2!$EV$6,#REF!,22)+HLOOKUP(Sheet2!$EV$7,#REF!,22)+HLOOKUP(Sheet2!$EV$8,#REF!,22)+HLOOKUP(Sheet2!$EV$9,#REF!,22)+HLOOKUP(Sheet2!$EV$10,#REF!,22)+HLOOKUP(Sheet2!$EV$11,#REF!,22)+HLOOKUP(Sheet2!$EV$12,#REF!,22)+HLOOKUP(Sheet2!$EV$13,#REF!,22)+HLOOKUP(Sheet2!$EV$14,#REF!,22))</f>
        <v>#REF!</v>
      </c>
      <c r="EW42" s="8" t="e">
        <f>SUM(HLOOKUP(Sheet2!$EW$3,#REF!,22)+HLOOKUP(Sheet2!$EW$4,#REF!,22)+HLOOKUP(Sheet2!$EW$5,#REF!,22)+HLOOKUP(Sheet2!$EW$6,#REF!,22)+HLOOKUP(Sheet2!$EW$7,#REF!,22)+HLOOKUP(Sheet2!$EW$8,#REF!,22)+HLOOKUP(Sheet2!$EW$9,#REF!,22)+HLOOKUP(Sheet2!$EW$10,#REF!,22)+HLOOKUP(Sheet2!$EW$11,#REF!,22)+HLOOKUP(Sheet2!$EW$12,#REF!,22)+HLOOKUP(Sheet2!$EW$13,#REF!,22)+HLOOKUP(Sheet2!$EW$14,#REF!,22))</f>
        <v>#REF!</v>
      </c>
      <c r="EX42" s="8" t="e">
        <f>SUM(HLOOKUP(Sheet2!$EX$3,#REF!,22)+HLOOKUP(Sheet2!$EX$4,#REF!,22)+HLOOKUP(Sheet2!$EX$5,#REF!,22)+HLOOKUP(Sheet2!$EX$6,#REF!,22)+HLOOKUP(Sheet2!$EX$7,#REF!,22)+HLOOKUP(Sheet2!$EX$8,#REF!,22)+HLOOKUP(Sheet2!$EX$9,#REF!,22)+HLOOKUP(Sheet2!$EX$10,#REF!,22)+HLOOKUP(Sheet2!$EX$11,#REF!,22)+HLOOKUP(Sheet2!$EX$12,#REF!,22)+HLOOKUP(Sheet2!$EX$13,#REF!,22)+HLOOKUP(Sheet2!$EX$14,#REF!,22)+HLOOKUP(Sheet2!$EX$15,#REF!,22))</f>
        <v>#REF!</v>
      </c>
      <c r="EY42" s="8" t="e">
        <f>SUM(HLOOKUP(Sheet2!$EY$3,#REF!,22)+HLOOKUP(Sheet2!$EY$4,#REF!,22)+HLOOKUP(Sheet2!$EY$5,#REF!,22)+HLOOKUP(Sheet2!$EY$6,#REF!,22)+HLOOKUP(Sheet2!$EY$7,#REF!,22)+HLOOKUP(Sheet2!$EY$8,#REF!,22)+HLOOKUP(Sheet2!$EY$9,#REF!,22)+HLOOKUP(Sheet2!$EY$10,#REF!,22)+HLOOKUP(Sheet2!$EY$11,#REF!,22)+HLOOKUP(Sheet2!$EY$12,#REF!,22))</f>
        <v>#REF!</v>
      </c>
      <c r="EZ42" s="8" t="e">
        <f>SUM(HLOOKUP(Sheet2!$EZ$3,#REF!,22)+HLOOKUP(Sheet2!$EZ$4,#REF!,22)+HLOOKUP(Sheet2!$EZ$5,#REF!,22)+HLOOKUP(Sheet2!$EZ$6,#REF!,22)+HLOOKUP(Sheet2!$EZ$7,#REF!,22)+HLOOKUP(Sheet2!$EZ$8,#REF!,22)+HLOOKUP(Sheet2!$EZ$9,#REF!,22)+HLOOKUP(Sheet2!$EZ$10,#REF!,22)+HLOOKUP(Sheet2!$EZ$11,#REF!,22)+HLOOKUP(Sheet2!$EZ$12,#REF!,22)+HLOOKUP(Sheet2!$EZ$13,#REF!,22)+HLOOKUP(Sheet2!$EZ$14,#REF!,22))</f>
        <v>#REF!</v>
      </c>
      <c r="FA42" s="8" t="e">
        <f>SUM(HLOOKUP(Sheet2!$FA$3,#REF!,22)+HLOOKUP(Sheet2!$FA$4,#REF!,22)+HLOOKUP(Sheet2!$FA$5,#REF!,22)+HLOOKUP(Sheet2!$FA$6,#REF!,22)+HLOOKUP(Sheet2!$FA$7,#REF!,22)+HLOOKUP(Sheet2!$FA$8,#REF!,22)+HLOOKUP(Sheet2!$FA$9,#REF!,22)+HLOOKUP(Sheet2!$FA$10,#REF!,22)+HLOOKUP(Sheet2!$FA$11,#REF!,22)+HLOOKUP(Sheet2!$FA$12,#REF!,22))</f>
        <v>#REF!</v>
      </c>
      <c r="FB42" s="8" t="e">
        <f>SUM(HLOOKUP(Sheet2!$FB$3,#REF!,22)+HLOOKUP(Sheet2!$FB$4,#REF!,22)+HLOOKUP(Sheet2!$FB$5,#REF!,22)+HLOOKUP(Sheet2!$FB$6,#REF!,22)+HLOOKUP(Sheet2!$FB$7,#REF!,22)+HLOOKUP(Sheet2!$FB$8,#REF!,22)+HLOOKUP(Sheet2!$FB$9,#REF!,22)+HLOOKUP(Sheet2!$FB$10,#REF!,22)+HLOOKUP(Sheet2!$FB$11,#REF!,22)+HLOOKUP(Sheet2!$FB$12,#REF!,22)+HLOOKUP(Sheet2!$FB$13,#REF!,22)+HLOOKUP(Sheet2!$FB$14,#REF!,22))</f>
        <v>#REF!</v>
      </c>
    </row>
    <row r="43" spans="1:158" ht="27.6">
      <c r="A43" s="10" t="s">
        <v>19</v>
      </c>
      <c r="B43" s="8" t="e">
        <f>SUM(HLOOKUP(Sheet2!$B$3,#REF!,23)+HLOOKUP(Sheet2!$B$4,#REF!,23)+HLOOKUP(Sheet2!$B$5,#REF!,23)+HLOOKUP(Sheet2!$B$6,#REF!,23)+HLOOKUP(Sheet2!$B$7,#REF!,23)+HLOOKUP(Sheet2!$B$8,#REF!,23)+HLOOKUP(Sheet2!$B$9,#REF!,23)+HLOOKUP(Sheet2!$B$10,#REF!,23)+HLOOKUP(Sheet2!$B$11,#REF!,23))</f>
        <v>#REF!</v>
      </c>
      <c r="C43" s="8" t="e">
        <f>SUM(HLOOKUP(Sheet2!$C$3,#REF!,23)+HLOOKUP(Sheet2!$C$4,#REF!,23)+HLOOKUP(Sheet2!$C$5,#REF!,23)+HLOOKUP(Sheet2!$C$6,#REF!,23)+HLOOKUP(Sheet2!$C$7,#REF!,23)+HLOOKUP(Sheet2!$C$8,#REF!,23)+HLOOKUP(Sheet2!$C$9,#REF!,23)+HLOOKUP(Sheet2!$C$10,#REF!,23)+HLOOKUP(Sheet2!$C$11,#REF!,23)+HLOOKUP(Sheet2!$C$12,#REF!,23))</f>
        <v>#REF!</v>
      </c>
      <c r="D43" s="8" t="e">
        <f>SUM(HLOOKUP(Sheet2!$D$3,#REF!,23)+HLOOKUP(Sheet2!$D$4,#REF!,23)+HLOOKUP(Sheet2!$D$5,#REF!,23)+HLOOKUP(Sheet2!$D$6,#REF!,23)+HLOOKUP(Sheet2!$D$7,#REF!,23)+HLOOKUP(Sheet2!$D$8,#REF!,23)+HLOOKUP(Sheet2!$D$9,#REF!,23)+HLOOKUP(Sheet2!$D$10,#REF!,23)+HLOOKUP(Sheet2!$D$11,#REF!,23)+HLOOKUP(Sheet2!$D$12,#REF!,23))</f>
        <v>#REF!</v>
      </c>
      <c r="E43" s="8" t="e">
        <f>SUM(HLOOKUP(Sheet2!$D$3,#REF!,21)+HLOOKUP(Sheet2!$D$4,#REF!,21)+HLOOKUP(Sheet2!$D$5,#REF!,21)+HLOOKUP(Sheet2!$D$6,#REF!,21)+HLOOKUP(Sheet2!$D$7,#REF!,21)+HLOOKUP(Sheet2!$D$8,#REF!,21)+HLOOKUP(Sheet2!$D$9,#REF!,21)+HLOOKUP(Sheet2!$D$10,#REF!,21)+HLOOKUP(Sheet2!$D$11,#REF!,21)+HLOOKUP(Sheet2!$D$12,#REF!,21))</f>
        <v>#REF!</v>
      </c>
      <c r="F43" s="8" t="e">
        <f>SUM(HLOOKUP(Sheet2!$D$3,#REF!,21)+HLOOKUP(Sheet2!$D$4,#REF!,21)+HLOOKUP(Sheet2!$D$5,#REF!,21)+HLOOKUP(Sheet2!$D$6,#REF!,21)+HLOOKUP(Sheet2!$D$7,#REF!,21)+HLOOKUP(Sheet2!$D$8,#REF!,21)+HLOOKUP(Sheet2!$D$9,#REF!,21)+HLOOKUP(Sheet2!$D$10,#REF!,21)+HLOOKUP(Sheet2!$D$11,#REF!,21)+HLOOKUP(Sheet2!$D$12,#REF!,21))</f>
        <v>#REF!</v>
      </c>
      <c r="G43" s="8" t="e">
        <f>SUM(HLOOKUP(Sheet2!$D$3,#REF!,21)+HLOOKUP(Sheet2!$D$4,#REF!,21)+HLOOKUP(Sheet2!$D$5,#REF!,21)+HLOOKUP(Sheet2!$D$6,#REF!,21)+HLOOKUP(Sheet2!$D$7,#REF!,21)+HLOOKUP(Sheet2!$D$8,#REF!,21)+HLOOKUP(Sheet2!$D$9,#REF!,21)+HLOOKUP(Sheet2!$D$10,#REF!,21)+HLOOKUP(Sheet2!$D$11,#REF!,21)+HLOOKUP(Sheet2!$D$12,#REF!,21))</f>
        <v>#REF!</v>
      </c>
      <c r="H43" s="8" t="e">
        <f>SUM(HLOOKUP(Sheet2!$D$3,#REF!,21)+HLOOKUP(Sheet2!$D$4,#REF!,21)+HLOOKUP(Sheet2!$D$5,#REF!,21)+HLOOKUP(Sheet2!$D$6,#REF!,21)+HLOOKUP(Sheet2!$D$7,#REF!,21)+HLOOKUP(Sheet2!$D$8,#REF!,21)+HLOOKUP(Sheet2!$D$9,#REF!,21)+HLOOKUP(Sheet2!$D$10,#REF!,21)+HLOOKUP(Sheet2!$D$11,#REF!,21)+HLOOKUP(Sheet2!$D$12,#REF!,21))</f>
        <v>#REF!</v>
      </c>
      <c r="I43" s="8" t="e">
        <f>SUM(HLOOKUP(Sheet2!$D$3,#REF!,21)+HLOOKUP(Sheet2!$D$4,#REF!,21)+HLOOKUP(Sheet2!$D$5,#REF!,21)+HLOOKUP(Sheet2!$D$6,#REF!,21)+HLOOKUP(Sheet2!$D$7,#REF!,21)+HLOOKUP(Sheet2!$D$8,#REF!,21)+HLOOKUP(Sheet2!$D$9,#REF!,21)+HLOOKUP(Sheet2!$D$10,#REF!,21)+HLOOKUP(Sheet2!$D$11,#REF!,21)+HLOOKUP(Sheet2!$D$12,#REF!,21))</f>
        <v>#REF!</v>
      </c>
      <c r="J43" s="8" t="e">
        <f>SUM(HLOOKUP(Sheet2!$D$3,#REF!,21)+HLOOKUP(Sheet2!$D$4,#REF!,21)+HLOOKUP(Sheet2!$D$5,#REF!,21)+HLOOKUP(Sheet2!$D$6,#REF!,21)+HLOOKUP(Sheet2!$D$7,#REF!,21)+HLOOKUP(Sheet2!$D$8,#REF!,21)+HLOOKUP(Sheet2!$D$9,#REF!,21)+HLOOKUP(Sheet2!$D$10,#REF!,21)+HLOOKUP(Sheet2!$D$11,#REF!,21)+HLOOKUP(Sheet2!$D$12,#REF!,21))</f>
        <v>#REF!</v>
      </c>
      <c r="K43" s="8" t="e">
        <f>SUM(HLOOKUP(Sheet2!$D$3,#REF!,21)+HLOOKUP(Sheet2!$D$4,#REF!,21)+HLOOKUP(Sheet2!$D$5,#REF!,21)+HLOOKUP(Sheet2!$D$6,#REF!,21)+HLOOKUP(Sheet2!$D$7,#REF!,21)+HLOOKUP(Sheet2!$D$8,#REF!,21)+HLOOKUP(Sheet2!$D$9,#REF!,21)+HLOOKUP(Sheet2!$D$10,#REF!,21)+HLOOKUP(Sheet2!$D$11,#REF!,21)+HLOOKUP(Sheet2!$D$12,#REF!,21))</f>
        <v>#REF!</v>
      </c>
      <c r="L43" s="8" t="e">
        <f>SUM(HLOOKUP(Sheet2!$D$3,#REF!,21)+HLOOKUP(Sheet2!$D$4,#REF!,21)+HLOOKUP(Sheet2!$D$5,#REF!,21)+HLOOKUP(Sheet2!$D$6,#REF!,21)+HLOOKUP(Sheet2!$D$7,#REF!,21)+HLOOKUP(Sheet2!$D$8,#REF!,21)+HLOOKUP(Sheet2!$D$9,#REF!,21)+HLOOKUP(Sheet2!$D$10,#REF!,21)+HLOOKUP(Sheet2!$D$11,#REF!,21)+HLOOKUP(Sheet2!$D$12,#REF!,21))</f>
        <v>#REF!</v>
      </c>
      <c r="M43" s="8" t="e">
        <f>SUM(HLOOKUP(Sheet2!$D$3,#REF!,21)+HLOOKUP(Sheet2!$D$4,#REF!,21)+HLOOKUP(Sheet2!$D$5,#REF!,21)+HLOOKUP(Sheet2!$D$6,#REF!,21)+HLOOKUP(Sheet2!$D$7,#REF!,21)+HLOOKUP(Sheet2!$D$8,#REF!,21)+HLOOKUP(Sheet2!$D$9,#REF!,21)+HLOOKUP(Sheet2!$D$10,#REF!,21)+HLOOKUP(Sheet2!$D$11,#REF!,21)+HLOOKUP(Sheet2!$D$12,#REF!,21))</f>
        <v>#REF!</v>
      </c>
      <c r="N43" s="8" t="e">
        <f>SUM(HLOOKUP(Sheet2!$N$3,#REF!,23)+HLOOKUP(Sheet2!$N$4,#REF!,23)+HLOOKUP(Sheet2!$N$5,#REF!,23)+HLOOKUP(Sheet2!$N$6,#REF!,23)+HLOOKUP(Sheet2!$N$7,#REF!,23)+HLOOKUP(Sheet2!$N$8,#REF!,23)+HLOOKUP(Sheet2!$N$9,#REF!,23)+HLOOKUP(Sheet2!$N$10,#REF!,23)+HLOOKUP(Sheet2!$N$11,#REF!,23)+HLOOKUP(Sheet2!$N$12,#REF!,23))</f>
        <v>#REF!</v>
      </c>
      <c r="O43" s="8" t="e">
        <f>SUM(HLOOKUP(Sheet2!$O$3,#REF!,23)+HLOOKUP(Sheet2!$O$4,#REF!,23)+HLOOKUP(Sheet2!$O$5,#REF!,23)+HLOOKUP(Sheet2!$O$6,#REF!,23)+HLOOKUP(Sheet2!$O$7,#REF!,23)+HLOOKUP(Sheet2!$O$8,#REF!,23)+HLOOKUP(Sheet2!$O$9,#REF!,23)+HLOOKUP(Sheet2!$O$10,#REF!,23)+HLOOKUP(Sheet2!$O$11,#REF!,23)+HLOOKUP(Sheet2!$O$12,#REF!,23)+HLOOKUP(Sheet2!$O$13,#REF!,23)+HLOOKUP(Sheet2!$O$14,#REF!,23))</f>
        <v>#REF!</v>
      </c>
      <c r="P43" s="8" t="e">
        <f>SUM(HLOOKUP(Sheet2!$P$3,#REF!,23)+HLOOKUP(Sheet2!$P$4,#REF!,23)+HLOOKUP(Sheet2!$P$5,#REF!,23)+HLOOKUP(Sheet2!$P$6,#REF!,23)+HLOOKUP(Sheet2!$P$7,#REF!,23)+HLOOKUP(Sheet2!$P$8,#REF!,23)+HLOOKUP(Sheet2!$P$9,#REF!,23)+HLOOKUP(Sheet2!$P$10,#REF!,23)+HLOOKUP(Sheet2!$P$11,#REF!,23)+HLOOKUP(Sheet2!$P$12,#REF!,23)+HLOOKUP(Sheet2!$P$13,#REF!,23)+HLOOKUP(Sheet2!$P$14,#REF!,23))</f>
        <v>#REF!</v>
      </c>
      <c r="Q43" s="8" t="e">
        <f>SUM(HLOOKUP(Sheet2!$Q$3,#REF!,23)+HLOOKUP(Sheet2!$Q$4,#REF!,23)+HLOOKUP(Sheet2!$Q$5,#REF!,23)+HLOOKUP(Sheet2!$Q$6,#REF!,23)+HLOOKUP(Sheet2!$Q$7,#REF!,23)+HLOOKUP(Sheet2!$Q$8,#REF!,23)+HLOOKUP(Sheet2!$Q$9,#REF!,23)+HLOOKUP(Sheet2!$Q$10,#REF!,23)+HLOOKUP(Sheet2!$Q$11,#REF!,23)+HLOOKUP(Sheet2!$Q$12,#REF!,23)+HLOOKUP(Sheet2!$Q$13,#REF!,23)+HLOOKUP(Sheet2!$Q$14,#REF!,23))</f>
        <v>#REF!</v>
      </c>
      <c r="R43" s="8" t="e">
        <f>SUM(HLOOKUP(Sheet2!$R$3,#REF!,23)+HLOOKUP(Sheet2!$R$4,#REF!,23)+HLOOKUP(Sheet2!$R$5,#REF!,23)+HLOOKUP(Sheet2!$R$6,#REF!,23)+HLOOKUP(Sheet2!$R$7,#REF!,23)+HLOOKUP(Sheet2!$R$8,#REF!,23)+HLOOKUP(Sheet2!$R$9,#REF!,23)+HLOOKUP(Sheet2!$R$10,#REF!,23)+HLOOKUP(Sheet2!$R$11,#REF!,23))</f>
        <v>#REF!</v>
      </c>
      <c r="S43" s="8" t="e">
        <f>SUM(HLOOKUP(Sheet2!$S$3,#REF!,23)+HLOOKUP(Sheet2!$S$4,#REF!,23)+HLOOKUP(Sheet2!$S$5,#REF!,23)+HLOOKUP(Sheet2!$S$6,#REF!,23)+HLOOKUP(Sheet2!$S$7,#REF!,23)+HLOOKUP(Sheet2!$S$8,#REF!,23)+HLOOKUP(Sheet2!$S$9,#REF!,23)+HLOOKUP(Sheet2!$S$10,#REF!,23)+HLOOKUP(Sheet2!$S$11,#REF!,23)+HLOOKUP(Sheet2!$S$12,#REF!,23)+HLOOKUP(Sheet2!$S$13,#REF!,23))</f>
        <v>#REF!</v>
      </c>
      <c r="T43" s="8" t="e">
        <f>SUM(HLOOKUP(Sheet2!$T$3,#REF!,23)+HLOOKUP(Sheet2!$T$4,#REF!,23)+HLOOKUP(Sheet2!$T$5,#REF!,23)+HLOOKUP(Sheet2!$T$6,#REF!,23)+HLOOKUP(Sheet2!$T$7,#REF!,23)+HLOOKUP(Sheet2!$T$8,#REF!,23)+HLOOKUP(Sheet2!$T$9,#REF!,23)+HLOOKUP(Sheet2!$T$10,#REF!,23)+HLOOKUP(Sheet2!$T$11,#REF!,23)+HLOOKUP(Sheet2!$T$12,#REF!,23))</f>
        <v>#REF!</v>
      </c>
      <c r="U43" s="8" t="e">
        <f>SUM(HLOOKUP(Sheet2!$U$3,#REF!,23)+HLOOKUP(Sheet2!$U$4,#REF!,23)+HLOOKUP(Sheet2!$U$5,#REF!,23)+HLOOKUP(Sheet2!$U$6,#REF!,23)+HLOOKUP(Sheet2!$U$7,#REF!,23)+HLOOKUP(Sheet2!$U$8,#REF!,23)+HLOOKUP(Sheet2!$U$9,#REF!,23)+HLOOKUP(Sheet2!$U$10,#REF!,23)+HLOOKUP(Sheet2!$U$11,#REF!,23)+HLOOKUP(Sheet2!$U$12,#REF!,23)+HLOOKUP(Sheet2!$U$13,#REF!,23)+HLOOKUP(Sheet2!$U$14,#REF!,23)+HLOOKUP(Sheet2!$U$15,#REF!,23))</f>
        <v>#REF!</v>
      </c>
      <c r="V43" s="8" t="e">
        <f>SUM(HLOOKUP(Sheet2!$V$3,#REF!,23)+HLOOKUP(Sheet2!$V$4,#REF!,23)+HLOOKUP(Sheet2!$V$5,#REF!,23)+HLOOKUP(Sheet2!$V$6,#REF!,23)+HLOOKUP(Sheet2!$V$7,#REF!,23)+HLOOKUP(Sheet2!$V$8,#REF!,23)+HLOOKUP(Sheet2!$V$9,#REF!,23)+HLOOKUP(Sheet2!$V$10,#REF!,23)+HLOOKUP(Sheet2!$V$11,#REF!,23)+HLOOKUP(Sheet2!$V$12,#REF!,23)+HLOOKUP(Sheet2!$V$13,#REF!,23)+HLOOKUP(Sheet2!$V$14,#REF!,23)+HLOOKUP(Sheet2!$V$15,#REF!,23))</f>
        <v>#REF!</v>
      </c>
      <c r="W43" s="8" t="e">
        <f>SUM(HLOOKUP(Sheet2!$W$3,#REF!,23)+HLOOKUP(Sheet2!$W$4,#REF!,23)+HLOOKUP(Sheet2!$W$5,#REF!,23)+HLOOKUP(Sheet2!$W$6,#REF!,23)+HLOOKUP(Sheet2!$W$7,#REF!,23)+HLOOKUP(Sheet2!$W$8,#REF!,23)+HLOOKUP(Sheet2!$W$9,#REF!,23)+HLOOKUP(Sheet2!$W$10,#REF!,23)+HLOOKUP(Sheet2!$W$11,#REF!,23)+HLOOKUP(Sheet2!$W$12,#REF!,23)+HLOOKUP(Sheet2!$W$13,#REF!,23)+HLOOKUP(Sheet2!$W$14,#REF!,23)+HLOOKUP(Sheet2!$W$15,#REF!,23))</f>
        <v>#REF!</v>
      </c>
      <c r="X43" s="8" t="e">
        <f>SUM(HLOOKUP(Sheet2!$X$3,#REF!,23)+HLOOKUP(Sheet2!$X$4,#REF!,23)+HLOOKUP(Sheet2!$X$5,#REF!,23)+HLOOKUP(Sheet2!$X$6,#REF!,23)+HLOOKUP(Sheet2!$X$7,#REF!,23)+HLOOKUP(Sheet2!$X$8,#REF!,23)+HLOOKUP(Sheet2!$X$9,#REF!,23)+HLOOKUP(Sheet2!$X$10,#REF!,23)+HLOOKUP(Sheet2!$X$11,#REF!,23)+HLOOKUP(Sheet2!$X$12,#REF!,23)+HLOOKUP(Sheet2!$X$13,#REF!,23)+HLOOKUP(Sheet2!$X$14,#REF!,23)+HLOOKUP(Sheet2!$X$15,#REF!,23))</f>
        <v>#REF!</v>
      </c>
      <c r="Y43" s="8" t="e">
        <f>SUM(HLOOKUP(Sheet2!$Y$3,#REF!,23)+HLOOKUP(Sheet2!$Y$4,#REF!,23)+HLOOKUP(Sheet2!$Y$5,#REF!,23)+HLOOKUP(Sheet2!$Y$6,#REF!,23)+HLOOKUP(Sheet2!$Y$7,#REF!,23)+HLOOKUP(Sheet2!$Y$8,#REF!,23)+HLOOKUP(Sheet2!$Y$9,#REF!,23)+HLOOKUP(Sheet2!$Y$10,#REF!,23)+HLOOKUP(Sheet2!$Y$11,#REF!,23)+HLOOKUP(Sheet2!$Y$12,#REF!,23)+HLOOKUP(Sheet2!$Y$13,#REF!,23)+HLOOKUP(Sheet2!$Y$14,#REF!,23))</f>
        <v>#REF!</v>
      </c>
      <c r="Z43" s="8" t="e">
        <f>SUM(HLOOKUP(Sheet2!$Z$3,#REF!,23)+HLOOKUP(Sheet2!$Z$4,#REF!,23)+HLOOKUP(Sheet2!$Z$5,#REF!,23)+HLOOKUP(Sheet2!$Z$6,#REF!,23)+HLOOKUP(Sheet2!$Z$7,#REF!,23)+HLOOKUP(Sheet2!$Z$8,#REF!,23)+HLOOKUP(Sheet2!$Z$9,#REF!,23)+HLOOKUP(Sheet2!$Z$10,#REF!,23)+HLOOKUP(Sheet2!$Z$11,#REF!,23)+HLOOKUP(Sheet2!$Z$12,#REF!,23)+HLOOKUP(Sheet2!$Z$13,#REF!,23)+HLOOKUP(Sheet2!$Z$14,#REF!,23))</f>
        <v>#REF!</v>
      </c>
      <c r="AA43" s="8" t="e">
        <f>SUM(HLOOKUP(Sheet2!$AA$3,#REF!,23)+HLOOKUP(Sheet2!$AA$4,#REF!,23)+HLOOKUP(Sheet2!$AA$5,#REF!,23)+HLOOKUP(Sheet2!$AA$6,#REF!,23)+HLOOKUP(Sheet2!$AA$7,#REF!,23)+HLOOKUP(Sheet2!$AA$8,#REF!,23)+HLOOKUP(Sheet2!$AA$9,#REF!,23)+HLOOKUP(Sheet2!$AA$10,#REF!,23)+HLOOKUP(Sheet2!$AA$11,#REF!,23)+HLOOKUP(Sheet2!$AA$12,#REF!,23)+HLOOKUP(Sheet2!$AA$13,#REF!,23)+HLOOKUP(Sheet2!$AA$14,#REF!,23))</f>
        <v>#REF!</v>
      </c>
      <c r="AB43" s="8" t="e">
        <f>SUM(HLOOKUP(Sheet2!$AB$3,#REF!,23)+HLOOKUP(Sheet2!$AB$4,#REF!,23)+HLOOKUP(Sheet2!$AB$5,#REF!,23)+HLOOKUP(Sheet2!$AB$6,#REF!,23)+HLOOKUP(Sheet2!$AB$7,#REF!,23)+HLOOKUP(Sheet2!$AB$8,#REF!,23)+HLOOKUP(Sheet2!$AB$9,#REF!,23)+HLOOKUP(Sheet2!$AB$10,#REF!,23)+HLOOKUP(Sheet2!$AB$11,#REF!,23)+HLOOKUP(Sheet2!$AB$12,#REF!,23))</f>
        <v>#REF!</v>
      </c>
      <c r="AC43" s="8" t="e">
        <f>SUM(HLOOKUP(Sheet2!$AC$3,#REF!,23)+HLOOKUP(Sheet2!$AC$4,#REF!,23)+HLOOKUP(Sheet2!$AC$5,#REF!,23)+HLOOKUP(Sheet2!$AC$6,#REF!,23)+HLOOKUP(Sheet2!$AC$7,#REF!,23)+HLOOKUP(Sheet2!$AC$8,#REF!,23)+HLOOKUP(Sheet2!$AC$9,#REF!,23)+HLOOKUP(Sheet2!$AC$10,#REF!,23)+HLOOKUP(Sheet2!$AC$11,#REF!,23)+HLOOKUP(Sheet2!$AC$12,#REF!,23)+HLOOKUP(Sheet2!$AC$13,#REF!,23)+HLOOKUP(Sheet2!$AC$14,#REF!,23))</f>
        <v>#REF!</v>
      </c>
      <c r="AD43" s="8" t="e">
        <f>SUM(HLOOKUP(Sheet2!$AD$3,#REF!,23)+HLOOKUP(Sheet2!$AD$4,#REF!,23)+HLOOKUP(Sheet2!$AD$5,#REF!,23)+HLOOKUP(Sheet2!$AD$6,#REF!,23)+HLOOKUP(Sheet2!$AD$7,#REF!,23)+HLOOKUP(Sheet2!$AD$8,#REF!,23)+HLOOKUP(Sheet2!$AD$9,#REF!,23)+HLOOKUP(Sheet2!$AD$10,#REF!,23)+HLOOKUP(Sheet2!$AD$11,#REF!,23)+HLOOKUP(Sheet2!$AD$12,#REF!,23)+HLOOKUP(Sheet2!$AD$13,#REF!,23)+HLOOKUP(Sheet2!$AD$14,#REF!,23)+HLOOKUP(Sheet2!$AD$15,#REF!,23)+HLOOKUP(Sheet2!$AD$16,#REF!,23))</f>
        <v>#REF!</v>
      </c>
      <c r="AE43" s="8" t="e">
        <f>SUM(HLOOKUP(Sheet2!$AE$3,#REF!,23)+HLOOKUP(Sheet2!$AE$4,#REF!,23)+HLOOKUP(Sheet2!$AE$5,#REF!,23)+HLOOKUP(Sheet2!$AE$6,#REF!,23)+HLOOKUP(Sheet2!$AE$7,#REF!,23)+HLOOKUP(Sheet2!$AE$8,#REF!,23)+HLOOKUP(Sheet2!$AE$9,#REF!,23)+HLOOKUP(Sheet2!$AE$10,#REF!,23)+HLOOKUP(Sheet2!$AE$11,#REF!,23)+HLOOKUP(Sheet2!$AE$12,#REF!,23)+HLOOKUP(Sheet2!$AE$13,#REF!,23)+HLOOKUP(Sheet2!$AE$14,#REF!,23)+HLOOKUP(Sheet2!$AE$15,#REF!,23)+HLOOKUP(Sheet2!$AE$16,#REF!,23)+HLOOKUP(Sheet2!$AE$17,#REF!,23))</f>
        <v>#REF!</v>
      </c>
      <c r="AF43" s="8" t="e">
        <f>SUM(HLOOKUP(Sheet2!$AF$3,#REF!,23)+HLOOKUP(Sheet2!$AF$4,#REF!,23)+HLOOKUP(Sheet2!$AF$5,#REF!,23)+HLOOKUP(Sheet2!$AF$6,#REF!,23)+HLOOKUP(Sheet2!$AF$7,#REF!,23)+HLOOKUP(Sheet2!$AF$8,#REF!,23)+HLOOKUP(Sheet2!$AF$9,#REF!,23)+HLOOKUP(Sheet2!$AF$10,#REF!,23)+HLOOKUP(Sheet2!$AF$11,#REF!,23)+HLOOKUP(Sheet2!$AF$12,#REF!,23)+HLOOKUP(Sheet2!$AF$13,#REF!,23)+HLOOKUP(Sheet2!$AF$14,#REF!,23))</f>
        <v>#REF!</v>
      </c>
      <c r="AG43" s="8" t="e">
        <f>SUM(HLOOKUP(Sheet2!$AG$3,#REF!,23)+HLOOKUP(Sheet2!$AG$4,#REF!,23)+HLOOKUP(Sheet2!$AG$5,#REF!,23)+HLOOKUP(Sheet2!$AG$6,#REF!,23)+HLOOKUP(Sheet2!$AG$7,#REF!,23)+HLOOKUP(Sheet2!$AG$8,#REF!,23)+HLOOKUP(Sheet2!$AG$9,#REF!,23)+HLOOKUP(Sheet2!$AG$10,#REF!,23)+HLOOKUP(Sheet2!$AG$11,#REF!,23)+HLOOKUP(Sheet2!$AG$12,#REF!,23)+HLOOKUP(Sheet2!$AG$13,#REF!,23)+HLOOKUP(Sheet2!$AG$14,#REF!,23)+HLOOKUP(Sheet2!$AG$15,#REF!,23)+HLOOKUP(Sheet2!$AG$16,#REF!,23))</f>
        <v>#REF!</v>
      </c>
      <c r="AH43" s="8" t="e">
        <f>SUM(HLOOKUP(Sheet2!$AH$3,#REF!,23)+HLOOKUP(Sheet2!$AH$4,#REF!,23)+HLOOKUP(Sheet2!$AH$5,#REF!,23)+HLOOKUP(Sheet2!$AH$6,#REF!,23)+HLOOKUP(Sheet2!$AH$7,#REF!,23)+HLOOKUP(Sheet2!$AH$8,#REF!,23)+HLOOKUP(Sheet2!$AH$9,#REF!,23)+HLOOKUP(Sheet2!$AH$10,#REF!,23)+HLOOKUP(Sheet2!$AH$11,#REF!,23)+HLOOKUP(Sheet2!$AH$12,#REF!,23)+HLOOKUP(Sheet2!$AH$13,#REF!,23)+HLOOKUP(Sheet2!$AH$14,#REF!,23)+HLOOKUP(Sheet2!$AH$15,#REF!,23)+HLOOKUP(Sheet2!$AH$16,#REF!,23))</f>
        <v>#REF!</v>
      </c>
      <c r="AI43" s="8" t="e">
        <f>SUM(HLOOKUP(Sheet2!$AI$3,#REF!,23)+HLOOKUP(Sheet2!$AI$4,#REF!,23)+HLOOKUP(Sheet2!$AI$5,#REF!,23)+HLOOKUP(Sheet2!$AI$6,#REF!,23)+HLOOKUP(Sheet2!$AI$7,#REF!,23)+HLOOKUP(Sheet2!$AI$8,#REF!,23)+HLOOKUP(Sheet2!$AI$9,#REF!,23)+HLOOKUP(Sheet2!$AI$10,#REF!,23)+HLOOKUP(Sheet2!$AI$11,#REF!,23)+HLOOKUP(Sheet2!$AI$12,#REF!,23)+HLOOKUP(Sheet2!$AI$13,#REF!,23))</f>
        <v>#REF!</v>
      </c>
      <c r="AJ43" s="8" t="e">
        <f>SUM(HLOOKUP(Sheet2!$AJ$3,#REF!,23)+HLOOKUP(Sheet2!$AJ$4,#REF!,23)+HLOOKUP(Sheet2!$AJ$5,#REF!,23)+HLOOKUP(Sheet2!$AJ$6,#REF!,23)+HLOOKUP(Sheet2!$AJ$7,#REF!,23)+HLOOKUP(Sheet2!$AJ$8,#REF!,23)+HLOOKUP(Sheet2!$AJ$9,#REF!,23)+HLOOKUP(Sheet2!$AJ$10,#REF!,23)+HLOOKUP(Sheet2!$AJ$11,#REF!,23)+HLOOKUP(Sheet2!$AJ$12,#REF!,23)+HLOOKUP(Sheet2!$AJ$13,#REF!,23)+HLOOKUP(Sheet2!$AJ$14,#REF!,23)+HLOOKUP(Sheet2!$AJ$15,#REF!,23))</f>
        <v>#REF!</v>
      </c>
      <c r="AK43" s="8" t="e">
        <f>SUM(HLOOKUP(Sheet2!$AK$3,#REF!,23)+HLOOKUP(Sheet2!$AK$4,#REF!,23)+HLOOKUP(Sheet2!$AK$5,#REF!,23)+HLOOKUP(Sheet2!$AK$6,#REF!,23)+HLOOKUP(Sheet2!$AK$7,#REF!,23)+HLOOKUP(Sheet2!$AK$8,#REF!,23)+HLOOKUP(Sheet2!$AK$9,#REF!,23)+HLOOKUP(Sheet2!$AK$10,#REF!,23)+HLOOKUP(Sheet2!$AK$11,#REF!,23)+HLOOKUP(Sheet2!$AK$12,#REF!,23)+HLOOKUP(Sheet2!$AK$13,#REF!,23)+HLOOKUP(Sheet2!$AK$14,#REF!,23))</f>
        <v>#REF!</v>
      </c>
      <c r="AL43" s="8" t="e">
        <f>SUM(HLOOKUP(Sheet2!$AL$3,#REF!,23)+HLOOKUP(Sheet2!$AL$4,#REF!,23)+HLOOKUP(Sheet2!$AL$5,#REF!,23)+HLOOKUP(Sheet2!$AL$6,#REF!,23)+HLOOKUP(Sheet2!$AL$7,#REF!,23)+HLOOKUP(Sheet2!$AL$8,#REF!,23)+HLOOKUP(Sheet2!$AL$9,#REF!,23)+HLOOKUP(Sheet2!$AL$10,#REF!,23)+HLOOKUP(Sheet2!$AL$11,#REF!,23)+HLOOKUP(Sheet2!$AL$12,#REF!,23)+HLOOKUP(Sheet2!$AL$13,#REF!,23)+HLOOKUP(Sheet2!$AL$14,#REF!,23)+HLOOKUP(Sheet2!$AL$15,#REF!,23)+HLOOKUP(Sheet2!$AL$16,#REF!,23))</f>
        <v>#REF!</v>
      </c>
      <c r="AM43" s="8" t="e">
        <f>SUM(HLOOKUP(Sheet2!$AM$3,#REF!,23)+HLOOKUP(Sheet2!$AM$4,#REF!,23)+HLOOKUP(Sheet2!$AM$5,#REF!,23)+HLOOKUP(Sheet2!$AM$6,#REF!,23)+HLOOKUP(Sheet2!$AM$7,#REF!,23)+HLOOKUP(Sheet2!$AM$8,#REF!,23)+HLOOKUP(Sheet2!$AM$9,#REF!,23)+HLOOKUP(Sheet2!$AM$10,#REF!,23)+HLOOKUP(Sheet2!$AM$11,#REF!,23)+HLOOKUP(Sheet2!$AM$12,#REF!,23)+HLOOKUP(Sheet2!$AM$13,#REF!,23)+HLOOKUP(Sheet2!$AM$14,#REF!,23)+HLOOKUP(Sheet2!$AM$15,#REF!,23)+HLOOKUP(Sheet2!$AM$16,#REF!,23)+HLOOKUP(Sheet2!$AM$17,#REF!,23))</f>
        <v>#REF!</v>
      </c>
      <c r="AN43" s="8" t="e">
        <f>SUM(HLOOKUP(Sheet2!$AN$3,#REF!,23)+HLOOKUP(Sheet2!$AN$4,#REF!,23)+HLOOKUP(Sheet2!$AN$5,#REF!,23)+HLOOKUP(Sheet2!$AN$6,#REF!,23)+HLOOKUP(Sheet2!$AN$7,#REF!,23)+HLOOKUP(Sheet2!$AN$8,#REF!,23)+HLOOKUP(Sheet2!$AN$9,#REF!,23)+HLOOKUP(Sheet2!$AN$10,#REF!,23)+HLOOKUP(Sheet2!$AN$11,#REF!,23)+HLOOKUP(Sheet2!$AN$12,#REF!,23)+HLOOKUP(Sheet2!$AN$13,#REF!,23)+HLOOKUP(Sheet2!$AN$14,#REF!,23)+HLOOKUP(Sheet2!$AN$15,#REF!,23)+HLOOKUP(Sheet2!$AN$16,#REF!,23)+HLOOKUP(Sheet2!$AN$17,#REF!,23))</f>
        <v>#REF!</v>
      </c>
      <c r="AO43" s="8" t="e">
        <f>SUM(HLOOKUP(Sheet2!$AO$3,#REF!,23)+HLOOKUP(Sheet2!$AO$4,#REF!,23)+HLOOKUP(Sheet2!$AO$5,#REF!,23)+HLOOKUP(Sheet2!$AO$6,#REF!,23)+HLOOKUP(Sheet2!$AO$7,#REF!,23)+HLOOKUP(Sheet2!$AO$8,#REF!,23)+HLOOKUP(Sheet2!$AO$9,#REF!,23)+HLOOKUP(Sheet2!$AO$10,#REF!,23)+HLOOKUP(Sheet2!$AO$11,#REF!,23)+HLOOKUP(Sheet2!$AO$12,#REF!,23)+HLOOKUP(Sheet2!$AO$13,#REF!,23)+HLOOKUP(Sheet2!$AO$14,#REF!,23)+HLOOKUP(Sheet2!$AO$15,#REF!,23)+HLOOKUP(Sheet2!$AO$16,#REF!,23)+HLOOKUP(Sheet2!$AO$17,#REF!,23))</f>
        <v>#REF!</v>
      </c>
      <c r="AP43" s="8" t="e">
        <f>SUM(HLOOKUP(Sheet2!$AP$3,#REF!,23)+HLOOKUP(Sheet2!$AP$4,#REF!,23)+HLOOKUP(Sheet2!$AP$5,#REF!,23)+HLOOKUP(Sheet2!$AP$6,#REF!,23)+HLOOKUP(Sheet2!$AP$7,#REF!,23)+HLOOKUP(Sheet2!$AP$8,#REF!,23)+HLOOKUP(Sheet2!$AP$9,#REF!,23)+HLOOKUP(Sheet2!$AP$10,#REF!,23)+HLOOKUP(Sheet2!$AP$11,#REF!,23)+HLOOKUP(Sheet2!$AP$12,#REF!,23)+HLOOKUP(Sheet2!$AP$13,#REF!,23)+HLOOKUP(Sheet2!$AP$14,#REF!,23)+HLOOKUP(Sheet2!$AP$15,#REF!,23)+HLOOKUP(Sheet2!$AP$16,#REF!,23))</f>
        <v>#REF!</v>
      </c>
      <c r="AQ43" s="8" t="e">
        <f>SUM(HLOOKUP(Sheet2!$AQ$3,#REF!,23)+HLOOKUP(Sheet2!$AQ$4,#REF!,23)+HLOOKUP(Sheet2!$AQ$5,#REF!,23)+HLOOKUP(Sheet2!$AQ$6,#REF!,23)+HLOOKUP(Sheet2!$AQ$7,#REF!,23)+HLOOKUP(Sheet2!$AQ$8,#REF!,23)+HLOOKUP(Sheet2!$AQ$9,#REF!,23)+HLOOKUP(Sheet2!$AQ$10,#REF!,23)+HLOOKUP(Sheet2!$AQ$11,#REF!,23)+HLOOKUP(Sheet2!$AQ$12,#REF!,23)+HLOOKUP(Sheet2!$AQ$13,#REF!,23)+HLOOKUP(Sheet2!$AQ$14,#REF!,23)+HLOOKUP(Sheet2!$AQ$15,#REF!,23)+HLOOKUP(Sheet2!$AQ$16,#REF!,23))</f>
        <v>#REF!</v>
      </c>
      <c r="AR43" s="8" t="e">
        <f>SUM(HLOOKUP(Sheet2!$AR$3,#REF!,23)+HLOOKUP(Sheet2!$AR$4,#REF!,23)+HLOOKUP(Sheet2!$AR$5,#REF!,23)+HLOOKUP(Sheet2!$AR$6,#REF!,23)+HLOOKUP(Sheet2!$AR$7,#REF!,23)+HLOOKUP(Sheet2!$AR$8,#REF!,23)+HLOOKUP(Sheet2!$AR$9,#REF!,23)+HLOOKUP(Sheet2!$AR$10,#REF!,23)+HLOOKUP(Sheet2!$AR$11,#REF!,23)+HLOOKUP(Sheet2!$AR$12,#REF!,23)+HLOOKUP(Sheet2!$AR$13,#REF!,23)+HLOOKUP(Sheet2!$AR$14,#REF!,23)+HLOOKUP(Sheet2!$AR$15,#REF!,23)+HLOOKUP(Sheet2!$AR$16,#REF!,23))</f>
        <v>#REF!</v>
      </c>
      <c r="AS43" s="8" t="e">
        <f>SUM(HLOOKUP(Sheet2!$AS$3,#REF!,23)+HLOOKUP(Sheet2!$AS$4,#REF!,23)+HLOOKUP(Sheet2!$AS$5,#REF!,23)+HLOOKUP(Sheet2!$AS$6,#REF!,23)+HLOOKUP(Sheet2!$AS$7,#REF!,23)+HLOOKUP(Sheet2!$AS$8,#REF!,23)+HLOOKUP(Sheet2!$AS$9,#REF!,23)+HLOOKUP(Sheet2!$AS$10,#REF!,23)+HLOOKUP(Sheet2!$AS$11,#REF!,23)+HLOOKUP(Sheet2!$AS$12,#REF!,23)+HLOOKUP(Sheet2!$AS$13,#REF!,23)+HLOOKUP(Sheet2!$AS$14,#REF!,23))</f>
        <v>#REF!</v>
      </c>
      <c r="AT43" s="8" t="e">
        <f>SUM(HLOOKUP(Sheet2!$AT$3,#REF!,23)+HLOOKUP(Sheet2!$AT$4,#REF!,23)+HLOOKUP(Sheet2!$AT$5,#REF!,23)+HLOOKUP(Sheet2!$AT$6,#REF!,23)+HLOOKUP(Sheet2!$AT$7,#REF!,23)+HLOOKUP(Sheet2!$AT$8,#REF!,23)+HLOOKUP(Sheet2!$AT$9,#REF!,23)+HLOOKUP(Sheet2!$AT$10,#REF!,23)+HLOOKUP(Sheet2!$AT$11,#REF!,23)+HLOOKUP(Sheet2!$AT$12,#REF!,23)+HLOOKUP(Sheet2!$AT$13,#REF!,23)+HLOOKUP(Sheet2!$AT$14,#REF!,23)+HLOOKUP(Sheet2!$AT$15,#REF!,23)+HLOOKUP(Sheet2!$AT$16,#REF!,23))</f>
        <v>#REF!</v>
      </c>
      <c r="AU43" s="8" t="e">
        <f>SUM(HLOOKUP(Sheet2!$AU$3,#REF!,23)+HLOOKUP(Sheet2!$AU$4,#REF!,23)+HLOOKUP(Sheet2!$AU$5,#REF!,23)+HLOOKUP(Sheet2!$AU$6,#REF!,23)+HLOOKUP(Sheet2!$AU$7,#REF!,23)+HLOOKUP(Sheet2!$AU$8,#REF!,23)+HLOOKUP(Sheet2!$AU$9,#REF!,23)+HLOOKUP(Sheet2!$AU$10,#REF!,23)+HLOOKUP(Sheet2!$AU$11,#REF!,23)+HLOOKUP(Sheet2!$AU$12,#REF!,23)+HLOOKUP(Sheet2!$AU$13,#REF!,23)+HLOOKUP(Sheet2!$AU$14,#REF!,23)+HLOOKUP(Sheet2!$AU$15,#REF!,23)+HLOOKUP(Sheet2!$AU$16,#REF!,23))</f>
        <v>#REF!</v>
      </c>
      <c r="AV43" s="8" t="e">
        <f>SUM(HLOOKUP(Sheet2!$AV$3,#REF!,23)+HLOOKUP(Sheet2!$AV$4,#REF!,23)+HLOOKUP(Sheet2!$AV$5,#REF!,23)+HLOOKUP(Sheet2!$AV$6,#REF!,23)+HLOOKUP(Sheet2!$AV$7,#REF!,23)+HLOOKUP(Sheet2!$AV$8,#REF!,23)+HLOOKUP(Sheet2!$AV$9,#REF!,23)+HLOOKUP(Sheet2!$AV$10,#REF!,23)+HLOOKUP(Sheet2!$AV$11,#REF!,23)+HLOOKUP(Sheet2!$AV$12,#REF!,23)+HLOOKUP(Sheet2!$AV$13,#REF!,23)+HLOOKUP(Sheet2!$AV$14,#REF!,23)+HLOOKUP(Sheet2!$AV$15,#REF!,23)+HLOOKUP(Sheet2!$AV$16,#REF!,23)+HLOOKUP(Sheet2!$AV$17,#REF!,23))</f>
        <v>#REF!</v>
      </c>
      <c r="AW43" s="8" t="e">
        <f>SUM(HLOOKUP(Sheet2!$AW$3,#REF!,23)+HLOOKUP(Sheet2!$AW$4,#REF!,23)+HLOOKUP(Sheet2!$AW$5,#REF!,23)+HLOOKUP(Sheet2!$AW$6,#REF!,23)+HLOOKUP(Sheet2!$AW$7,#REF!,23)+HLOOKUP(Sheet2!$AW$8,#REF!,23)+HLOOKUP(Sheet2!$AW$9,#REF!,23)+HLOOKUP(Sheet2!$AW$10,#REF!,23)+HLOOKUP(Sheet2!$AW$11,#REF!,23)+HLOOKUP(Sheet2!$AW$12,#REF!,23)+HLOOKUP(Sheet2!$AW$13,#REF!,23)+HLOOKUP(Sheet2!$AW$14,#REF!,23)+HLOOKUP(Sheet2!$AW$15,#REF!,23)+HLOOKUP(Sheet2!$AW$16,#REF!,23)+HLOOKUP(Sheet2!$AW$17,#REF!,23))</f>
        <v>#REF!</v>
      </c>
      <c r="AX43" s="8" t="e">
        <f>SUM(HLOOKUP(Sheet2!$AX$3,#REF!,23)+HLOOKUP(Sheet2!$AX$4,#REF!,23)+HLOOKUP(Sheet2!$AX$5,#REF!,23)+HLOOKUP(Sheet2!$AX$6,#REF!,23)+HLOOKUP(Sheet2!$AX$7,#REF!,23)+HLOOKUP(Sheet2!$AX$8,#REF!,23)+HLOOKUP(Sheet2!$AX$9,#REF!,23)+HLOOKUP(Sheet2!$AX$10,#REF!,23)+HLOOKUP(Sheet2!$AX$11,#REF!,23)+HLOOKUP(Sheet2!$AX$12,#REF!,23)+HLOOKUP(Sheet2!$AX$13,#REF!,23)+HLOOKUP(Sheet2!$AX$14,#REF!,23)+HLOOKUP(Sheet2!$AX$15,#REF!,23)+HLOOKUP(Sheet2!$AX$16,#REF!,23)+HLOOKUP(Sheet2!$AX$17,#REF!,23)+HLOOKUP(Sheet2!$AX$18,#REF!,23)+HLOOKUP(Sheet2!$AX$19,#REF!,23)+HLOOKUP(Sheet2!$AX$20,#REF!,23))</f>
        <v>#REF!</v>
      </c>
      <c r="AY43" s="8" t="e">
        <f>SUM(HLOOKUP(Sheet2!$AY$3,#REF!,23)+HLOOKUP(Sheet2!$AY$4,#REF!,23)+HLOOKUP(Sheet2!$AY$5,#REF!,23)+HLOOKUP(Sheet2!$AY$6,#REF!,23)+HLOOKUP(Sheet2!$AY$7,#REF!,23)+HLOOKUP(Sheet2!$AY$8,#REF!,23)+HLOOKUP(Sheet2!$AY$9,#REF!,23)+HLOOKUP(Sheet2!$AY$10,#REF!,23)+HLOOKUP(Sheet2!$AY$11,#REF!,23)+HLOOKUP(Sheet2!$AY$12,#REF!,23)+HLOOKUP(Sheet2!$AY$13,#REF!,23)+HLOOKUP(Sheet2!$AY$14,#REF!,23)+HLOOKUP(Sheet2!$AY$15,#REF!,23)+HLOOKUP(Sheet2!$AY$16,#REF!,23)+HLOOKUP(Sheet2!$AY$17,#REF!,23))</f>
        <v>#REF!</v>
      </c>
      <c r="AZ43" s="8" t="e">
        <f>SUM(HLOOKUP(Sheet2!$AZ$3,#REF!,23)+HLOOKUP(Sheet2!$AZ$4,#REF!,23)+HLOOKUP(Sheet2!$AZ$5,#REF!,23)+HLOOKUP(Sheet2!$AZ$6,#REF!,23)+HLOOKUP(Sheet2!$AZ$7,#REF!,23)+HLOOKUP(Sheet2!$AZ$8,#REF!,23)+HLOOKUP(Sheet2!$AZ$9,#REF!,23)+HLOOKUP(Sheet2!$AZ$10,#REF!,23)+HLOOKUP(Sheet2!$AZ$11,#REF!,23)+HLOOKUP(Sheet2!$AZ$12,#REF!,23)+HLOOKUP(Sheet2!$AZ$13,#REF!,23)+HLOOKUP(Sheet2!$AZ$14,#REF!,23)+HLOOKUP(Sheet2!$AZ$15,#REF!,23)+HLOOKUP(Sheet2!$AZ$16,#REF!,23)+HLOOKUP(Sheet2!$AZ$17,#REF!,23)+HLOOKUP(Sheet2!$AZ$18,#REF!,23)+HLOOKUP(Sheet2!$AZ$19,#REF!,23))</f>
        <v>#REF!</v>
      </c>
      <c r="BA43" s="8" t="e">
        <f>SUM(HLOOKUP(Sheet2!$BA$3,#REF!,23)+HLOOKUP(Sheet2!$BA$4,#REF!,23)+HLOOKUP(Sheet2!$BA$5,#REF!,23)+HLOOKUP(Sheet2!$BA$6,#REF!,23)+HLOOKUP(Sheet2!$BA$7,#REF!,23)+HLOOKUP(Sheet2!$BA$8,#REF!,23)+HLOOKUP(Sheet2!$BA$9,#REF!,23)+HLOOKUP(Sheet2!$BA$10,#REF!,23)+HLOOKUP(Sheet2!$BA$11,#REF!,23)+HLOOKUP(Sheet2!$BA$12,#REF!,23)+HLOOKUP(Sheet2!$BA$13,#REF!,23)+HLOOKUP(Sheet2!$BA$14,#REF!,23)+HLOOKUP(Sheet2!$BA$15,#REF!,23)+HLOOKUP(Sheet2!$BA$16,#REF!,23))</f>
        <v>#REF!</v>
      </c>
      <c r="BB43" s="8" t="e">
        <f>SUM(HLOOKUP(Sheet2!$BB$3,#REF!,23)+HLOOKUP(Sheet2!$BB$4,#REF!,23)+HLOOKUP(Sheet2!$BB$5,#REF!,23)+HLOOKUP(Sheet2!$BB$6,#REF!,23)+HLOOKUP(Sheet2!$BB$7,#REF!,23)+HLOOKUP(Sheet2!$BB$8,#REF!,23)+HLOOKUP(Sheet2!$BB$9,#REF!,23)+HLOOKUP(Sheet2!$BB$10,#REF!,23)+HLOOKUP(Sheet2!$BB$11,#REF!,23)+HLOOKUP(Sheet2!$BB$12,#REF!,23)+HLOOKUP(Sheet2!$BB$13,#REF!,23)+HLOOKUP(Sheet2!$BB$14,#REF!,23)+HLOOKUP(Sheet2!$BB$15,#REF!,23)+HLOOKUP(Sheet2!$BB$16,#REF!,23)+HLOOKUP(Sheet2!$BB$17,#REF!,23))</f>
        <v>#REF!</v>
      </c>
      <c r="BC43" s="8" t="e">
        <f>SUM(HLOOKUP(Sheet2!$BC$3,#REF!,23)+HLOOKUP(Sheet2!$BC$4,#REF!,23)+HLOOKUP(Sheet2!$BC$5,#REF!,23)+HLOOKUP(Sheet2!$BC$6,#REF!,23)+HLOOKUP(Sheet2!$BC$7,#REF!,23)+HLOOKUP(Sheet2!$BC$8,#REF!,23)+HLOOKUP(Sheet2!$BC$9,#REF!,23)+HLOOKUP(Sheet2!$BC$10,#REF!,23)+HLOOKUP(Sheet2!$BC$11,#REF!,23)+HLOOKUP(Sheet2!$BC$12,#REF!,23)+HLOOKUP(Sheet2!$BC$13,#REF!,23)+HLOOKUP(Sheet2!$BC$14,#REF!,23))</f>
        <v>#REF!</v>
      </c>
      <c r="BD43" s="8" t="e">
        <f>SUM(HLOOKUP(Sheet2!$BD$3,#REF!,23)+HLOOKUP(Sheet2!$BD$4,#REF!,23)+HLOOKUP(Sheet2!$BD$5,#REF!,23)+HLOOKUP(Sheet2!$BD$6,#REF!,23)+HLOOKUP(Sheet2!$BD$7,#REF!,23)+HLOOKUP(Sheet2!$BD$8,#REF!,23)+HLOOKUP(Sheet2!$BD$9,#REF!,23)+HLOOKUP(Sheet2!$BD$10,#REF!,23)+HLOOKUP(Sheet2!$BD$11,#REF!,23)+HLOOKUP(Sheet2!$BD$12,#REF!,23)+HLOOKUP(Sheet2!$BD$13,#REF!,23)+HLOOKUP(Sheet2!$BD$14,#REF!,23)+HLOOKUP(Sheet2!$BD$15,#REF!,23)+HLOOKUP(Sheet2!$BD$16,#REF!,23))</f>
        <v>#REF!</v>
      </c>
      <c r="BE43" s="8" t="e">
        <f>SUM(HLOOKUP(Sheet2!$BE$3,#REF!,23)+HLOOKUP(Sheet2!$BE$4,#REF!,23)+HLOOKUP(Sheet2!$BE$5,#REF!,23)+HLOOKUP(Sheet2!$BE$6,#REF!,23)+HLOOKUP(Sheet2!$BE$7,#REF!,23)+HLOOKUP(Sheet2!$BE$8,#REF!,23)+HLOOKUP(Sheet2!$BE$9,#REF!,23)+HLOOKUP(Sheet2!$BE$10,#REF!,23)+HLOOKUP(Sheet2!$BE$11,#REF!,23)+HLOOKUP(Sheet2!$BE$12,#REF!,23)+HLOOKUP(Sheet2!$BE$13,#REF!,23)+HLOOKUP(Sheet2!$BE$14,#REF!,23)+HLOOKUP(Sheet2!$BE$15,#REF!,23)+HLOOKUP(Sheet2!$BE$16,#REF!,23))</f>
        <v>#REF!</v>
      </c>
      <c r="BF43" s="8" t="e">
        <f>SUM(HLOOKUP(Sheet2!$BF$3,#REF!,23)+HLOOKUP(Sheet2!$BF$4,#REF!,23)+HLOOKUP(Sheet2!$BF$5,#REF!,23)+HLOOKUP(Sheet2!$BF$6,#REF!,23)+HLOOKUP(Sheet2!$BF$7,#REF!,23)+HLOOKUP(Sheet2!$BF$8,#REF!,23)+HLOOKUP(Sheet2!$BF$9,#REF!,23)+HLOOKUP(Sheet2!$BF$10,#REF!,23)+HLOOKUP(Sheet2!$BF$11,#REF!,23)+HLOOKUP(Sheet2!$BF$12,#REF!,23)+HLOOKUP(Sheet2!$BF$13,#REF!,23))</f>
        <v>#REF!</v>
      </c>
      <c r="BG43" s="8" t="e">
        <f>SUM(HLOOKUP(Sheet2!$BG$3,#REF!,23)+HLOOKUP(Sheet2!$BG$4,#REF!,23)+HLOOKUP(Sheet2!$BG$5,#REF!,23)+HLOOKUP(Sheet2!$BG$6,#REF!,23)+HLOOKUP(Sheet2!$BG$7,#REF!,23)+HLOOKUP(Sheet2!$BG$8,#REF!,23)+HLOOKUP(Sheet2!$BG$9,#REF!,23)+HLOOKUP(Sheet2!$BG$10,#REF!,23)+HLOOKUP(Sheet2!$BG$11,#REF!,23)+HLOOKUP(Sheet2!$BG$12,#REF!,23)+HLOOKUP(Sheet2!$BG$13,#REF!,23)+HLOOKUP(Sheet2!$BG$14,#REF!,23)+HLOOKUP(Sheet2!$BG$15,#REF!,23))</f>
        <v>#REF!</v>
      </c>
      <c r="BH43" s="8" t="e">
        <f>SUM(HLOOKUP(Sheet2!$BH$3,#REF!,23)+HLOOKUP(Sheet2!$BH$4,#REF!,23)+HLOOKUP(Sheet2!$BH$5,#REF!,23)+HLOOKUP(Sheet2!$BH$6,#REF!,23)+HLOOKUP(Sheet2!$BH$7,#REF!,23)+HLOOKUP(Sheet2!$BH$8,#REF!,23)+HLOOKUP(Sheet2!$BH$9,#REF!,23)+HLOOKUP(Sheet2!$BH$10,#REF!,23)+HLOOKUP(Sheet2!$BH$11,#REF!,23)+HLOOKUP(Sheet2!$BH$12,#REF!,23)+HLOOKUP(Sheet2!$BH$13,#REF!,23)+HLOOKUP(Sheet2!$BH$14,#REF!,23))</f>
        <v>#REF!</v>
      </c>
      <c r="BI43" s="8" t="e">
        <f>SUM(HLOOKUP(Sheet2!$BI$3,#REF!,23)+HLOOKUP(Sheet2!$BI$4,#REF!,23)+HLOOKUP(Sheet2!$BI$5,#REF!,23)+HLOOKUP(Sheet2!$BI$6,#REF!,23)+HLOOKUP(Sheet2!$BI$7,#REF!,23)+HLOOKUP(Sheet2!$BI$8,#REF!,23)+HLOOKUP(Sheet2!$BI$9,#REF!,23)+HLOOKUP(Sheet2!$BI$10,#REF!,23)+HLOOKUP(Sheet2!$BI$11,#REF!,23)+HLOOKUP(Sheet2!$BI$12,#REF!,23)+HLOOKUP(Sheet2!$BI$13,#REF!,23)+HLOOKUP(Sheet2!$BI$14,#REF!,23)+HLOOKUP(Sheet2!$BI$15,#REF!,23)+HLOOKUP(Sheet2!$BI$16,#REF!,23))</f>
        <v>#REF!</v>
      </c>
      <c r="BJ43" s="8" t="e">
        <f>SUM(HLOOKUP(Sheet2!$BJ$3,#REF!,23)+HLOOKUP(Sheet2!$BJ$4,#REF!,23)+HLOOKUP(Sheet2!$BJ$5,#REF!,23)+HLOOKUP(Sheet2!$BJ$6,#REF!,23)+HLOOKUP(Sheet2!$BJ$7,#REF!,23)+HLOOKUP(Sheet2!$BJ$8,#REF!,23)+HLOOKUP(Sheet2!$BJ$9,#REF!,23)+HLOOKUP(Sheet2!$BJ$10,#REF!,23)+HLOOKUP(Sheet2!$BJ$11,#REF!,23)+HLOOKUP(Sheet2!$BJ$12,#REF!,23)+HLOOKUP(Sheet2!$BJ$13,#REF!,23)+HLOOKUP(Sheet2!$BJ$14,#REF!,23)+HLOOKUP(Sheet2!$BJ$15,#REF!,23)+HLOOKUP(Sheet2!$BJ$16,#REF!,23)+HLOOKUP(Sheet2!$BJ$17,#REF!,23))</f>
        <v>#REF!</v>
      </c>
      <c r="BK43" s="8" t="e">
        <f>SUM(HLOOKUP(Sheet2!$BK$3,#REF!,23)+HLOOKUP(Sheet2!$BK$4,#REF!,23)+HLOOKUP(Sheet2!$BK$5,#REF!,23)+HLOOKUP(Sheet2!$BK$6,#REF!,23)+HLOOKUP(Sheet2!$BK$7,#REF!,23)+HLOOKUP(Sheet2!$BK$8,#REF!,23)+HLOOKUP(Sheet2!$BK$9,#REF!,23)+HLOOKUP(Sheet2!$BK$10,#REF!,23)+HLOOKUP(Sheet2!$BK$11,#REF!,23)+HLOOKUP(Sheet2!$BK$12,#REF!,23)+HLOOKUP(Sheet2!$BK$13,#REF!,23)+HLOOKUP(Sheet2!$BK$14,#REF!,23)+HLOOKUP(Sheet2!$BK$15,#REF!,23)+HLOOKUP(Sheet2!$BK$16,#REF!,23)+HLOOKUP(Sheet2!$BK$17,#REF!,23))</f>
        <v>#REF!</v>
      </c>
      <c r="BL43" s="8" t="e">
        <f>SUM(HLOOKUP(Sheet2!$BL$3,#REF!,23)+HLOOKUP(Sheet2!$BL$4,#REF!,23)+HLOOKUP(Sheet2!$BL$5,#REF!,23)+HLOOKUP(Sheet2!$BL$6,#REF!,23)+HLOOKUP(Sheet2!$BL$7,#REF!,23)+HLOOKUP(Sheet2!$BL$8,#REF!,23)+HLOOKUP(Sheet2!$BL$9,#REF!,23)+HLOOKUP(Sheet2!$BL$10,#REF!,23)+HLOOKUP(Sheet2!$BL$11,#REF!,23)+HLOOKUP(Sheet2!$BL$12,#REF!,23)+HLOOKUP(Sheet2!$BL$13,#REF!,23)+HLOOKUP(Sheet2!$BL$14,#REF!,23)+HLOOKUP(Sheet2!$BL$15,#REF!,23)+HLOOKUP(Sheet2!$BL$16,#REF!,23)+HLOOKUP(Sheet2!$BL$17,#REF!,23))</f>
        <v>#REF!</v>
      </c>
      <c r="BM43" s="8" t="e">
        <f>SUM(HLOOKUP(Sheet2!$BM$3,#REF!,23)+HLOOKUP(Sheet2!$BM$4,#REF!,23)+HLOOKUP(Sheet2!$BM$5,#REF!,23)+HLOOKUP(Sheet2!$BM$6,#REF!,23)+HLOOKUP(Sheet2!$BM$7,#REF!,23)+HLOOKUP(Sheet2!$BM$8,#REF!,23)+HLOOKUP(Sheet2!$BM$9,#REF!,23)+HLOOKUP(Sheet2!$BM$10,#REF!,23)+HLOOKUP(Sheet2!$BM$11,#REF!,23)+HLOOKUP(Sheet2!$BM$12,#REF!,23)+HLOOKUP(Sheet2!$BM$13,#REF!,23)+HLOOKUP(Sheet2!$BM$14,#REF!,23)+HLOOKUP(Sheet2!$BM$15,#REF!,23)+HLOOKUP(Sheet2!$BM$16,#REF!,23))</f>
        <v>#REF!</v>
      </c>
      <c r="BN43" s="8" t="e">
        <f>SUM(HLOOKUP(Sheet2!$BN$3,#REF!,23)+HLOOKUP(Sheet2!$BN$4,#REF!,23)+HLOOKUP(Sheet2!$BN$5,#REF!,23)+HLOOKUP(Sheet2!$BN$6,#REF!,23)+HLOOKUP(Sheet2!$BN$7,#REF!,23)+HLOOKUP(Sheet2!$BN$8,#REF!,23)+HLOOKUP(Sheet2!$BN$9,#REF!,23)+HLOOKUP(Sheet2!$BN$10,#REF!,23)+HLOOKUP(Sheet2!$BN$11,#REF!,23)+HLOOKUP(Sheet2!$BN$12,#REF!,23)+HLOOKUP(Sheet2!$BN$13,#REF!,23)+HLOOKUP(Sheet2!$BN$14,#REF!,23)+HLOOKUP(Sheet2!$BN$15,#REF!,23)+HLOOKUP(Sheet2!$BN$16,#REF!,23))</f>
        <v>#REF!</v>
      </c>
      <c r="BO43" s="8" t="e">
        <f>SUM(HLOOKUP(Sheet2!$BO$3,#REF!,23)+HLOOKUP(Sheet2!$BO$4,#REF!,23)+HLOOKUP(Sheet2!$BO$5,#REF!,23)+HLOOKUP(Sheet2!$BO$6,#REF!,23)+HLOOKUP(Sheet2!$BO$7,#REF!,23)+HLOOKUP(Sheet2!$BO$8,#REF!,23)+HLOOKUP(Sheet2!$BO$9,#REF!,23)+HLOOKUP(Sheet2!$BO$10,#REF!,23)+HLOOKUP(Sheet2!$BO$11,#REF!,23)+HLOOKUP(Sheet2!$BO$12,#REF!,23)+HLOOKUP(Sheet2!$BO$13,#REF!,23)+HLOOKUP(Sheet2!$BO$14,#REF!,23)+HLOOKUP(Sheet2!$BO$15,#REF!,23)+HLOOKUP(Sheet2!$BO$16,#REF!,23))</f>
        <v>#REF!</v>
      </c>
      <c r="BP43" s="8" t="e">
        <f>SUM(HLOOKUP(Sheet2!$BP$3,#REF!,23)+HLOOKUP(Sheet2!$BP$4,#REF!,23)+HLOOKUP(Sheet2!$BP$5,#REF!,23)+HLOOKUP(Sheet2!$BP$6,#REF!,23)+HLOOKUP(Sheet2!$BP$7,#REF!,23)+HLOOKUP(Sheet2!$BP$8,#REF!,23)+HLOOKUP(Sheet2!$BP$9,#REF!,23)+HLOOKUP(Sheet2!$BP$10,#REF!,23)+HLOOKUP(Sheet2!$BP$11,#REF!,23)+HLOOKUP(Sheet2!$BP$12,#REF!,23)+HLOOKUP(Sheet2!$BP$13,#REF!,23)+HLOOKUP(Sheet2!$BP$14,#REF!,23))</f>
        <v>#REF!</v>
      </c>
      <c r="BQ43" s="8" t="e">
        <f>SUM(HLOOKUP(Sheet2!$BQ$3,#REF!,23)+HLOOKUP(Sheet2!$BQ$4,#REF!,23)+HLOOKUP(Sheet2!$BQ$5,#REF!,23)+HLOOKUP(Sheet2!$BQ$6,#REF!,23)+HLOOKUP(Sheet2!$BQ$7,#REF!,23)+HLOOKUP(Sheet2!$BQ$8,#REF!,23)+HLOOKUP(Sheet2!$BQ$9,#REF!,23)+HLOOKUP(Sheet2!$BQ$10,#REF!,23)+HLOOKUP(Sheet2!$BQ$11,#REF!,23)+HLOOKUP(Sheet2!$BQ$12,#REF!,23)+HLOOKUP(Sheet2!$BQ$13,#REF!,23)+HLOOKUP(Sheet2!$BQ$14,#REF!,23)+HLOOKUP(Sheet2!$BQ$15,#REF!,23)+HLOOKUP(Sheet2!$BQ$16,#REF!,23))</f>
        <v>#REF!</v>
      </c>
      <c r="BR43" s="8" t="e">
        <f>SUM(HLOOKUP(Sheet2!$BR$3,#REF!,23)+HLOOKUP(Sheet2!$BR$4,#REF!,23)+HLOOKUP(Sheet2!$BR$5,#REF!,23)+HLOOKUP(Sheet2!$BR$6,#REF!,23)+HLOOKUP(Sheet2!$BR$7,#REF!,23)+HLOOKUP(Sheet2!$BR$8,#REF!,23)+HLOOKUP(Sheet2!$BR$9,#REF!,23)+HLOOKUP(Sheet2!$BR$10,#REF!,23)+HLOOKUP(Sheet2!$BR$11,#REF!,23)+HLOOKUP(Sheet2!$BR$12,#REF!,23)+HLOOKUP(Sheet2!$BR$13,#REF!,23)+HLOOKUP(Sheet2!$BR$14,#REF!,23)+HLOOKUP(Sheet2!$BR$15,#REF!,23)+HLOOKUP(Sheet2!$BR$16,#REF!,23))</f>
        <v>#REF!</v>
      </c>
      <c r="BS43" s="8" t="e">
        <f>SUM(HLOOKUP(Sheet2!$BS$3,#REF!,23)+HLOOKUP(Sheet2!$BS$4,#REF!,23)+HLOOKUP(Sheet2!$BS$5,#REF!,23)+HLOOKUP(Sheet2!$BS$6,#REF!,23)+HLOOKUP(Sheet2!$BS$7,#REF!,23)+HLOOKUP(Sheet2!$BS$8,#REF!,23)+HLOOKUP(Sheet2!$BS$9,#REF!,23)+HLOOKUP(Sheet2!$BS$10,#REF!,23)+HLOOKUP(Sheet2!$BS$11,#REF!,23)+HLOOKUP(Sheet2!$BS$12,#REF!,23)+HLOOKUP(Sheet2!$BS$13,#REF!,23)+HLOOKUP(Sheet2!$BS$14,#REF!,23)+HLOOKUP(Sheet2!$BS$15,#REF!,23)+HLOOKUP(Sheet2!$BS$16,#REF!,23)+HLOOKUP(Sheet2!$BS$17,#REF!,23))</f>
        <v>#REF!</v>
      </c>
      <c r="BT43" s="8" t="e">
        <f>SUM(HLOOKUP(Sheet2!$BT$3,#REF!,23)+HLOOKUP(Sheet2!$BT$4,#REF!,23)+HLOOKUP(Sheet2!$BT$5,#REF!,23)+HLOOKUP(Sheet2!$BT$6,#REF!,23)+HLOOKUP(Sheet2!$BT$7,#REF!,23)+HLOOKUP(Sheet2!$BT$8,#REF!,23)+HLOOKUP(Sheet2!$BT$9,#REF!,23)+HLOOKUP(Sheet2!$BT$10,#REF!,23)+HLOOKUP(Sheet2!$BT$11,#REF!,23)+HLOOKUP(Sheet2!$BT$12,#REF!,23)+HLOOKUP(Sheet2!$BT$13,#REF!,23)+HLOOKUP(Sheet2!$BT$14,#REF!,23)+HLOOKUP(Sheet2!$BT$15,#REF!,23)+HLOOKUP(Sheet2!$BT$16,#REF!,23)+HLOOKUP(Sheet2!$BT$17,#REF!,23))</f>
        <v>#REF!</v>
      </c>
      <c r="BU43" s="8" t="e">
        <f>SUM(HLOOKUP(Sheet2!$BU$3,#REF!,23)+HLOOKUP(Sheet2!$BU$4,#REF!,23)+HLOOKUP(Sheet2!$BU$5,#REF!,23)+HLOOKUP(Sheet2!$BU$6,#REF!,23)+HLOOKUP(Sheet2!$BU$7,#REF!,23)+HLOOKUP(Sheet2!$BU$8,#REF!,23)+HLOOKUP(Sheet2!$BU$9,#REF!,23)+HLOOKUP(Sheet2!$BU$10,#REF!,23)+HLOOKUP(Sheet2!$BU$11,#REF!,23)+HLOOKUP(Sheet2!$BU$12,#REF!,23)+HLOOKUP(Sheet2!$BU$13,#REF!,23)+HLOOKUP(Sheet2!$BU$14,#REF!,23)+HLOOKUP(Sheet2!$BU$15,#REF!,23)+HLOOKUP(Sheet2!$BU$16,#REF!,23)+HLOOKUP(Sheet2!$BU$17,#REF!,23)+HLOOKUP(Sheet2!$BU$18,#REF!,23)+HLOOKUP(Sheet2!$BU$19,#REF!,23)+HLOOKUP(Sheet2!$BU$20,#REF!,23))</f>
        <v>#REF!</v>
      </c>
      <c r="BV43" s="8" t="e">
        <f>SUM(HLOOKUP(Sheet2!$BV$3,#REF!,23)+HLOOKUP(Sheet2!$BV$4,#REF!,23)+HLOOKUP(Sheet2!$BV$5,#REF!,23)+HLOOKUP(Sheet2!$BV$6,#REF!,23)+HLOOKUP(Sheet2!$BV$7,#REF!,23)+HLOOKUP(Sheet2!$BV$8,#REF!,23)+HLOOKUP(Sheet2!$BV$9,#REF!,23)+HLOOKUP(Sheet2!$BV$10,#REF!,23)+HLOOKUP(Sheet2!$BV$11,#REF!,23)+HLOOKUP(Sheet2!$BV$12,#REF!,23)+HLOOKUP(Sheet2!$BV$13,#REF!,23)+HLOOKUP(Sheet2!$BV$14,#REF!,23)+HLOOKUP(Sheet2!$BV$15,#REF!,23)+HLOOKUP(Sheet2!$BV$16,#REF!,23)+HLOOKUP(Sheet2!$BV$17,#REF!,23))</f>
        <v>#REF!</v>
      </c>
      <c r="BW43" s="8" t="e">
        <f>SUM(HLOOKUP(Sheet2!$BW$3,#REF!,23)+HLOOKUP(Sheet2!$BW$4,#REF!,23)+HLOOKUP(Sheet2!$BW$5,#REF!,23)+HLOOKUP(Sheet2!$BW$6,#REF!,23)+HLOOKUP(Sheet2!$BW$7,#REF!,23)+HLOOKUP(Sheet2!$BW$8,#REF!,23)+HLOOKUP(Sheet2!$BW$9,#REF!,23)+HLOOKUP(Sheet2!$BW$10,#REF!,23)+HLOOKUP(Sheet2!$BW$11,#REF!,23)+HLOOKUP(Sheet2!$BW$12,#REF!,23)+HLOOKUP(Sheet2!$BW$13,#REF!,23)+HLOOKUP(Sheet2!$BW$14,#REF!,23)+HLOOKUP(Sheet2!$BW$15,#REF!,23)+HLOOKUP(Sheet2!$BW$16,#REF!,23)+HLOOKUP(Sheet2!$BW$17,#REF!,23)+HLOOKUP(Sheet2!$BW$18,#REF!,23)+HLOOKUP(Sheet2!$BW$19,#REF!,23))</f>
        <v>#REF!</v>
      </c>
      <c r="BX43" s="8" t="e">
        <f>SUM(HLOOKUP(Sheet2!$BX$3,#REF!,23)+HLOOKUP(Sheet2!$BX$4,#REF!,23)+HLOOKUP(Sheet2!$BX$5,#REF!,23)+HLOOKUP(Sheet2!$BX$6,#REF!,23)+HLOOKUP(Sheet2!$BX$7,#REF!,23)+HLOOKUP(Sheet2!$BX$8,#REF!,23)+HLOOKUP(Sheet2!$BX$9,#REF!,23)+HLOOKUP(Sheet2!$BX$10,#REF!,23)+HLOOKUP(Sheet2!$BX$11,#REF!,23)+HLOOKUP(Sheet2!$BX$12,#REF!,23)+HLOOKUP(Sheet2!$BX$13,#REF!,23)+HLOOKUP(Sheet2!$BX$14,#REF!,23)+HLOOKUP(Sheet2!$BX$15,#REF!,23)+HLOOKUP(Sheet2!$BX$16,#REF!,23)+HLOOKUP(Sheet2!$BX$17,#REF!,23))</f>
        <v>#REF!</v>
      </c>
      <c r="BY43" s="8" t="e">
        <f>SUM(HLOOKUP(Sheet2!$BY$3,#REF!,23)+HLOOKUP(Sheet2!$BY$4,#REF!,23)+HLOOKUP(Sheet2!$BY$5,#REF!,23)+HLOOKUP(Sheet2!$BY$6,#REF!,23)+HLOOKUP(Sheet2!$BY$7,#REF!,23)+HLOOKUP(Sheet2!$BY$8,#REF!,23)+HLOOKUP(Sheet2!$BY$9,#REF!,23)+HLOOKUP(Sheet2!$BY$10,#REF!,23)+HLOOKUP(Sheet2!$BY$11,#REF!,23)+HLOOKUP(Sheet2!$BY$12,#REF!,23)+HLOOKUP(Sheet2!$BY$13,#REF!,23)+HLOOKUP(Sheet2!$BY$14,#REF!,23)+HLOOKUP(Sheet2!$BY$15,#REF!,23)+HLOOKUP(Sheet2!$BY$16,#REF!,23)+HLOOKUP(Sheet2!$BY$17,#REF!,23)+HLOOKUP(Sheet2!$BY$18,#REF!,23))</f>
        <v>#REF!</v>
      </c>
      <c r="BZ43" s="8" t="e">
        <f>SUM(HLOOKUP(Sheet2!$BZ$3,#REF!,23)+HLOOKUP(Sheet2!$BZ$4,#REF!,23)+HLOOKUP(Sheet2!$BZ$5,#REF!,23)+HLOOKUP(Sheet2!$BZ$6,#REF!,23)+HLOOKUP(Sheet2!$BZ$7,#REF!,23)+HLOOKUP(Sheet2!$BZ$8,#REF!,23)+HLOOKUP(Sheet2!$BZ$9,#REF!,23)+HLOOKUP(Sheet2!$BZ$10,#REF!,23)+HLOOKUP(Sheet2!$BZ$11,#REF!,23)+HLOOKUP(Sheet2!$BZ$12,#REF!,23)+HLOOKUP(Sheet2!$BZ$13,#REF!,23)+HLOOKUP(Sheet2!$BZ$14,#REF!,23)+HLOOKUP(Sheet2!$BZ$15,#REF!,23))</f>
        <v>#REF!</v>
      </c>
      <c r="CA43" s="8" t="e">
        <f>SUM(HLOOKUP(Sheet2!$CA$3,#REF!,23)+HLOOKUP(Sheet2!$CA$4,#REF!,23)+HLOOKUP(Sheet2!$CA$5,#REF!,23)+HLOOKUP(Sheet2!$CA$6,#REF!,23)+HLOOKUP(Sheet2!$CA$7,#REF!,23)+HLOOKUP(Sheet2!$CA$8,#REF!,23)+HLOOKUP(Sheet2!$CA$9,#REF!,23)+HLOOKUP(Sheet2!$CA$10,#REF!,23)+HLOOKUP(Sheet2!$CA$11,#REF!,23)+HLOOKUP(Sheet2!$CA$12,#REF!,23)+HLOOKUP(Sheet2!$CA$13,#REF!,23)+HLOOKUP(Sheet2!$CA$14,#REF!,23)+HLOOKUP(Sheet2!$CA$15,#REF!,23)+HLOOKUP(Sheet2!$CA$16,#REF!,23)+HLOOKUP(Sheet2!$CA$17,#REF!,23))</f>
        <v>#REF!</v>
      </c>
      <c r="CB43" s="8" t="e">
        <f>SUM(HLOOKUP(Sheet2!$CB$3,#REF!,23)+HLOOKUP(Sheet2!$CB$4,#REF!,23)+HLOOKUP(Sheet2!$CB$5,#REF!,23)+HLOOKUP(Sheet2!$CB$6,#REF!,23)+HLOOKUP(Sheet2!$CB$7,#REF!,23)+HLOOKUP(Sheet2!$CB$8,#REF!,23)+HLOOKUP(Sheet2!$CB$9,#REF!,23)+HLOOKUP(Sheet2!$CB$10,#REF!,23)+HLOOKUP(Sheet2!$CB$11,#REF!,23)+HLOOKUP(Sheet2!$CB$12,#REF!,23)+HLOOKUP(Sheet2!$CB$13,#REF!,23)+HLOOKUP(Sheet2!$CB$14,#REF!,23)+HLOOKUP(Sheet2!$CB$15,#REF!,23)+HLOOKUP(Sheet2!$CB$16,#REF!,23)+HLOOKUP(Sheet2!$CB$17,#REF!,23))</f>
        <v>#REF!</v>
      </c>
      <c r="CC43" s="8" t="e">
        <f>SUM(HLOOKUP(Sheet2!$CC$3,#REF!,23)+HLOOKUP(Sheet2!$CC$4,#REF!,23)+HLOOKUP(Sheet2!$CC$5,#REF!,23)+HLOOKUP(Sheet2!$CC$6,#REF!,23)+HLOOKUP(Sheet2!$CC$7,#REF!,23)+HLOOKUP(Sheet2!$CC$8,#REF!,23)+HLOOKUP(Sheet2!$CC$9,#REF!,23)+HLOOKUP(Sheet2!$CC$10,#REF!,23)+HLOOKUP(Sheet2!$CC$11,#REF!,23)+HLOOKUP(Sheet2!$CC$12,#REF!,23)+HLOOKUP(Sheet2!$CC$13,#REF!,23)+HLOOKUP(Sheet2!$CC$14,#REF!,23))</f>
        <v>#REF!</v>
      </c>
      <c r="CD43" s="8" t="e">
        <f>SUM(HLOOKUP(Sheet2!$CD$3,#REF!,23)+HLOOKUP(Sheet2!$CD$4,#REF!,23)+HLOOKUP(Sheet2!$CD$5,#REF!,23)+HLOOKUP(Sheet2!$CD$6,#REF!,23)+HLOOKUP(Sheet2!$CD$7,#REF!,23)+HLOOKUP(Sheet2!$CD$8,#REF!,23)+HLOOKUP(Sheet2!$CD$9,#REF!,23)+HLOOKUP(Sheet2!$CD$10,#REF!,23)+HLOOKUP(Sheet2!$CD$11,#REF!,23)+HLOOKUP(Sheet2!$CD$12,#REF!,23)+HLOOKUP(Sheet2!$CD$13,#REF!,23)+HLOOKUP(Sheet2!$CD$14,#REF!,23)+HLOOKUP(Sheet2!$CD$15,#REF!,23)+HLOOKUP(Sheet2!$CD$16,#REF!,23))</f>
        <v>#REF!</v>
      </c>
      <c r="CE43" s="8" t="e">
        <f>SUM(HLOOKUP(Sheet2!$CE$3,#REF!,23)+HLOOKUP(Sheet2!$CE$4,#REF!,23)+HLOOKUP(Sheet2!$CE$5,#REF!,23)+HLOOKUP(Sheet2!$CE$6,#REF!,23)+HLOOKUP(Sheet2!$CE$7,#REF!,23)+HLOOKUP(Sheet2!$CE$8,#REF!,23)+HLOOKUP(Sheet2!$CE$9,#REF!,23)+HLOOKUP(Sheet2!$CE$10,#REF!,23)+HLOOKUP(Sheet2!$CE$11,#REF!,23)+HLOOKUP(Sheet2!$CE$12,#REF!,23)+HLOOKUP(Sheet2!$CE$13,#REF!,23)+HLOOKUP(Sheet2!$CE$14,#REF!,23)+HLOOKUP(Sheet2!$CE$15,#REF!,23))</f>
        <v>#REF!</v>
      </c>
      <c r="CF43" s="8" t="e">
        <f>SUM(HLOOKUP(Sheet2!$CF$3,#REF!,23)+HLOOKUP(Sheet2!$CF$4,#REF!,23)+HLOOKUP(Sheet2!$CF$5,#REF!,23)+HLOOKUP(Sheet2!$CF$6,#REF!,23)+HLOOKUP(Sheet2!$CF$7,#REF!,23)+HLOOKUP(Sheet2!$CF$8,#REF!,23)+HLOOKUP(Sheet2!$CF$9,#REF!,23)+HLOOKUP(Sheet2!$CF$10,#REF!,23)+HLOOKUP(Sheet2!$CF$11,#REF!,23)+HLOOKUP(Sheet2!$CF$12,#REF!,23)+HLOOKUP(Sheet2!$CF$13,#REF!,23)+HLOOKUP(Sheet2!$CF$14,#REF!,23)+HLOOKUP(Sheet2!$CF$15,#REF!,23)+HLOOKUP(Sheet2!$CF$16,#REF!,23)+HLOOKUP(Sheet2!$CF$17,#REF!,23))</f>
        <v>#REF!</v>
      </c>
      <c r="CG43" s="8" t="e">
        <f>SUM(HLOOKUP(Sheet2!$CG$3,#REF!,23)+HLOOKUP(Sheet2!$CG$4,#REF!,23)+HLOOKUP(Sheet2!$CG$5,#REF!,23)+HLOOKUP(Sheet2!$CG$6,#REF!,23)+HLOOKUP(Sheet2!$CG$7,#REF!,23)+HLOOKUP(Sheet2!$CG$8,#REF!,23)+HLOOKUP(Sheet2!$CG$9,#REF!,23)+HLOOKUP(Sheet2!$CG$10,#REF!,23)+HLOOKUP(Sheet2!$CG$11,#REF!,23)+HLOOKUP(Sheet2!$CG$12,#REF!,23)+HLOOKUP(Sheet2!$CG$13,#REF!,23)+HLOOKUP(Sheet2!$CG$14,#REF!,23)+HLOOKUP(Sheet2!$CG$15,#REF!,23)+HLOOKUP(Sheet2!$CG$16,#REF!,23)+HLOOKUP(Sheet2!$CG$17,#REF!,23)+HLOOKUP(Sheet2!$CG$18,#REF!,23))</f>
        <v>#REF!</v>
      </c>
      <c r="CH43" s="8" t="e">
        <f>SUM(HLOOKUP(Sheet2!$CH$3,#REF!,23)+HLOOKUP(Sheet2!$CH$4,#REF!,23)+HLOOKUP(Sheet2!$CH$5,#REF!,23)+HLOOKUP(Sheet2!$CH$6,#REF!,23)+HLOOKUP(Sheet2!$CH$7,#REF!,23)+HLOOKUP(Sheet2!$CH$8,#REF!,23)+HLOOKUP(Sheet2!$CH$9,#REF!,23)+HLOOKUP(Sheet2!$CH$10,#REF!,23)+HLOOKUP(Sheet2!$CH$11,#REF!,23)+HLOOKUP(Sheet2!$CH$12,#REF!,23)+HLOOKUP(Sheet2!$CH$13,#REF!,23)+HLOOKUP(Sheet2!$CH$14,#REF!,23)+HLOOKUP(Sheet2!$CH$15,#REF!,23)+HLOOKUP(Sheet2!$CH$16,#REF!,23)+HLOOKUP(Sheet2!$CH$17,#REF!,23)+HLOOKUP(Sheet2!$CH$18,#REF!,23))</f>
        <v>#REF!</v>
      </c>
      <c r="CI43" s="8" t="e">
        <f>SUM(HLOOKUP(Sheet2!$CI$3,#REF!,23)+HLOOKUP(Sheet2!$CI$4,#REF!,23)+HLOOKUP(Sheet2!$CI$5,#REF!,23)+HLOOKUP(Sheet2!$CI$6,#REF!,23)+HLOOKUP(Sheet2!$CI$7,#REF!,23)+HLOOKUP(Sheet2!$CI$8,#REF!,23)+HLOOKUP(Sheet2!$CI$9,#REF!,23)+HLOOKUP(Sheet2!$CI$10,#REF!,23)+HLOOKUP(Sheet2!$CI$11,#REF!,23)+HLOOKUP(Sheet2!$CI$12,#REF!,23)+HLOOKUP(Sheet2!$CI$13,#REF!,23)+HLOOKUP(Sheet2!$CI$14,#REF!,23)+HLOOKUP(Sheet2!$CI$15,#REF!,23)+HLOOKUP(Sheet2!$CI$16,#REF!,23)+HLOOKUP(Sheet2!$CI$17,#REF!,23)+HLOOKUP(Sheet2!$CI$18,#REF!,23))</f>
        <v>#REF!</v>
      </c>
      <c r="CJ43" s="8" t="e">
        <f>SUM(HLOOKUP(Sheet2!$CJ$3,#REF!,23)+HLOOKUP(Sheet2!$CJ$4,#REF!,23)+HLOOKUP(Sheet2!$CJ$5,#REF!,23)+HLOOKUP(Sheet2!$CJ$6,#REF!,23)+HLOOKUP(Sheet2!$CJ$7,#REF!,23)+HLOOKUP(Sheet2!$CJ$8,#REF!,23)+HLOOKUP(Sheet2!$CJ$9,#REF!,23)+HLOOKUP(Sheet2!$CJ$10,#REF!,23)+HLOOKUP(Sheet2!$CJ$11,#REF!,23)+HLOOKUP(Sheet2!$CJ$12,#REF!,23)+HLOOKUP(Sheet2!$CJ$13,#REF!,23)+HLOOKUP(Sheet2!$CJ$14,#REF!,23)+HLOOKUP(Sheet2!$CJ$15,#REF!,23)+HLOOKUP(Sheet2!$CJ$16,#REF!,23)+HLOOKUP(Sheet2!$CJ$17,#REF!,23))</f>
        <v>#REF!</v>
      </c>
      <c r="CK43" s="8" t="e">
        <f>SUM(HLOOKUP(Sheet2!$CK$3,#REF!,23)+HLOOKUP(Sheet2!$CK$4,#REF!,23)+HLOOKUP(Sheet2!$CK$5,#REF!,23)+HLOOKUP(Sheet2!$CK$6,#REF!,23)+HLOOKUP(Sheet2!$CK$7,#REF!,23)+HLOOKUP(Sheet2!$CK$8,#REF!,23)+HLOOKUP(Sheet2!$CK$9,#REF!,23)+HLOOKUP(Sheet2!$CK$10,#REF!,23)+HLOOKUP(Sheet2!$CK$11,#REF!,23)+HLOOKUP(Sheet2!$CK$12,#REF!,23)+HLOOKUP(Sheet2!$CK$13,#REF!,23)+HLOOKUP(Sheet2!$CK$14,#REF!,23)+HLOOKUP(Sheet2!$CK$15,#REF!,23)+HLOOKUP(Sheet2!$CK$16,#REF!,23)+HLOOKUP(Sheet2!$CK$17,#REF!,23))</f>
        <v>#REF!</v>
      </c>
      <c r="CL43" s="8" t="e">
        <f>SUM(HLOOKUP(Sheet2!$CL$3,#REF!,23)+HLOOKUP(Sheet2!$CL$4,#REF!,23)+HLOOKUP(Sheet2!$CL$5,#REF!,23)+HLOOKUP(Sheet2!$CL$6,#REF!,23)+HLOOKUP(Sheet2!$CL$7,#REF!,23)+HLOOKUP(Sheet2!$CL$8,#REF!,23)+HLOOKUP(Sheet2!$CL$9,#REF!,23)+HLOOKUP(Sheet2!$CL$10,#REF!,23)+HLOOKUP(Sheet2!$CL$11,#REF!,23)+HLOOKUP(Sheet2!$CL$12,#REF!,23)+HLOOKUP(Sheet2!$CL$13,#REF!,23)+HLOOKUP(Sheet2!$CL$14,#REF!,23)+HLOOKUP(Sheet2!$CL$15,#REF!,23)+HLOOKUP(Sheet2!$CL$16,#REF!,23)+HLOOKUP(Sheet2!$CL$17,#REF!,23))</f>
        <v>#REF!</v>
      </c>
      <c r="CM43" s="8" t="e">
        <f>SUM(HLOOKUP(Sheet2!$CM$3,#REF!,23)+HLOOKUP(Sheet2!$CM$4,#REF!,23)+HLOOKUP(Sheet2!$CM$5,#REF!,23)+HLOOKUP(Sheet2!$CM$6,#REF!,23)+HLOOKUP(Sheet2!$CM$7,#REF!,23)+HLOOKUP(Sheet2!$CM$8,#REF!,23)+HLOOKUP(Sheet2!$CM$9,#REF!,23)+HLOOKUP(Sheet2!$CM$10,#REF!,23)+HLOOKUP(Sheet2!$CM$11,#REF!,23)+HLOOKUP(Sheet2!$CM$12,#REF!,23)+HLOOKUP(Sheet2!$CM$13,#REF!,23)+HLOOKUP(Sheet2!$CM$14,#REF!,23)+HLOOKUP(Sheet2!$CM$15,#REF!,23))</f>
        <v>#REF!</v>
      </c>
      <c r="CN43" s="8" t="e">
        <f>SUM(HLOOKUP(Sheet2!$CN$3,#REF!,23)+HLOOKUP(Sheet2!$CN$4,#REF!,23)+HLOOKUP(Sheet2!$CN$5,#REF!,23)+HLOOKUP(Sheet2!$CN$6,#REF!,23)+HLOOKUP(Sheet2!$CN$7,#REF!,23)+HLOOKUP(Sheet2!$CN$8,#REF!,23)+HLOOKUP(Sheet2!$CN$9,#REF!,23)+HLOOKUP(Sheet2!$CN$10,#REF!,23)+HLOOKUP(Sheet2!$CN$11,#REF!,23)+HLOOKUP(Sheet2!$CN$12,#REF!,23)+HLOOKUP(Sheet2!$CN$13,#REF!,23)+HLOOKUP(Sheet2!$CN$14,#REF!,23)+HLOOKUP(Sheet2!$CN$15,#REF!,23)+HLOOKUP(Sheet2!$CN$16,#REF!,23)+HLOOKUP(Sheet2!$CN$17,#REF!,23))</f>
        <v>#REF!</v>
      </c>
      <c r="CO43" s="8" t="e">
        <f>SUM(HLOOKUP(Sheet2!$CO$3,#REF!,23)+HLOOKUP(Sheet2!$CO$4,#REF!,23)+HLOOKUP(Sheet2!$CO$5,#REF!,23)+HLOOKUP(Sheet2!$CO$6,#REF!,23)+HLOOKUP(Sheet2!$CO$7,#REF!,23)+HLOOKUP(Sheet2!$CO$8,#REF!,23)+HLOOKUP(Sheet2!$CO$9,#REF!,23)+HLOOKUP(Sheet2!$CO$10,#REF!,23)+HLOOKUP(Sheet2!$CO$11,#REF!,23)+HLOOKUP(Sheet2!$CO$12,#REF!,23)+HLOOKUP(Sheet2!$CO$13,#REF!,23)+HLOOKUP(Sheet2!$CO$14,#REF!,23)+HLOOKUP(Sheet2!$CO$15,#REF!,23)+HLOOKUP(Sheet2!$CO$16,#REF!,23)+HLOOKUP(Sheet2!$CO$17,#REF!,23))</f>
        <v>#REF!</v>
      </c>
      <c r="CP43" s="8" t="e">
        <f>SUM(HLOOKUP(Sheet2!$CP$3,#REF!,23)+HLOOKUP(Sheet2!$CP$4,#REF!,23)+HLOOKUP(Sheet2!$CP$5,#REF!,23)+HLOOKUP(Sheet2!$CP$6,#REF!,23)+HLOOKUP(Sheet2!$CP$7,#REF!,23)+HLOOKUP(Sheet2!$CP$8,#REF!,23)+HLOOKUP(Sheet2!$CP$9,#REF!,23)+HLOOKUP(Sheet2!$CP$10,#REF!,23)+HLOOKUP(Sheet2!$CP$11,#REF!,23)+HLOOKUP(Sheet2!$CP$12,#REF!,23)+HLOOKUP(Sheet2!$CP$13,#REF!,23)+HLOOKUP(Sheet2!$CP$14,#REF!,23)+HLOOKUP(Sheet2!$CP$15,#REF!,23)+HLOOKUP(Sheet2!$CP$16,#REF!,23)+HLOOKUP(Sheet2!$CP$17,#REF!,23)+HLOOKUP(Sheet2!$CP$18,#REF!,23))</f>
        <v>#REF!</v>
      </c>
      <c r="CQ43" s="8" t="e">
        <f>SUM(HLOOKUP(Sheet2!$CQ$3,#REF!,23)+HLOOKUP(Sheet2!$CQ$4,#REF!,23)+HLOOKUP(Sheet2!$CQ$5,#REF!,23)+HLOOKUP(Sheet2!$CQ$6,#REF!,23)+HLOOKUP(Sheet2!$CQ$7,#REF!,23)+HLOOKUP(Sheet2!$CQ$8,#REF!,23)+HLOOKUP(Sheet2!$CQ$9,#REF!,23)+HLOOKUP(Sheet2!$CQ$10,#REF!,23)+HLOOKUP(Sheet2!$CQ$11,#REF!,23)+HLOOKUP(Sheet2!$CQ$12,#REF!,23)+HLOOKUP(Sheet2!$CQ$13,#REF!,23)+HLOOKUP(Sheet2!$CQ$14,#REF!,23)+HLOOKUP(Sheet2!$CQ$15,#REF!,23)+HLOOKUP(Sheet2!$CQ$16,#REF!,23)+HLOOKUP(Sheet2!$CQ$17,#REF!,23)+HLOOKUP(Sheet2!$CQ$18,#REF!,23))</f>
        <v>#REF!</v>
      </c>
      <c r="CR43" s="8" t="e">
        <f>SUM(HLOOKUP(Sheet2!$CR$3,#REF!,23)+HLOOKUP(Sheet2!$CR$4,#REF!,23)+HLOOKUP(Sheet2!$CR$5,#REF!,23)+HLOOKUP(Sheet2!$CR$6,#REF!,23)+HLOOKUP(Sheet2!$CR$7,#REF!,23)+HLOOKUP(Sheet2!$CR$8,#REF!,23)+HLOOKUP(Sheet2!$CR$9,#REF!,23)+HLOOKUP(Sheet2!$CR$10,#REF!,23)+HLOOKUP(Sheet2!$CR$11,#REF!,23)+HLOOKUP(Sheet2!$CR$12,#REF!,23)+HLOOKUP(Sheet2!$CR$13,#REF!,23)+HLOOKUP(Sheet2!$CR$14,#REF!,23)+HLOOKUP(Sheet2!$CR$15,#REF!,23)+HLOOKUP(Sheet2!$CR$16,#REF!,23)+HLOOKUP(Sheet2!$CR$17,#REF!,23)+HLOOKUP(Sheet2!$CR$18,#REF!,23)+HLOOKUP(Sheet2!$CR$19,#REF!,23)+HLOOKUP(Sheet2!$CR$20,#REF!,23)+HLOOKUP(Sheet2!$CR$21,#REF!,23))</f>
        <v>#REF!</v>
      </c>
      <c r="CS43" s="8" t="e">
        <f>SUM(HLOOKUP(Sheet2!$CS$3,#REF!,23)+HLOOKUP(Sheet2!$CS$4,#REF!,23)+HLOOKUP(Sheet2!$CS$5,#REF!,23)+HLOOKUP(Sheet2!$CS$6,#REF!,23)+HLOOKUP(Sheet2!$CS$7,#REF!,23)+HLOOKUP(Sheet2!$CS$8,#REF!,23)+HLOOKUP(Sheet2!$CS$9,#REF!,23)+HLOOKUP(Sheet2!$CS$10,#REF!,23)+HLOOKUP(Sheet2!$CS$11,#REF!,23)+HLOOKUP(Sheet2!$CS$12,#REF!,23)+HLOOKUP(Sheet2!$CS$13,#REF!,23)+HLOOKUP(Sheet2!$CS$14,#REF!,23)+HLOOKUP(Sheet2!$CS$15,#REF!,23)+HLOOKUP(Sheet2!$CS$16,#REF!,23)+HLOOKUP(Sheet2!$CS$17,#REF!,23)+HLOOKUP(Sheet2!$CS$18,#REF!,23))</f>
        <v>#REF!</v>
      </c>
      <c r="CT43" s="8" t="e">
        <f>SUM(HLOOKUP(Sheet2!$CT$3,#REF!,23)+HLOOKUP(Sheet2!$CT$4,#REF!,23)+HLOOKUP(Sheet2!$CT$5,#REF!,23)+HLOOKUP(Sheet2!$CT$6,#REF!,23)+HLOOKUP(Sheet2!$CT$7,#REF!,23)+HLOOKUP(Sheet2!$CT$8,#REF!,23)+HLOOKUP(Sheet2!$CT$9,#REF!,23)+HLOOKUP(Sheet2!$CT$10,#REF!,23)+HLOOKUP(Sheet2!$CT$11,#REF!,23)+HLOOKUP(Sheet2!$CT$12,#REF!,23)+HLOOKUP(Sheet2!$CT$13,#REF!,23)+HLOOKUP(Sheet2!$CT$14,#REF!,23)+HLOOKUP(Sheet2!$CT$15,#REF!,23)+HLOOKUP(Sheet2!$CT$16,#REF!,23)+HLOOKUP(Sheet2!$CT$17,#REF!,23)+HLOOKUP(Sheet2!$CT$18,#REF!,23)+HLOOKUP(Sheet2!$CT$19,#REF!,23)+HLOOKUP(Sheet2!$CT$20,#REF!,23))</f>
        <v>#REF!</v>
      </c>
      <c r="CU43" s="8" t="e">
        <f>SUM(HLOOKUP(Sheet2!$CU$3,#REF!,23)+HLOOKUP(Sheet2!$CU$4,#REF!,23)+HLOOKUP(Sheet2!$CU$5,#REF!,23)+HLOOKUP(Sheet2!$CU$6,#REF!,23)+HLOOKUP(Sheet2!$CU$7,#REF!,23)+HLOOKUP(Sheet2!$CU$8,#REF!,23)+HLOOKUP(Sheet2!$CU$9,#REF!,23)+HLOOKUP(Sheet2!$CU$10,#REF!,23)+HLOOKUP(Sheet2!$CU$11,#REF!,23)+HLOOKUP(Sheet2!$CU$12,#REF!,23)+HLOOKUP(Sheet2!$CU$13,#REF!,23)+HLOOKUP(Sheet2!$CU$14,#REF!,23)+HLOOKUP(Sheet2!$CU$15,#REF!,23)+HLOOKUP(Sheet2!$CU$16,#REF!,23)+HLOOKUP(Sheet2!$CU$17,#REF!,23))</f>
        <v>#REF!</v>
      </c>
      <c r="CV43" s="8" t="e">
        <f>SUM(HLOOKUP(Sheet2!$CV$3,#REF!,23)+HLOOKUP(Sheet2!$CV$4,#REF!,23)+HLOOKUP(Sheet2!$CV$5,#REF!,23)+HLOOKUP(Sheet2!$CV$6,#REF!,23)+HLOOKUP(Sheet2!$CV$7,#REF!,23)+HLOOKUP(Sheet2!$CV$8,#REF!,23)+HLOOKUP(Sheet2!$CV$9,#REF!,23)+HLOOKUP(Sheet2!$CV$10,#REF!,23)+HLOOKUP(Sheet2!$CV$11,#REF!,23)+HLOOKUP(Sheet2!$CV$12,#REF!,23)+HLOOKUP(Sheet2!$CV$13,#REF!,23)+HLOOKUP(Sheet2!$CV$14,#REF!,23)+HLOOKUP(Sheet2!$CV$15,#REF!,23)+HLOOKUP(Sheet2!$CV$16,#REF!,23)+HLOOKUP(Sheet2!$CV$17,#REF!,23)+HLOOKUP(Sheet2!$CV$18,#REF!,23))</f>
        <v>#REF!</v>
      </c>
      <c r="CW43" s="8" t="e">
        <f>SUM(HLOOKUP(Sheet2!$CW$3,#REF!,23)+HLOOKUP(Sheet2!$CW$4,#REF!,23)+HLOOKUP(Sheet2!$CW$5,#REF!,23)+HLOOKUP(Sheet2!$CW$6,#REF!,23)+HLOOKUP(Sheet2!$CW$7,#REF!,23)+HLOOKUP(Sheet2!$CW$8,#REF!,23)+HLOOKUP(Sheet2!$CW$9,#REF!,23)+HLOOKUP(Sheet2!$CW$10,#REF!,23)+HLOOKUP(Sheet2!$CW$11,#REF!,23)+HLOOKUP(Sheet2!$CW$12,#REF!,23)+HLOOKUP(Sheet2!$CW$13,#REF!,23)+HLOOKUP(Sheet2!$CW$14,#REF!,23)+HLOOKUP(Sheet2!$CW$15,#REF!,23))</f>
        <v>#REF!</v>
      </c>
      <c r="CX43" s="8" t="e">
        <f>SUM(HLOOKUP(Sheet2!$CX$3,#REF!,23)+HLOOKUP(Sheet2!$CX$4,#REF!,23)+HLOOKUP(Sheet2!$CX$5,#REF!,23)+HLOOKUP(Sheet2!$CX$6,#REF!,23)+HLOOKUP(Sheet2!$CX$7,#REF!,23)+HLOOKUP(Sheet2!$CX$8,#REF!,23)+HLOOKUP(Sheet2!$CX$9,#REF!,23)+HLOOKUP(Sheet2!$CX$10,#REF!,23)+HLOOKUP(Sheet2!$CX$11,#REF!,23)+HLOOKUP(Sheet2!$CX$12,#REF!,23)+HLOOKUP(Sheet2!$CX$13,#REF!,23)+HLOOKUP(Sheet2!$CX$14,#REF!,23)+HLOOKUP(Sheet2!$CX$15,#REF!,23)+HLOOKUP(Sheet2!$CX$16,#REF!,23)+HLOOKUP(Sheet2!$CX$17,#REF!,23))</f>
        <v>#REF!</v>
      </c>
      <c r="CY43" s="8" t="e">
        <f>SUM(HLOOKUP(Sheet2!$CY$3,#REF!,23)+HLOOKUP(Sheet2!$CY$4,#REF!,23)+HLOOKUP(Sheet2!$CY$5,#REF!,23)+HLOOKUP(Sheet2!$CY$6,#REF!,23)+HLOOKUP(Sheet2!$CY$7,#REF!,23)+HLOOKUP(Sheet2!$CY$8,#REF!,23)+HLOOKUP(Sheet2!$CY$9,#REF!,23)+HLOOKUP(Sheet2!$CY$10,#REF!,23)+HLOOKUP(Sheet2!$CY$11,#REF!,23)+HLOOKUP(Sheet2!$CY$12,#REF!,23)+HLOOKUP(Sheet2!$CY$13,#REF!,23)+HLOOKUP(Sheet2!$CY$14,#REF!,23)+HLOOKUP(Sheet2!$CY$15,#REF!,23)+HLOOKUP(Sheet2!$CY$16,#REF!,23)+HLOOKUP(Sheet2!$CY$17,#REF!,23))</f>
        <v>#REF!</v>
      </c>
      <c r="CZ43" s="8" t="e">
        <f>SUM(HLOOKUP(Sheet2!$CZ$3,#REF!,23)+HLOOKUP(Sheet2!$CZ$4,#REF!,23)+HLOOKUP(Sheet2!$CZ$5,#REF!,23)+HLOOKUP(Sheet2!$CZ$6,#REF!,23)+HLOOKUP(Sheet2!$CZ$7,#REF!,23)+HLOOKUP(Sheet2!$CZ$8,#REF!,23)+HLOOKUP(Sheet2!$CZ$9,#REF!,23)+HLOOKUP(Sheet2!$CZ$10,#REF!,23)+HLOOKUP(Sheet2!$CZ$11,#REF!,23)+HLOOKUP(Sheet2!$CZ$12,#REF!,23)+HLOOKUP(Sheet2!$CZ$13,#REF!,23)+HLOOKUP(Sheet2!$CZ$14,#REF!,23))</f>
        <v>#REF!</v>
      </c>
      <c r="DA43" s="8" t="e">
        <f>SUM(HLOOKUP(Sheet2!$DA$3,#REF!,23)+HLOOKUP(Sheet2!$DA$4,#REF!,23)+HLOOKUP(Sheet2!$DA$5,#REF!,23)+HLOOKUP(Sheet2!$DA$6,#REF!,23)+HLOOKUP(Sheet2!$DA$7,#REF!,23)+HLOOKUP(Sheet2!$DA$8,#REF!,23)+HLOOKUP(Sheet2!$DA$9,#REF!,23)+HLOOKUP(Sheet2!$DA$10,#REF!,23)+HLOOKUP(Sheet2!$DA$11,#REF!,23)+HLOOKUP(Sheet2!$DA$12,#REF!,23)+HLOOKUP(Sheet2!$DA$13,#REF!,23)+HLOOKUP(Sheet2!$DA$14,#REF!,23)+HLOOKUP(Sheet2!$DA$15,#REF!,23)+HLOOKUP(Sheet2!$DA$16,#REF!,23))</f>
        <v>#REF!</v>
      </c>
      <c r="DB43" s="8" t="e">
        <f>SUM(HLOOKUP(Sheet2!$DB$3,#REF!,23)+HLOOKUP(Sheet2!$DB$4,#REF!,23)+HLOOKUP(Sheet2!$DB$5,#REF!,23)+HLOOKUP(Sheet2!$DB$6,#REF!,23)+HLOOKUP(Sheet2!$DB$7,#REF!,23)+HLOOKUP(Sheet2!$DB$8,#REF!,23)+HLOOKUP(Sheet2!$DB$9,#REF!,23)+HLOOKUP(Sheet2!$DB$10,#REF!,23)+HLOOKUP(Sheet2!$DB$11,#REF!,23)+HLOOKUP(Sheet2!$DB$12,#REF!,23)+HLOOKUP(Sheet2!$DB$13,#REF!,23)+HLOOKUP(Sheet2!$DB$14,#REF!,23)+HLOOKUP(Sheet2!$DB$15,#REF!,23))</f>
        <v>#REF!</v>
      </c>
      <c r="DC43" s="8" t="e">
        <f>SUM(HLOOKUP(Sheet2!$DC$3,#REF!,23)+HLOOKUP(Sheet2!$DC$4,#REF!,23)+HLOOKUP(Sheet2!$DC$5,#REF!,23)+HLOOKUP(Sheet2!$DC$6,#REF!,23)+HLOOKUP(Sheet2!$DC$7,#REF!,23)+HLOOKUP(Sheet2!$DC$8,#REF!,23)+HLOOKUP(Sheet2!$DC$9,#REF!,23)+HLOOKUP(Sheet2!$DC$10,#REF!,23)+HLOOKUP(Sheet2!$DC$11,#REF!,23)+HLOOKUP(Sheet2!$DC$12,#REF!,23)+HLOOKUP(Sheet2!$DC$13,#REF!,23)+HLOOKUP(Sheet2!$DC$14,#REF!,23)+HLOOKUP(Sheet2!$DC$15,#REF!,23)+HLOOKUP(Sheet2!$DC$16,#REF!,23)+HLOOKUP(Sheet2!$DC$17,#REF!,23))</f>
        <v>#REF!</v>
      </c>
      <c r="DD43" s="8" t="e">
        <f>SUM(HLOOKUP(Sheet2!$DD$3,#REF!,23)+HLOOKUP(Sheet2!$DD$4,#REF!,23)+HLOOKUP(Sheet2!$DD$5,#REF!,23)+HLOOKUP(Sheet2!$DD$6,#REF!,23)+HLOOKUP(Sheet2!$DD$7,#REF!,23)+HLOOKUP(Sheet2!$DD$8,#REF!,23)+HLOOKUP(Sheet2!$DD$9,#REF!,23)+HLOOKUP(Sheet2!$DD$10,#REF!,23)+HLOOKUP(Sheet2!$DD$11,#REF!,23)+HLOOKUP(Sheet2!$DD$12,#REF!,23)+HLOOKUP(Sheet2!$DD$13,#REF!,23)+HLOOKUP(Sheet2!$DD$14,#REF!,23)+HLOOKUP(Sheet2!$DD$15,#REF!,23)+HLOOKUP(Sheet2!$DD$16,#REF!,23)+HLOOKUP(Sheet2!$DD$17,#REF!,23)+HLOOKUP(Sheet2!$DD$18,#REF!,23))</f>
        <v>#REF!</v>
      </c>
      <c r="DE43" s="8" t="e">
        <f>SUM(HLOOKUP(Sheet2!$DE$3,#REF!,23)+HLOOKUP(Sheet2!$DE$4,#REF!,23)+HLOOKUP(Sheet2!$DE$5,#REF!,23)+HLOOKUP(Sheet2!$DE$6,#REF!,23)+HLOOKUP(Sheet2!$DE$7,#REF!,23)+HLOOKUP(Sheet2!$DE$8,#REF!,23)+HLOOKUP(Sheet2!$DE$9,#REF!,23)+HLOOKUP(Sheet2!$DE$10,#REF!,23)+HLOOKUP(Sheet2!$DE$11,#REF!,23)+HLOOKUP(Sheet2!$DE$12,#REF!,23)+HLOOKUP(Sheet2!$DE$13,#REF!,23)+HLOOKUP(Sheet2!$DE$14,#REF!,23)+HLOOKUP(Sheet2!$DE$15,#REF!,23)+HLOOKUP(Sheet2!$DE$16,#REF!,23)+HLOOKUP(Sheet2!$DE$17,#REF!,23)+HLOOKUP(Sheet2!$DE$18,#REF!,23))</f>
        <v>#REF!</v>
      </c>
      <c r="DF43" s="8" t="e">
        <f>SUM(HLOOKUP(Sheet2!$DF$3,#REF!,23)+HLOOKUP(Sheet2!$DF$4,#REF!,23)+HLOOKUP(Sheet2!$DF$5,#REF!,23)+HLOOKUP(Sheet2!$DF$6,#REF!,23)+HLOOKUP(Sheet2!$DF$7,#REF!,23)+HLOOKUP(Sheet2!$DF$8,#REF!,23)+HLOOKUP(Sheet2!$DF$9,#REF!,23)+HLOOKUP(Sheet2!$DF$10,#REF!,23)+HLOOKUP(Sheet2!$DF$11,#REF!,23)+HLOOKUP(Sheet2!$DF$12,#REF!,23)+HLOOKUP(Sheet2!$DF$13,#REF!,23)+HLOOKUP(Sheet2!$DF$14,#REF!,23)+HLOOKUP(Sheet2!$DF$15,#REF!,23)+HLOOKUP(Sheet2!$DF$16,#REF!,23)+HLOOKUP(Sheet2!$DF$17,#REF!,23)+HLOOKUP(Sheet2!$DF$18,#REF!,23))</f>
        <v>#REF!</v>
      </c>
      <c r="DG43" s="8" t="e">
        <f>SUM(HLOOKUP(Sheet2!$DG$3,#REF!,23)+HLOOKUP(Sheet2!$DG$4,#REF!,23)+HLOOKUP(Sheet2!$DG$5,#REF!,23)+HLOOKUP(Sheet2!$DG$6,#REF!,23)+HLOOKUP(Sheet2!$DG$7,#REF!,23)+HLOOKUP(Sheet2!$DG$8,#REF!,23)+HLOOKUP(Sheet2!$DG$9,#REF!,23)+HLOOKUP(Sheet2!$DG$10,#REF!,23)+HLOOKUP(Sheet2!$DG$11,#REF!,23)+HLOOKUP(Sheet2!$DG$12,#REF!,23)+HLOOKUP(Sheet2!$DG$13,#REF!,23)+HLOOKUP(Sheet2!$DG$14,#REF!,23)+HLOOKUP(Sheet2!$DG$15,#REF!,23)+HLOOKUP(Sheet2!$DG$16,#REF!,23)+HLOOKUP(Sheet2!$DG$17,#REF!,23))</f>
        <v>#REF!</v>
      </c>
      <c r="DH43" s="8" t="e">
        <f>SUM(HLOOKUP(Sheet2!$DH$3,#REF!,23)+HLOOKUP(Sheet2!$DH$4,#REF!,23)+HLOOKUP(Sheet2!$DH$5,#REF!,23)+HLOOKUP(Sheet2!$DH$6,#REF!,23)+HLOOKUP(Sheet2!$DH$7,#REF!,23)+HLOOKUP(Sheet2!$DH$8,#REF!,23)+HLOOKUP(Sheet2!$DH$9,#REF!,23)+HLOOKUP(Sheet2!$DH$10,#REF!,23)+HLOOKUP(Sheet2!$DH$11,#REF!,23)+HLOOKUP(Sheet2!$DH$12,#REF!,23)+HLOOKUP(Sheet2!$DH$13,#REF!,23)+HLOOKUP(Sheet2!$DH$14,#REF!,23)+HLOOKUP(Sheet2!$DH$15,#REF!,23)+HLOOKUP(Sheet2!$DH$16,#REF!,23)+HLOOKUP(Sheet2!$DH$17,#REF!,23))</f>
        <v>#REF!</v>
      </c>
      <c r="DI43" s="8" t="e">
        <f>SUM(HLOOKUP(Sheet2!$DI$3,#REF!,23)+HLOOKUP(Sheet2!$DI$4,#REF!,23)+HLOOKUP(Sheet2!$DI$5,#REF!,23)+HLOOKUP(Sheet2!$DI$6,#REF!,23)+HLOOKUP(Sheet2!$DI$7,#REF!,23)+HLOOKUP(Sheet2!$DI$8,#REF!,23)+HLOOKUP(Sheet2!$DI$9,#REF!,23)+HLOOKUP(Sheet2!$DI$10,#REF!,23)+HLOOKUP(Sheet2!$DI$11,#REF!,23)+HLOOKUP(Sheet2!$DI$12,#REF!,23)+HLOOKUP(Sheet2!$DI$13,#REF!,23)+HLOOKUP(Sheet2!$DI$14,#REF!,23)+HLOOKUP(Sheet2!$DI$15,#REF!,23)+HLOOKUP(Sheet2!$DI$16,#REF!,23)+HLOOKUP(Sheet2!$DI$17,#REF!,23))</f>
        <v>#REF!</v>
      </c>
      <c r="DJ43" s="8" t="e">
        <f>SUM(HLOOKUP(Sheet2!$DJ$3,#REF!,23)+HLOOKUP(Sheet2!$DJ$4,#REF!,23)+HLOOKUP(Sheet2!$DJ$5,#REF!,23)+HLOOKUP(Sheet2!$DJ$6,#REF!,23)+HLOOKUP(Sheet2!$DJ$7,#REF!,23)+HLOOKUP(Sheet2!$DJ$8,#REF!,23)+HLOOKUP(Sheet2!$DJ$9,#REF!,23)+HLOOKUP(Sheet2!$DJ$10,#REF!,23)+HLOOKUP(Sheet2!$DJ$11,#REF!,23)+HLOOKUP(Sheet2!$DJ$12,#REF!,23)+HLOOKUP(Sheet2!$DJ$13,#REF!,23)+HLOOKUP(Sheet2!$DJ$14,#REF!,23)+HLOOKUP(Sheet2!$DJ$15,#REF!,23))</f>
        <v>#REF!</v>
      </c>
      <c r="DK43" s="8" t="e">
        <f>SUM(HLOOKUP(Sheet2!$DK$3,#REF!,23)+HLOOKUP(Sheet2!$DK$4,#REF!,23)+HLOOKUP(Sheet2!$DK$5,#REF!,23)+HLOOKUP(Sheet2!$DK$6,#REF!,23)+HLOOKUP(Sheet2!$DK$7,#REF!,23)+HLOOKUP(Sheet2!$DK$8,#REF!,23)+HLOOKUP(Sheet2!$DK$9,#REF!,23)+HLOOKUP(Sheet2!$DK$10,#REF!,23)+HLOOKUP(Sheet2!$DK$11,#REF!,23)+HLOOKUP(Sheet2!$DK$12,#REF!,23)+HLOOKUP(Sheet2!$DK$13,#REF!,23)+HLOOKUP(Sheet2!$DK$14,#REF!,23)+HLOOKUP(Sheet2!$DK$15,#REF!,23)+HLOOKUP(Sheet2!$DK$16,#REF!,23)+HLOOKUP(Sheet2!$DK$17,#REF!,23))</f>
        <v>#REF!</v>
      </c>
      <c r="DL43" s="8" t="e">
        <f>SUM(HLOOKUP(Sheet2!$DL$3,#REF!,23)+HLOOKUP(Sheet2!$DL$4,#REF!,23)+HLOOKUP(Sheet2!$DL$5,#REF!,23)+HLOOKUP(Sheet2!$DL$6,#REF!,23)+HLOOKUP(Sheet2!$DL$7,#REF!,23)+HLOOKUP(Sheet2!$DL$8,#REF!,23)+HLOOKUP(Sheet2!$DL$9,#REF!,23)+HLOOKUP(Sheet2!$DL$10,#REF!,23)+HLOOKUP(Sheet2!$DL$11,#REF!,23)+HLOOKUP(Sheet2!$DL$12,#REF!,23)+HLOOKUP(Sheet2!$DL$13,#REF!,23)+HLOOKUP(Sheet2!$DL$14,#REF!,23)+HLOOKUP(Sheet2!$DL$15,#REF!,23)+HLOOKUP(Sheet2!$DL$16,#REF!,23)+HLOOKUP(Sheet2!$DL$17,#REF!,23))</f>
        <v>#REF!</v>
      </c>
      <c r="DM43" s="8" t="e">
        <f>SUM(HLOOKUP(Sheet2!$DM$3,#REF!,23)+HLOOKUP(Sheet2!$DM$4,#REF!,23)+HLOOKUP(Sheet2!$DM$5,#REF!,23)+HLOOKUP(Sheet2!$DM$6,#REF!,23)+HLOOKUP(Sheet2!$DM$7,#REF!,23)+HLOOKUP(Sheet2!$DM$8,#REF!,23)+HLOOKUP(Sheet2!$DM$9,#REF!,23)+HLOOKUP(Sheet2!$DM$10,#REF!,23)+HLOOKUP(Sheet2!$DM$11,#REF!,23)+HLOOKUP(Sheet2!$DM$12,#REF!,23)+HLOOKUP(Sheet2!$DM$13,#REF!,23)+HLOOKUP(Sheet2!$DM$14,#REF!,23)+HLOOKUP(Sheet2!$DM$15,#REF!,23)+HLOOKUP(Sheet2!$DM$16,#REF!,23)+HLOOKUP(Sheet2!$DM$17,#REF!,23)+HLOOKUP(Sheet2!$DM$18,#REF!,23))</f>
        <v>#REF!</v>
      </c>
      <c r="DN43" s="8" t="e">
        <f>SUM(HLOOKUP(Sheet2!$DN$3,#REF!,23)+HLOOKUP(Sheet2!$DN$4,#REF!,23)+HLOOKUP(Sheet2!$DN$5,#REF!,23)+HLOOKUP(Sheet2!$DN$6,#REF!,23)+HLOOKUP(Sheet2!$DN$7,#REF!,23)+HLOOKUP(Sheet2!$DN$8,#REF!,23)+HLOOKUP(Sheet2!$DN$9,#REF!,23)+HLOOKUP(Sheet2!$DN$10,#REF!,23)+HLOOKUP(Sheet2!$DN$11,#REF!,23)+HLOOKUP(Sheet2!$DN$12,#REF!,23)+HLOOKUP(Sheet2!$DN$13,#REF!,23)+HLOOKUP(Sheet2!$DN$14,#REF!,23)+HLOOKUP(Sheet2!$DN$15,#REF!,23)+HLOOKUP(Sheet2!$DN$16,#REF!,23)+HLOOKUP(Sheet2!$DN$17,#REF!,23)+HLOOKUP(Sheet2!$DN$18,#REF!,23))</f>
        <v>#REF!</v>
      </c>
      <c r="DO43" s="8" t="e">
        <f>SUM(HLOOKUP(Sheet2!$DO$3,#REF!,23)+HLOOKUP(Sheet2!$DO$4,#REF!,23)+HLOOKUP(Sheet2!$DO$5,#REF!,23)+HLOOKUP(Sheet2!$DO$6,#REF!,23)+HLOOKUP(Sheet2!$DO$7,#REF!,23)+HLOOKUP(Sheet2!$DO$8,#REF!,23)+HLOOKUP(Sheet2!$DO$9,#REF!,23)+HLOOKUP(Sheet2!$DO$10,#REF!,23)+HLOOKUP(Sheet2!$DO$11,#REF!,23)+HLOOKUP(Sheet2!$DO$12,#REF!,23)+HLOOKUP(Sheet2!$DO$13,#REF!,23)+HLOOKUP(Sheet2!$DO$14,#REF!,23)+HLOOKUP(Sheet2!$DO$15,#REF!,23)+HLOOKUP(Sheet2!$DO$16,#REF!,23)+HLOOKUP(Sheet2!$DO$17,#REF!,23)+HLOOKUP(Sheet2!$DO$18,#REF!,23)+HLOOKUP(Sheet2!$DO$19,#REF!,23)+HLOOKUP(Sheet2!$DO$20,#REF!,23)+HLOOKUP(Sheet2!$DO$21,#REF!,23))</f>
        <v>#REF!</v>
      </c>
      <c r="DP43" s="8" t="e">
        <f>SUM(HLOOKUP(Sheet2!$DP$3,#REF!,23)+HLOOKUP(Sheet2!$DP$4,#REF!,23)+HLOOKUP(Sheet2!$DP$5,#REF!,23)+HLOOKUP(Sheet2!$DP$6,#REF!,23)+HLOOKUP(Sheet2!$DP$7,#REF!,23)+HLOOKUP(Sheet2!$DP$8,#REF!,23)+HLOOKUP(Sheet2!$DP$9,#REF!,23)+HLOOKUP(Sheet2!$DP$10,#REF!,23)+HLOOKUP(Sheet2!$DP$11,#REF!,23)+HLOOKUP(Sheet2!$DP$12,#REF!,23)+HLOOKUP(Sheet2!$DP$13,#REF!,23)+HLOOKUP(Sheet2!$DP$14,#REF!,23)+HLOOKUP(Sheet2!$DP$15,#REF!,23)+HLOOKUP(Sheet2!$DP$16,#REF!,23)+HLOOKUP(Sheet2!$DP$17,#REF!,23)+HLOOKUP(Sheet2!$DP$18,#REF!,23))</f>
        <v>#REF!</v>
      </c>
      <c r="DQ43" s="8" t="e">
        <f>SUM(HLOOKUP(Sheet2!$DQ$3,#REF!,23)+HLOOKUP(Sheet2!$DQ$4,#REF!,23)+HLOOKUP(Sheet2!$DQ$5,#REF!,23)+HLOOKUP(Sheet2!$DQ$6,#REF!,23)+HLOOKUP(Sheet2!$DQ$7,#REF!,23)+HLOOKUP(Sheet2!$DQ$8,#REF!,23)+HLOOKUP(Sheet2!$DQ$9,#REF!,23)+HLOOKUP(Sheet2!$DQ$10,#REF!,23)+HLOOKUP(Sheet2!$DQ$11,#REF!,23)+HLOOKUP(Sheet2!$DQ$12,#REF!,23)+HLOOKUP(Sheet2!$DQ$13,#REF!,23)+HLOOKUP(Sheet2!$DQ$14,#REF!,23)+HLOOKUP(Sheet2!$DQ$15,#REF!,23)+HLOOKUP(Sheet2!$DQ$16,#REF!,23)+HLOOKUP(Sheet2!$DQ$17,#REF!,23)+HLOOKUP(Sheet2!$DQ$18,#REF!,23)+HLOOKUP(Sheet2!$DQ$19,#REF!,23)+HLOOKUP(Sheet2!$DQ$20,#REF!,23))</f>
        <v>#REF!</v>
      </c>
      <c r="DR43" s="8" t="e">
        <f>SUM(HLOOKUP(Sheet2!$DR$3,#REF!,23)+HLOOKUP(Sheet2!$DR$4,#REF!,23)+HLOOKUP(Sheet2!$DR$5,#REF!,23)+HLOOKUP(Sheet2!$DR$6,#REF!,23)+HLOOKUP(Sheet2!$DR$7,#REF!,23)+HLOOKUP(Sheet2!$DR$8,#REF!,23)+HLOOKUP(Sheet2!$DR$9,#REF!,23)+HLOOKUP(Sheet2!$DR$10,#REF!,23)+HLOOKUP(Sheet2!$DR$11,#REF!,23)+HLOOKUP(Sheet2!$DR$12,#REF!,23)+HLOOKUP(Sheet2!$DR$13,#REF!,23)+HLOOKUP(Sheet2!$DR$14,#REF!,23)+HLOOKUP(Sheet2!$DR$15,#REF!,23)+HLOOKUP(Sheet2!$DR$16,#REF!,23))</f>
        <v>#REF!</v>
      </c>
      <c r="DS43" s="8" t="e">
        <f>SUM(HLOOKUP(Sheet2!$DS$3,#REF!,23)+HLOOKUP(Sheet2!$DS$4,#REF!,23)+HLOOKUP(Sheet2!$DS$5,#REF!,23)+HLOOKUP(Sheet2!$DS$6,#REF!,23)+HLOOKUP(Sheet2!$DS$7,#REF!,23)+HLOOKUP(Sheet2!$DS$8,#REF!,23)+HLOOKUP(Sheet2!$DS$9,#REF!,23)+HLOOKUP(Sheet2!$DS$10,#REF!,23)+HLOOKUP(Sheet2!$DS$11,#REF!,23)+HLOOKUP(Sheet2!$DS$12,#REF!,23)+HLOOKUP(Sheet2!$DS$13,#REF!,23)+HLOOKUP(Sheet2!$DS$14,#REF!,23)+HLOOKUP(Sheet2!$DS$15,#REF!,23)+HLOOKUP(Sheet2!$DS$16,#REF!,23)+HLOOKUP(Sheet2!$DS$17,#REF!,23))</f>
        <v>#REF!</v>
      </c>
      <c r="DT43" s="8" t="e">
        <f>SUM(HLOOKUP(Sheet2!$DT$3,#REF!,23)+HLOOKUP(Sheet2!$DT$4,#REF!,23)+HLOOKUP(Sheet2!$DT$5,#REF!,23)+HLOOKUP(Sheet2!$DT$6,#REF!,23)+HLOOKUP(Sheet2!$DT$7,#REF!,23)+HLOOKUP(Sheet2!$DT$8,#REF!,23)+HLOOKUP(Sheet2!$DT$9,#REF!,23)+HLOOKUP(Sheet2!$DT$10,#REF!,23)+HLOOKUP(Sheet2!$DT$11,#REF!,23)+HLOOKUP(Sheet2!$DT$12,#REF!,23)+HLOOKUP(Sheet2!$DT$13,#REF!,23)+HLOOKUP(Sheet2!$DT$14,#REF!,23))</f>
        <v>#REF!</v>
      </c>
      <c r="DU43" s="8" t="e">
        <f>SUM(HLOOKUP(Sheet2!$DU$3,#REF!,23)+HLOOKUP(Sheet2!$DU$4,#REF!,23)+HLOOKUP(Sheet2!$DU$5,#REF!,23)+HLOOKUP(Sheet2!$DU$6,#REF!,23)+HLOOKUP(Sheet2!$DU$7,#REF!,23)+HLOOKUP(Sheet2!$DU$8,#REF!,23)+HLOOKUP(Sheet2!$DU$9,#REF!,23)+HLOOKUP(Sheet2!$DU$10,#REF!,23)+HLOOKUP(Sheet2!$DU$11,#REF!,23)+HLOOKUP(Sheet2!$DU$12,#REF!,23)+HLOOKUP(Sheet2!$DU$13,#REF!,23)+HLOOKUP(Sheet2!$DU$14,#REF!,23)+HLOOKUP(Sheet2!$DU$15,#REF!,23)+HLOOKUP(Sheet2!$DU$16,#REF!,23))</f>
        <v>#REF!</v>
      </c>
      <c r="DV43" s="8" t="e">
        <f>SUM(HLOOKUP(Sheet2!$DV$3,#REF!,23)+HLOOKUP(Sheet2!$DV$4,#REF!,23)+HLOOKUP(Sheet2!$DV$5,#REF!,23)+HLOOKUP(Sheet2!$DV$6,#REF!,23)+HLOOKUP(Sheet2!$DV$7,#REF!,23)+HLOOKUP(Sheet2!$DV$8,#REF!,23)+HLOOKUP(Sheet2!$DV$9,#REF!,23)+HLOOKUP(Sheet2!$DV$10,#REF!,23)+HLOOKUP(Sheet2!$DV$11,#REF!,23)+HLOOKUP(Sheet2!$DV$12,#REF!,23)+HLOOKUP(Sheet2!$DV$13,#REF!,23)+HLOOKUP(Sheet2!$DV$14,#REF!,23)+HLOOKUP(Sheet2!$DV$15,#REF!,23)+HLOOKUP(Sheet2!$DV$16,#REF!,23))</f>
        <v>#REF!</v>
      </c>
      <c r="DW43" s="8" t="e">
        <f>SUM(HLOOKUP(Sheet2!$DW$3,#REF!,23)+HLOOKUP(Sheet2!$DW$4,#REF!,23)+HLOOKUP(Sheet2!$DW$5,#REF!,23)+HLOOKUP(Sheet2!$DW$6,#REF!,23)+HLOOKUP(Sheet2!$DW$7,#REF!,23)+HLOOKUP(Sheet2!$DW$8,#REF!,23)+HLOOKUP(Sheet2!$DW$9,#REF!,23)+HLOOKUP(Sheet2!$DW$10,#REF!,23)+HLOOKUP(Sheet2!$DW$11,#REF!,23)+HLOOKUP(Sheet2!$DW$12,#REF!,23)+HLOOKUP(Sheet2!$DW$13,#REF!,23))</f>
        <v>#REF!</v>
      </c>
      <c r="DX43" s="8" t="e">
        <f>SUM(HLOOKUP(Sheet2!$DX$3,#REF!,23)+HLOOKUP(Sheet2!$DX$4,#REF!,23)+HLOOKUP(Sheet2!$DX$5,#REF!,23)+HLOOKUP(Sheet2!$DX$6,#REF!,23)+HLOOKUP(Sheet2!$DX$7,#REF!,23)+HLOOKUP(Sheet2!$DX$8,#REF!,23)+HLOOKUP(Sheet2!$DX$9,#REF!,23)+HLOOKUP(Sheet2!$DX$10,#REF!,23)+HLOOKUP(Sheet2!$DX$11,#REF!,23)+HLOOKUP(Sheet2!$DX$12,#REF!,23)+HLOOKUP(Sheet2!$DX$13,#REF!,23)+HLOOKUP(Sheet2!$DX$14,#REF!,23)+HLOOKUP(Sheet2!$DX$15,#REF!,23))</f>
        <v>#REF!</v>
      </c>
      <c r="DY43" s="8" t="e">
        <f>SUM(HLOOKUP(Sheet2!$DY$3,#REF!,23)+HLOOKUP(Sheet2!$DY$4,#REF!,23)+HLOOKUP(Sheet2!$DY$5,#REF!,23)+HLOOKUP(Sheet2!$DY$6,#REF!,23)+HLOOKUP(Sheet2!$DY$7,#REF!,23)+HLOOKUP(Sheet2!$DY$8,#REF!,23)+HLOOKUP(Sheet2!$DY$9,#REF!,23)+HLOOKUP(Sheet2!$DY$10,#REF!,23)+HLOOKUP(Sheet2!$DY$11,#REF!,23)+HLOOKUP(Sheet2!$DY$12,#REF!,23)+HLOOKUP(Sheet2!$DY$13,#REF!,23)+HLOOKUP(Sheet2!$DY$14,#REF!,23))</f>
        <v>#REF!</v>
      </c>
      <c r="DZ43" s="8" t="e">
        <f>SUM(HLOOKUP(Sheet2!$DZ$3,#REF!,23)+HLOOKUP(Sheet2!$DZ$4,#REF!,23)+HLOOKUP(Sheet2!$DZ$5,#REF!,23)+HLOOKUP(Sheet2!$DZ$6,#REF!,23)+HLOOKUP(Sheet2!$DZ$7,#REF!,23)+HLOOKUP(Sheet2!$DZ$8,#REF!,23)+HLOOKUP(Sheet2!$DZ$9,#REF!,23)+HLOOKUP(Sheet2!$DZ$10,#REF!,23)+HLOOKUP(Sheet2!$DZ$11,#REF!,23)+HLOOKUP(Sheet2!$DZ$12,#REF!,23)+HLOOKUP(Sheet2!$DZ$13,#REF!,23)+HLOOKUP(Sheet2!$DZ$14,#REF!,23)+HLOOKUP(Sheet2!$DZ$15,#REF!,23)+HLOOKUP(Sheet2!$DZ$16,#REF!,23))</f>
        <v>#REF!</v>
      </c>
      <c r="EA43" s="8" t="e">
        <f>SUM(HLOOKUP(Sheet2!$EA$3,#REF!,23)+HLOOKUP(Sheet2!$EA$4,#REF!,23)+HLOOKUP(Sheet2!$EA$5,#REF!,23)+HLOOKUP(Sheet2!$EA$6,#REF!,23)+HLOOKUP(Sheet2!$EA$7,#REF!,23)+HLOOKUP(Sheet2!$EA$8,#REF!,23)+HLOOKUP(Sheet2!$EA$9,#REF!,23)+HLOOKUP(Sheet2!$EA$10,#REF!,23)+HLOOKUP(Sheet2!$EA$11,#REF!,23)+HLOOKUP(Sheet2!$EA$12,#REF!,23)+HLOOKUP(Sheet2!$EA$13,#REF!,23)+HLOOKUP(Sheet2!$EA$14,#REF!,23)+HLOOKUP(Sheet2!$EA$15,#REF!,23)+HLOOKUP(Sheet2!$EA$16,#REF!,23)+HLOOKUP(Sheet2!$EA$17,#REF!,23))</f>
        <v>#REF!</v>
      </c>
      <c r="EB43" s="8" t="e">
        <f>SUM(HLOOKUP(Sheet2!$EB$3,#REF!,23)+HLOOKUP(Sheet2!$EB$4,#REF!,23)+HLOOKUP(Sheet2!$EB$5,#REF!,23)+HLOOKUP(Sheet2!$EB$6,#REF!,23)+HLOOKUP(Sheet2!$EB$7,#REF!,23)+HLOOKUP(Sheet2!$EB$8,#REF!,23)+HLOOKUP(Sheet2!$EB$9,#REF!,23)+HLOOKUP(Sheet2!$EB$10,#REF!,23)+HLOOKUP(Sheet2!$EB$11,#REF!,23)+HLOOKUP(Sheet2!$EB$12,#REF!,23)+HLOOKUP(Sheet2!$EB$13,#REF!,23)+HLOOKUP(Sheet2!$EB$14,#REF!,23)+HLOOKUP(Sheet2!$EB$15,#REF!,23)+HLOOKUP(Sheet2!$EB$16,#REF!,23)+HLOOKUP(Sheet2!$EB$17,#REF!,23))</f>
        <v>#REF!</v>
      </c>
      <c r="EC43" s="8" t="e">
        <f>SUM(HLOOKUP(Sheet2!$EC$3,#REF!,23)+HLOOKUP(Sheet2!$EC$4,#REF!,23)+HLOOKUP(Sheet2!$EC$5,#REF!,23)+HLOOKUP(Sheet2!$EC$6,#REF!,23)+HLOOKUP(Sheet2!$EC$7,#REF!,23)+HLOOKUP(Sheet2!$EC$8,#REF!,23)+HLOOKUP(Sheet2!$EC$9,#REF!,23)+HLOOKUP(Sheet2!$EC$10,#REF!,23)+HLOOKUP(Sheet2!$EC$11,#REF!,23)+HLOOKUP(Sheet2!$EC$12,#REF!,23)+HLOOKUP(Sheet2!$EC$13,#REF!,23)+HLOOKUP(Sheet2!$EC$14,#REF!,23)+HLOOKUP(Sheet2!$EC$15,#REF!,23)+HLOOKUP(Sheet2!$EC$16,#REF!,23)+HLOOKUP(Sheet2!$EC$17,#REF!,23))</f>
        <v>#REF!</v>
      </c>
      <c r="ED43" s="8" t="e">
        <f>SUM(HLOOKUP(Sheet2!$ED$3,#REF!,23)+HLOOKUP(Sheet2!$ED$4,#REF!,23)+HLOOKUP(Sheet2!$ED$5,#REF!,23)+HLOOKUP(Sheet2!$ED$6,#REF!,23)+HLOOKUP(Sheet2!$ED$7,#REF!,23)+HLOOKUP(Sheet2!$ED$8,#REF!,23)+HLOOKUP(Sheet2!$ED$9,#REF!,23)+HLOOKUP(Sheet2!$ED$10,#REF!,23)+HLOOKUP(Sheet2!$ED$11,#REF!,23)+HLOOKUP(Sheet2!$ED$12,#REF!,23)+HLOOKUP(Sheet2!$ED$13,#REF!,23)+HLOOKUP(Sheet2!$ED$14,#REF!,23)+HLOOKUP(Sheet2!$ED$15,#REF!,23)+HLOOKUP(Sheet2!$ED$16,#REF!,23))</f>
        <v>#REF!</v>
      </c>
      <c r="EE43" s="8" t="e">
        <f>SUM(HLOOKUP(Sheet2!$EE$3,#REF!,23)+HLOOKUP(Sheet2!$EE$4,#REF!,23)+HLOOKUP(Sheet2!$EE$5,#REF!,23)+HLOOKUP(Sheet2!$EE$6,#REF!,23)+HLOOKUP(Sheet2!$EE$7,#REF!,23)+HLOOKUP(Sheet2!$EE$8,#REF!,23)+HLOOKUP(Sheet2!$EE$9,#REF!,23)+HLOOKUP(Sheet2!$EE$10,#REF!,23)+HLOOKUP(Sheet2!$EE$11,#REF!,23)+HLOOKUP(Sheet2!$EE$12,#REF!,23)+HLOOKUP(Sheet2!$EE$13,#REF!,23)+HLOOKUP(Sheet2!$EE$14,#REF!,23)+HLOOKUP(Sheet2!$EE$15,#REF!,23)+HLOOKUP(Sheet2!$EE$16,#REF!,23))</f>
        <v>#REF!</v>
      </c>
      <c r="EF43" s="8" t="e">
        <f>SUM(HLOOKUP(Sheet2!$EF$3,#REF!,23)+HLOOKUP(Sheet2!$EF$4,#REF!,23)+HLOOKUP(Sheet2!$EF$5,#REF!,23)+HLOOKUP(Sheet2!$EF$6,#REF!,23)+HLOOKUP(Sheet2!$EF$7,#REF!,23)+HLOOKUP(Sheet2!$EF$8,#REF!,23)+HLOOKUP(Sheet2!$EF$9,#REF!,23)+HLOOKUP(Sheet2!$EF$10,#REF!,23)+HLOOKUP(Sheet2!$EF$11,#REF!,23)+HLOOKUP(Sheet2!$EF$12,#REF!,23)+HLOOKUP(Sheet2!$EF$13,#REF!,23)+HLOOKUP(Sheet2!$EF$14,#REF!,23)+HLOOKUP(Sheet2!$EF$15,#REF!,23)+HLOOKUP(Sheet2!$EF$16,#REF!,23))</f>
        <v>#REF!</v>
      </c>
      <c r="EG43" s="8" t="e">
        <f>SUM(HLOOKUP(Sheet2!$EG$3,#REF!,23)+HLOOKUP(Sheet2!$EG$4,#REF!,23)+HLOOKUP(Sheet2!$EG$5,#REF!,23)+HLOOKUP(Sheet2!$EG$6,#REF!,23)+HLOOKUP(Sheet2!$EG$7,#REF!,23)+HLOOKUP(Sheet2!$EG$8,#REF!,23)+HLOOKUP(Sheet2!$EG$9,#REF!,23)+HLOOKUP(Sheet2!$EG$10,#REF!,23)+HLOOKUP(Sheet2!$EG$11,#REF!,23)+HLOOKUP(Sheet2!$EG$12,#REF!,23)+HLOOKUP(Sheet2!$EG$13,#REF!,23)+HLOOKUP(Sheet2!$EG$14,#REF!,23))</f>
        <v>#REF!</v>
      </c>
      <c r="EH43" s="8" t="e">
        <f>SUM(HLOOKUP(Sheet2!$EH$3,#REF!,23)+HLOOKUP(Sheet2!$EH$4,#REF!,23)+HLOOKUP(Sheet2!$EH$5,#REF!,23)+HLOOKUP(Sheet2!$EH$6,#REF!,23)+HLOOKUP(Sheet2!$EH$7,#REF!,23)+HLOOKUP(Sheet2!$EH$8,#REF!,23)+HLOOKUP(Sheet2!$EH$9,#REF!,23)+HLOOKUP(Sheet2!$EH$10,#REF!,23)+HLOOKUP(Sheet2!$EH$11,#REF!,23)+HLOOKUP(Sheet2!$EH$12,#REF!,23)+HLOOKUP(Sheet2!$EH$13,#REF!,23)+HLOOKUP(Sheet2!$EH$14,#REF!,23)+HLOOKUP(Sheet2!$EH$15,#REF!,23)+HLOOKUP(Sheet2!$EH$16,#REF!,23))</f>
        <v>#REF!</v>
      </c>
      <c r="EI43" s="8" t="e">
        <f>SUM(HLOOKUP(Sheet2!$EI$3,#REF!,23)+HLOOKUP(Sheet2!$EI$4,#REF!,23)+HLOOKUP(Sheet2!$EI$5,#REF!,23)+HLOOKUP(Sheet2!$EI$6,#REF!,23)+HLOOKUP(Sheet2!$EI$7,#REF!,23)+HLOOKUP(Sheet2!$EI$8,#REF!,23)+HLOOKUP(Sheet2!$EI$9,#REF!,23)+HLOOKUP(Sheet2!$EI$10,#REF!,23)+HLOOKUP(Sheet2!$EI$11,#REF!,23)+HLOOKUP(Sheet2!$EI$12,#REF!,23)+HLOOKUP(Sheet2!$EI$13,#REF!,23)+HLOOKUP(Sheet2!$EI$14,#REF!,23)+HLOOKUP(Sheet2!$EI$15,#REF!,23)+HLOOKUP(Sheet2!$EI$16,#REF!,23))</f>
        <v>#REF!</v>
      </c>
      <c r="EJ43" s="8" t="e">
        <f>SUM(HLOOKUP(Sheet2!$EJ$3,#REF!,23)+HLOOKUP(Sheet2!$EJ$4,#REF!,23)+HLOOKUP(Sheet2!$EJ$5,#REF!,23)+HLOOKUP(Sheet2!$EJ$6,#REF!,23)+HLOOKUP(Sheet2!$EJ$7,#REF!,23)+HLOOKUP(Sheet2!$EJ$8,#REF!,23)+HLOOKUP(Sheet2!$EJ$9,#REF!,23)+HLOOKUP(Sheet2!$EJ$10,#REF!,23)+HLOOKUP(Sheet2!$EJ$11,#REF!,23)+HLOOKUP(Sheet2!$EJ$12,#REF!,23)+HLOOKUP(Sheet2!$EJ$13,#REF!,23)+HLOOKUP(Sheet2!$EJ$14,#REF!,23)+HLOOKUP(Sheet2!$EJ$15,#REF!,23)+HLOOKUP(Sheet2!$EJ$16,#REF!,23)+HLOOKUP(Sheet2!$EJ$17,#REF!,23))</f>
        <v>#REF!</v>
      </c>
      <c r="EK43" s="8" t="e">
        <f>SUM(HLOOKUP(Sheet2!$EK$3,#REF!,23)+HLOOKUP(Sheet2!$EK$4,#REF!,23)+HLOOKUP(Sheet2!$EK$5,#REF!,23)+HLOOKUP(Sheet2!$EK$6,#REF!,23)+HLOOKUP(Sheet2!$EK$7,#REF!,23)+HLOOKUP(Sheet2!$EK$8,#REF!,23)+HLOOKUP(Sheet2!$EK$9,#REF!,23)+HLOOKUP(Sheet2!$EK$10,#REF!,23)+HLOOKUP(Sheet2!$EK$11,#REF!,23)+HLOOKUP(Sheet2!$EK$12,#REF!,23)+HLOOKUP(Sheet2!$EK$13,#REF!,23)+HLOOKUP(Sheet2!$EK$14,#REF!,23)+HLOOKUP(Sheet2!$EK$15,#REF!,23)+HLOOKUP(Sheet2!$EK$16,#REF!,23)+HLOOKUP(Sheet2!$EK$17,#REF!,23))</f>
        <v>#REF!</v>
      </c>
      <c r="EL43" s="8" t="e">
        <f>SUM(HLOOKUP(Sheet2!$EL$3,#REF!,23)+HLOOKUP(Sheet2!$EL$4,#REF!,23)+HLOOKUP(Sheet2!$EL$5,#REF!,23)+HLOOKUP(Sheet2!$EL$6,#REF!,23)+HLOOKUP(Sheet2!$EL$7,#REF!,23)+HLOOKUP(Sheet2!$EL$8,#REF!,23)+HLOOKUP(Sheet2!$EL$9,#REF!,23)+HLOOKUP(Sheet2!$EL$10,#REF!,23)+HLOOKUP(Sheet2!$EL$11,#REF!,23)+HLOOKUP(Sheet2!$EL$12,#REF!,23)+HLOOKUP(Sheet2!$EL$13,#REF!,23)+HLOOKUP(Sheet2!$EL$14,#REF!,23)+HLOOKUP(Sheet2!$EL$15,#REF!,23)+HLOOKUP(Sheet2!$EL$16,#REF!,23)+HLOOKUP(Sheet2!$EL$17,#REF!,23)+HLOOKUP(Sheet2!$EL$18,#REF!,23)+HLOOKUP(Sheet2!$EL$19,#REF!,23)+HLOOKUP(Sheet2!$EL$20,#REF!,23))</f>
        <v>#REF!</v>
      </c>
      <c r="EM43" s="8" t="e">
        <f>SUM(HLOOKUP(Sheet2!$EM$3,#REF!,23)+HLOOKUP(Sheet2!$EM$4,#REF!,23)+HLOOKUP(Sheet2!$EM$5,#REF!,23)+HLOOKUP(Sheet2!$EM$6,#REF!,23)+HLOOKUP(Sheet2!$EM$7,#REF!,23)+HLOOKUP(Sheet2!$EM$8,#REF!,23)+HLOOKUP(Sheet2!$EM$9,#REF!,23)+HLOOKUP(Sheet2!$EM$10,#REF!,23)+HLOOKUP(Sheet2!$EM$11,#REF!,23)+HLOOKUP(Sheet2!$EM$12,#REF!,23)+HLOOKUP(Sheet2!$EM$13,#REF!,23)+HLOOKUP(Sheet2!$EM$14,#REF!,23)+HLOOKUP(Sheet2!$EM$15,#REF!,23)+HLOOKUP(Sheet2!$EM$16,#REF!,23)+HLOOKUP(Sheet2!$EM$17,#REF!,23))</f>
        <v>#REF!</v>
      </c>
      <c r="EN43" s="8" t="e">
        <f>SUM(HLOOKUP(Sheet2!$EN$3,#REF!,23)+HLOOKUP(Sheet2!$EN$4,#REF!,23)+HLOOKUP(Sheet2!$EN$5,#REF!,23)+HLOOKUP(Sheet2!$EN$6,#REF!,23)+HLOOKUP(Sheet2!$EN$7,#REF!,23)+HLOOKUP(Sheet2!$EN$8,#REF!,23)+HLOOKUP(Sheet2!$EN$9,#REF!,23)+HLOOKUP(Sheet2!$EN$10,#REF!,23)+HLOOKUP(Sheet2!$EN$11,#REF!,23)+HLOOKUP(Sheet2!$EN$12,#REF!,23)+HLOOKUP(Sheet2!$EN$13,#REF!,23)+HLOOKUP(Sheet2!$EN$14,#REF!,23)+HLOOKUP(Sheet2!$EN$15,#REF!,23)+HLOOKUP(Sheet2!$EN$16,#REF!,23)+HLOOKUP(Sheet2!$EN$17,#REF!,23)+HLOOKUP(Sheet2!$EN$18,#REF!,23)+HLOOKUP(Sheet2!$EN$19,#REF!,23))</f>
        <v>#REF!</v>
      </c>
      <c r="EO43" s="8" t="e">
        <f>SUM(HLOOKUP(Sheet2!$EO$3,#REF!,23)+HLOOKUP(Sheet2!$EO$4,#REF!,23)+HLOOKUP(Sheet2!$EO$5,#REF!,23)+HLOOKUP(Sheet2!$EO$6,#REF!,23)+HLOOKUP(Sheet2!$EO$7,#REF!,23)+HLOOKUP(Sheet2!$EO$8,#REF!,23)+HLOOKUP(Sheet2!$EO$9,#REF!,23)+HLOOKUP(Sheet2!$EO$10,#REF!,23)+HLOOKUP(Sheet2!$EO$11,#REF!,23)+HLOOKUP(Sheet2!$EO$12,#REF!,23)+HLOOKUP(Sheet2!$EO$13,#REF!,23))</f>
        <v>#REF!</v>
      </c>
      <c r="EP43" s="8" t="e">
        <f>SUM(HLOOKUP(Sheet2!$EP$3,#REF!,23)+HLOOKUP(Sheet2!$EP$4,#REF!,23)+HLOOKUP(Sheet2!$EP$5,#REF!,23)+HLOOKUP(Sheet2!$EP$6,#REF!,23)+HLOOKUP(Sheet2!$EP$7,#REF!,23)+HLOOKUP(Sheet2!$EP$8,#REF!,23)+HLOOKUP(Sheet2!$EP$9,#REF!,23)+HLOOKUP(Sheet2!$EP$10,#REF!,23)+HLOOKUP(Sheet2!$EP$11,#REF!,23)+HLOOKUP(Sheet2!$EP$12,#REF!,23)+HLOOKUP(Sheet2!$EP$13,#REF!,23))</f>
        <v>#REF!</v>
      </c>
      <c r="EQ43" s="8" t="e">
        <f>SUM(HLOOKUP(Sheet2!$EQ$3,#REF!,23)+HLOOKUP(Sheet2!$EQ$4,#REF!,23)+HLOOKUP(Sheet2!$EQ$5,#REF!,23)+HLOOKUP(Sheet2!$EQ$6,#REF!,23)+HLOOKUP(Sheet2!$EQ$7,#REF!,23)+HLOOKUP(Sheet2!$EQ$8,#REF!,23)+HLOOKUP(Sheet2!$EQ$9,#REF!,23)+HLOOKUP(Sheet2!$EQ$10,#REF!,23)+HLOOKUP(Sheet2!$EQ$11,#REF!,23)+HLOOKUP(Sheet2!$EQ$12,#REF!,23)+HLOOKUP(Sheet2!$EQ$13,#REF!,23)+HLOOKUP(Sheet2!$EQ$14,#REF!,23))</f>
        <v>#REF!</v>
      </c>
      <c r="ER43" s="8" t="e">
        <f>SUM(HLOOKUP(Sheet2!$ER$3,#REF!,23)+HLOOKUP(Sheet2!$ER$4,#REF!,23)+HLOOKUP(Sheet2!$ER$5,#REF!,23)+HLOOKUP(Sheet2!$ER$6,#REF!,23)+HLOOKUP(Sheet2!$ER$7,#REF!,23)+HLOOKUP(Sheet2!$ER$8,#REF!,23)+HLOOKUP(Sheet2!$ER$9,#REF!,23)+HLOOKUP(Sheet2!$ER$10,#REF!,23)+HLOOKUP(Sheet2!$ER$11,#REF!,23))</f>
        <v>#REF!</v>
      </c>
      <c r="ES43" s="8" t="e">
        <f>SUM(HLOOKUP(Sheet2!$ES$3,#REF!,23)+HLOOKUP(Sheet2!$ES$4,#REF!,23)+HLOOKUP(Sheet2!$ES$5,#REF!,23)+HLOOKUP(Sheet2!$ES$6,#REF!,23)+HLOOKUP(Sheet2!$ES$7,#REF!,23)+HLOOKUP(Sheet2!$ES$8,#REF!,23)+HLOOKUP(Sheet2!$ES$9,#REF!,23)+HLOOKUP(Sheet2!$ES$10,#REF!,23)+HLOOKUP(Sheet2!$ES$11,#REF!,23)+HLOOKUP(Sheet2!$ES$12,#REF!,23)+HLOOKUP(Sheet2!$ES$13,#REF!,23))</f>
        <v>#REF!</v>
      </c>
      <c r="ET43" s="8" t="e">
        <f>SUM(HLOOKUP(Sheet2!$ET$3,#REF!,23)+HLOOKUP(Sheet2!$ET$4,#REF!,23)+HLOOKUP(Sheet2!$ET$5,#REF!,23)+HLOOKUP(Sheet2!$ET$6,#REF!,23)+HLOOKUP(Sheet2!$ET$7,#REF!,23)+HLOOKUP(Sheet2!$ET$8,#REF!,23)+HLOOKUP(Sheet2!$ET$9,#REF!,23)+HLOOKUP(Sheet2!$ET$10,#REF!,23)+HLOOKUP(Sheet2!$ET$11,#REF!,23))</f>
        <v>#REF!</v>
      </c>
      <c r="EU43" s="8" t="e">
        <f>SUM(HLOOKUP(Sheet2!$EU$3,#REF!,23)+HLOOKUP(Sheet2!$EU$4,#REF!,23)+HLOOKUP(Sheet2!$EU$5,#REF!,23)+HLOOKUP(Sheet2!$EU$6,#REF!,23)+HLOOKUP(Sheet2!$EU$7,#REF!,23)+HLOOKUP(Sheet2!$EU$8,#REF!,23)+HLOOKUP(Sheet2!$EU$9,#REF!,23)+HLOOKUP(Sheet2!$EU$10,#REF!,23)+HLOOKUP(Sheet2!$EU$11,#REF!,23)+HLOOKUP(Sheet2!$EU$12,#REF!,23)+HLOOKUP(Sheet2!$EU$13,#REF!,23))</f>
        <v>#REF!</v>
      </c>
      <c r="EV43" s="8" t="e">
        <f>SUM(HLOOKUP(Sheet2!$EV$3,#REF!,23)+HLOOKUP(Sheet2!$EV$4,#REF!,23)+HLOOKUP(Sheet2!$EV$5,#REF!,23)+HLOOKUP(Sheet2!$EV$6,#REF!,23)+HLOOKUP(Sheet2!$EV$7,#REF!,23)+HLOOKUP(Sheet2!$EV$8,#REF!,23)+HLOOKUP(Sheet2!$EV$9,#REF!,23)+HLOOKUP(Sheet2!$EV$10,#REF!,23)+HLOOKUP(Sheet2!$EV$11,#REF!,23)+HLOOKUP(Sheet2!$EV$12,#REF!,23)+HLOOKUP(Sheet2!$EV$13,#REF!,23)+HLOOKUP(Sheet2!$EV$14,#REF!,23))</f>
        <v>#REF!</v>
      </c>
      <c r="EW43" s="8" t="e">
        <f>SUM(HLOOKUP(Sheet2!$EW$3,#REF!,23)+HLOOKUP(Sheet2!$EW$4,#REF!,23)+HLOOKUP(Sheet2!$EW$5,#REF!,23)+HLOOKUP(Sheet2!$EW$6,#REF!,23)+HLOOKUP(Sheet2!$EW$7,#REF!,23)+HLOOKUP(Sheet2!$EW$8,#REF!,23)+HLOOKUP(Sheet2!$EW$9,#REF!,23)+HLOOKUP(Sheet2!$EW$10,#REF!,23)+HLOOKUP(Sheet2!$EW$11,#REF!,23)+HLOOKUP(Sheet2!$EW$12,#REF!,23)+HLOOKUP(Sheet2!$EW$13,#REF!,23)+HLOOKUP(Sheet2!$EW$14,#REF!,23))</f>
        <v>#REF!</v>
      </c>
      <c r="EX43" s="8" t="e">
        <f>SUM(HLOOKUP(Sheet2!$EX$3,#REF!,23)+HLOOKUP(Sheet2!$EX$4,#REF!,23)+HLOOKUP(Sheet2!$EX$5,#REF!,23)+HLOOKUP(Sheet2!$EX$6,#REF!,23)+HLOOKUP(Sheet2!$EX$7,#REF!,23)+HLOOKUP(Sheet2!$EX$8,#REF!,23)+HLOOKUP(Sheet2!$EX$9,#REF!,23)+HLOOKUP(Sheet2!$EX$10,#REF!,23)+HLOOKUP(Sheet2!$EX$11,#REF!,23)+HLOOKUP(Sheet2!$EX$12,#REF!,23)+HLOOKUP(Sheet2!$EX$13,#REF!,23)+HLOOKUP(Sheet2!$EX$14,#REF!,23)+HLOOKUP(Sheet2!$EX$15,#REF!,23))</f>
        <v>#REF!</v>
      </c>
      <c r="EY43" s="8" t="e">
        <f>SUM(HLOOKUP(Sheet2!$EY$3,#REF!,23)+HLOOKUP(Sheet2!$EY$4,#REF!,23)+HLOOKUP(Sheet2!$EY$5,#REF!,23)+HLOOKUP(Sheet2!$EY$6,#REF!,23)+HLOOKUP(Sheet2!$EY$7,#REF!,23)+HLOOKUP(Sheet2!$EY$8,#REF!,23)+HLOOKUP(Sheet2!$EY$9,#REF!,23)+HLOOKUP(Sheet2!$EY$10,#REF!,23)+HLOOKUP(Sheet2!$EY$11,#REF!,23)+HLOOKUP(Sheet2!$EY$12,#REF!,23))</f>
        <v>#REF!</v>
      </c>
      <c r="EZ43" s="8" t="e">
        <f>SUM(HLOOKUP(Sheet2!$EZ$3,#REF!,23)+HLOOKUP(Sheet2!$EZ$4,#REF!,23)+HLOOKUP(Sheet2!$EZ$5,#REF!,23)+HLOOKUP(Sheet2!$EZ$6,#REF!,23)+HLOOKUP(Sheet2!$EZ$7,#REF!,23)+HLOOKUP(Sheet2!$EZ$8,#REF!,23)+HLOOKUP(Sheet2!$EZ$9,#REF!,23)+HLOOKUP(Sheet2!$EZ$10,#REF!,23)+HLOOKUP(Sheet2!$EZ$11,#REF!,23)+HLOOKUP(Sheet2!$EZ$12,#REF!,23)+HLOOKUP(Sheet2!$EZ$13,#REF!,23)+HLOOKUP(Sheet2!$EZ$14,#REF!,23))</f>
        <v>#REF!</v>
      </c>
      <c r="FA43" s="8" t="e">
        <f>SUM(HLOOKUP(Sheet2!$FA$3,#REF!,23)+HLOOKUP(Sheet2!$FA$4,#REF!,23)+HLOOKUP(Sheet2!$FA$5,#REF!,23)+HLOOKUP(Sheet2!$FA$6,#REF!,23)+HLOOKUP(Sheet2!$FA$7,#REF!,23)+HLOOKUP(Sheet2!$FA$8,#REF!,23)+HLOOKUP(Sheet2!$FA$9,#REF!,23)+HLOOKUP(Sheet2!$FA$10,#REF!,23)+HLOOKUP(Sheet2!$FA$11,#REF!,23)+HLOOKUP(Sheet2!$FA$12,#REF!,23))</f>
        <v>#REF!</v>
      </c>
      <c r="FB43" s="8" t="e">
        <f>SUM(HLOOKUP(Sheet2!$FB$3,#REF!,23)+HLOOKUP(Sheet2!$FB$4,#REF!,23)+HLOOKUP(Sheet2!$FB$5,#REF!,23)+HLOOKUP(Sheet2!$FB$6,#REF!,23)+HLOOKUP(Sheet2!$FB$7,#REF!,23)+HLOOKUP(Sheet2!$FB$8,#REF!,23)+HLOOKUP(Sheet2!$FB$9,#REF!,23)+HLOOKUP(Sheet2!$FB$10,#REF!,23)+HLOOKUP(Sheet2!$FB$11,#REF!,23)+HLOOKUP(Sheet2!$FB$12,#REF!,23)+HLOOKUP(Sheet2!$FB$13,#REF!,23)+HLOOKUP(Sheet2!$FB$14,#REF!,23))</f>
        <v>#REF!</v>
      </c>
    </row>
    <row r="44" spans="1:158" ht="27.6">
      <c r="A44" s="10" t="s">
        <v>20</v>
      </c>
      <c r="B44" s="8" t="e">
        <f>SUM(HLOOKUP(Sheet2!$B$3,#REF!,24)+HLOOKUP(Sheet2!$B$4,#REF!,24)+HLOOKUP(Sheet2!$B$5,#REF!,24)+HLOOKUP(Sheet2!$B$6,#REF!,24)+HLOOKUP(Sheet2!$B$7,#REF!,24)+HLOOKUP(Sheet2!$B$8,#REF!,24)+HLOOKUP(Sheet2!$B$9,#REF!,24)+HLOOKUP(Sheet2!$B$10,#REF!,24)+HLOOKUP(Sheet2!$B$11,#REF!,24))</f>
        <v>#REF!</v>
      </c>
      <c r="C44" s="8" t="e">
        <f>SUM(HLOOKUP(Sheet2!$C$3,#REF!,24)+HLOOKUP(Sheet2!$C$4,#REF!,24)+HLOOKUP(Sheet2!$C$5,#REF!,24)+HLOOKUP(Sheet2!$C$6,#REF!,24)+HLOOKUP(Sheet2!$C$7,#REF!,24)+HLOOKUP(Sheet2!$C$8,#REF!,24)+HLOOKUP(Sheet2!$C$9,#REF!,24)+HLOOKUP(Sheet2!$C$10,#REF!,24)+HLOOKUP(Sheet2!$C$11,#REF!,24)+HLOOKUP(Sheet2!$C$12,#REF!,24))</f>
        <v>#REF!</v>
      </c>
      <c r="D44" s="8" t="e">
        <f>SUM(HLOOKUP(Sheet2!$D$3,#REF!,24)+HLOOKUP(Sheet2!$D$4,#REF!,24)+HLOOKUP(Sheet2!$D$5,#REF!,24)+HLOOKUP(Sheet2!$D$6,#REF!,24)+HLOOKUP(Sheet2!$D$7,#REF!,24)+HLOOKUP(Sheet2!$D$8,#REF!,24)+HLOOKUP(Sheet2!$D$9,#REF!,24)+HLOOKUP(Sheet2!$D$10,#REF!,24)+HLOOKUP(Sheet2!$D$11,#REF!,24)+HLOOKUP(Sheet2!$D$12,#REF!,24))</f>
        <v>#REF!</v>
      </c>
      <c r="E44" s="8" t="e">
        <f>SUM(HLOOKUP(Sheet2!$D$3,#REF!,21)+HLOOKUP(Sheet2!$D$4,#REF!,21)+HLOOKUP(Sheet2!$D$5,#REF!,21)+HLOOKUP(Sheet2!$D$6,#REF!,21)+HLOOKUP(Sheet2!$D$7,#REF!,21)+HLOOKUP(Sheet2!$D$8,#REF!,21)+HLOOKUP(Sheet2!$D$9,#REF!,21)+HLOOKUP(Sheet2!$D$10,#REF!,21)+HLOOKUP(Sheet2!$D$11,#REF!,21)+HLOOKUP(Sheet2!$D$12,#REF!,21))</f>
        <v>#REF!</v>
      </c>
      <c r="F44" s="8" t="e">
        <f>SUM(HLOOKUP(Sheet2!$D$3,#REF!,21)+HLOOKUP(Sheet2!$D$4,#REF!,21)+HLOOKUP(Sheet2!$D$5,#REF!,21)+HLOOKUP(Sheet2!$D$6,#REF!,21)+HLOOKUP(Sheet2!$D$7,#REF!,21)+HLOOKUP(Sheet2!$D$8,#REF!,21)+HLOOKUP(Sheet2!$D$9,#REF!,21)+HLOOKUP(Sheet2!$D$10,#REF!,21)+HLOOKUP(Sheet2!$D$11,#REF!,21)+HLOOKUP(Sheet2!$D$12,#REF!,21))</f>
        <v>#REF!</v>
      </c>
      <c r="G44" s="8" t="e">
        <f>SUM(HLOOKUP(Sheet2!$D$3,#REF!,21)+HLOOKUP(Sheet2!$D$4,#REF!,21)+HLOOKUP(Sheet2!$D$5,#REF!,21)+HLOOKUP(Sheet2!$D$6,#REF!,21)+HLOOKUP(Sheet2!$D$7,#REF!,21)+HLOOKUP(Sheet2!$D$8,#REF!,21)+HLOOKUP(Sheet2!$D$9,#REF!,21)+HLOOKUP(Sheet2!$D$10,#REF!,21)+HLOOKUP(Sheet2!$D$11,#REF!,21)+HLOOKUP(Sheet2!$D$12,#REF!,21))</f>
        <v>#REF!</v>
      </c>
      <c r="H44" s="8" t="e">
        <f>SUM(HLOOKUP(Sheet2!$D$3,#REF!,21)+HLOOKUP(Sheet2!$D$4,#REF!,21)+HLOOKUP(Sheet2!$D$5,#REF!,21)+HLOOKUP(Sheet2!$D$6,#REF!,21)+HLOOKUP(Sheet2!$D$7,#REF!,21)+HLOOKUP(Sheet2!$D$8,#REF!,21)+HLOOKUP(Sheet2!$D$9,#REF!,21)+HLOOKUP(Sheet2!$D$10,#REF!,21)+HLOOKUP(Sheet2!$D$11,#REF!,21)+HLOOKUP(Sheet2!$D$12,#REF!,21))</f>
        <v>#REF!</v>
      </c>
      <c r="I44" s="8" t="e">
        <f>SUM(HLOOKUP(Sheet2!$D$3,#REF!,21)+HLOOKUP(Sheet2!$D$4,#REF!,21)+HLOOKUP(Sheet2!$D$5,#REF!,21)+HLOOKUP(Sheet2!$D$6,#REF!,21)+HLOOKUP(Sheet2!$D$7,#REF!,21)+HLOOKUP(Sheet2!$D$8,#REF!,21)+HLOOKUP(Sheet2!$D$9,#REF!,21)+HLOOKUP(Sheet2!$D$10,#REF!,21)+HLOOKUP(Sheet2!$D$11,#REF!,21)+HLOOKUP(Sheet2!$D$12,#REF!,21))</f>
        <v>#REF!</v>
      </c>
      <c r="J44" s="8" t="e">
        <f>SUM(HLOOKUP(Sheet2!$D$3,#REF!,21)+HLOOKUP(Sheet2!$D$4,#REF!,21)+HLOOKUP(Sheet2!$D$5,#REF!,21)+HLOOKUP(Sheet2!$D$6,#REF!,21)+HLOOKUP(Sheet2!$D$7,#REF!,21)+HLOOKUP(Sheet2!$D$8,#REF!,21)+HLOOKUP(Sheet2!$D$9,#REF!,21)+HLOOKUP(Sheet2!$D$10,#REF!,21)+HLOOKUP(Sheet2!$D$11,#REF!,21)+HLOOKUP(Sheet2!$D$12,#REF!,21))</f>
        <v>#REF!</v>
      </c>
      <c r="K44" s="8" t="e">
        <f>SUM(HLOOKUP(Sheet2!$D$3,#REF!,21)+HLOOKUP(Sheet2!$D$4,#REF!,21)+HLOOKUP(Sheet2!$D$5,#REF!,21)+HLOOKUP(Sheet2!$D$6,#REF!,21)+HLOOKUP(Sheet2!$D$7,#REF!,21)+HLOOKUP(Sheet2!$D$8,#REF!,21)+HLOOKUP(Sheet2!$D$9,#REF!,21)+HLOOKUP(Sheet2!$D$10,#REF!,21)+HLOOKUP(Sheet2!$D$11,#REF!,21)+HLOOKUP(Sheet2!$D$12,#REF!,21))</f>
        <v>#REF!</v>
      </c>
      <c r="L44" s="8" t="e">
        <f>SUM(HLOOKUP(Sheet2!$D$3,#REF!,21)+HLOOKUP(Sheet2!$D$4,#REF!,21)+HLOOKUP(Sheet2!$D$5,#REF!,21)+HLOOKUP(Sheet2!$D$6,#REF!,21)+HLOOKUP(Sheet2!$D$7,#REF!,21)+HLOOKUP(Sheet2!$D$8,#REF!,21)+HLOOKUP(Sheet2!$D$9,#REF!,21)+HLOOKUP(Sheet2!$D$10,#REF!,21)+HLOOKUP(Sheet2!$D$11,#REF!,21)+HLOOKUP(Sheet2!$D$12,#REF!,21))</f>
        <v>#REF!</v>
      </c>
      <c r="M44" s="8" t="e">
        <f>SUM(HLOOKUP(Sheet2!$D$3,#REF!,21)+HLOOKUP(Sheet2!$D$4,#REF!,21)+HLOOKUP(Sheet2!$D$5,#REF!,21)+HLOOKUP(Sheet2!$D$6,#REF!,21)+HLOOKUP(Sheet2!$D$7,#REF!,21)+HLOOKUP(Sheet2!$D$8,#REF!,21)+HLOOKUP(Sheet2!$D$9,#REF!,21)+HLOOKUP(Sheet2!$D$10,#REF!,21)+HLOOKUP(Sheet2!$D$11,#REF!,21)+HLOOKUP(Sheet2!$D$12,#REF!,21))</f>
        <v>#REF!</v>
      </c>
      <c r="N44" s="8" t="e">
        <f>SUM(HLOOKUP(Sheet2!$N$3,#REF!,24)+HLOOKUP(Sheet2!$N$4,#REF!,24)+HLOOKUP(Sheet2!$N$5,#REF!,24)+HLOOKUP(Sheet2!$N$6,#REF!,24)+HLOOKUP(Sheet2!$N$7,#REF!,24)+HLOOKUP(Sheet2!$N$8,#REF!,24)+HLOOKUP(Sheet2!$N$9,#REF!,24)+HLOOKUP(Sheet2!$N$10,#REF!,24)+HLOOKUP(Sheet2!$N$11,#REF!,24)+HLOOKUP(Sheet2!$N$12,#REF!,24))</f>
        <v>#REF!</v>
      </c>
      <c r="O44" s="8" t="e">
        <f>SUM(HLOOKUP(Sheet2!$O$3,#REF!,24)+HLOOKUP(Sheet2!$O$4,#REF!,24)+HLOOKUP(Sheet2!$O$5,#REF!,24)+HLOOKUP(Sheet2!$O$6,#REF!,24)+HLOOKUP(Sheet2!$O$7,#REF!,24)+HLOOKUP(Sheet2!$O$8,#REF!,24)+HLOOKUP(Sheet2!$O$9,#REF!,24)+HLOOKUP(Sheet2!$O$10,#REF!,24)+HLOOKUP(Sheet2!$O$11,#REF!,24)+HLOOKUP(Sheet2!$O$12,#REF!,24)+HLOOKUP(Sheet2!$O$13,#REF!,24)+HLOOKUP(Sheet2!$O$14,#REF!,24))</f>
        <v>#REF!</v>
      </c>
      <c r="P44" s="8" t="e">
        <f>SUM(HLOOKUP(Sheet2!$P$3,#REF!,24)+HLOOKUP(Sheet2!$P$4,#REF!,24)+HLOOKUP(Sheet2!$P$5,#REF!,24)+HLOOKUP(Sheet2!$P$6,#REF!,24)+HLOOKUP(Sheet2!$P$7,#REF!,24)+HLOOKUP(Sheet2!$P$8,#REF!,24)+HLOOKUP(Sheet2!$P$9,#REF!,24)+HLOOKUP(Sheet2!$P$10,#REF!,24)+HLOOKUP(Sheet2!$P$11,#REF!,24)+HLOOKUP(Sheet2!$P$12,#REF!,24)+HLOOKUP(Sheet2!$P$13,#REF!,24)+HLOOKUP(Sheet2!$P$14,#REF!,24))</f>
        <v>#REF!</v>
      </c>
      <c r="Q44" s="8" t="e">
        <f>SUM(HLOOKUP(Sheet2!$Q$3,#REF!,24)+HLOOKUP(Sheet2!$Q$4,#REF!,24)+HLOOKUP(Sheet2!$Q$5,#REF!,24)+HLOOKUP(Sheet2!$Q$6,#REF!,24)+HLOOKUP(Sheet2!$Q$7,#REF!,24)+HLOOKUP(Sheet2!$Q$8,#REF!,24)+HLOOKUP(Sheet2!$Q$9,#REF!,24)+HLOOKUP(Sheet2!$Q$10,#REF!,24)+HLOOKUP(Sheet2!$Q$11,#REF!,24)+HLOOKUP(Sheet2!$Q$12,#REF!,24)+HLOOKUP(Sheet2!$Q$13,#REF!,24)+HLOOKUP(Sheet2!$Q$14,#REF!,24))</f>
        <v>#REF!</v>
      </c>
      <c r="R44" s="8" t="e">
        <f>SUM(HLOOKUP(Sheet2!$R$3,#REF!,24)+HLOOKUP(Sheet2!$R$4,#REF!,24)+HLOOKUP(Sheet2!$R$5,#REF!,24)+HLOOKUP(Sheet2!$R$6,#REF!,24)+HLOOKUP(Sheet2!$R$7,#REF!,24)+HLOOKUP(Sheet2!$R$8,#REF!,24)+HLOOKUP(Sheet2!$R$9,#REF!,24)+HLOOKUP(Sheet2!$R$10,#REF!,24)+HLOOKUP(Sheet2!$R$11,#REF!,24))</f>
        <v>#REF!</v>
      </c>
      <c r="S44" s="8" t="e">
        <f>SUM(HLOOKUP(Sheet2!$S$3,#REF!,24)+HLOOKUP(Sheet2!$S$4,#REF!,24)+HLOOKUP(Sheet2!$S$5,#REF!,24)+HLOOKUP(Sheet2!$S$6,#REF!,24)+HLOOKUP(Sheet2!$S$7,#REF!,24)+HLOOKUP(Sheet2!$S$8,#REF!,24)+HLOOKUP(Sheet2!$S$9,#REF!,24)+HLOOKUP(Sheet2!$S$10,#REF!,24)+HLOOKUP(Sheet2!$S$11,#REF!,24)+HLOOKUP(Sheet2!$S$12,#REF!,24)+HLOOKUP(Sheet2!$S$13,#REF!,24))</f>
        <v>#REF!</v>
      </c>
      <c r="T44" s="8" t="e">
        <f>SUM(HLOOKUP(Sheet2!$T$3,#REF!,24)+HLOOKUP(Sheet2!$T$4,#REF!,24)+HLOOKUP(Sheet2!$T$5,#REF!,24)+HLOOKUP(Sheet2!$T$6,#REF!,24)+HLOOKUP(Sheet2!$T$7,#REF!,24)+HLOOKUP(Sheet2!$T$8,#REF!,24)+HLOOKUP(Sheet2!$T$9,#REF!,24)+HLOOKUP(Sheet2!$T$10,#REF!,24)+HLOOKUP(Sheet2!$T$11,#REF!,24)+HLOOKUP(Sheet2!$T$12,#REF!,24))</f>
        <v>#REF!</v>
      </c>
      <c r="U44" s="8" t="e">
        <f>SUM(HLOOKUP(Sheet2!$U$3,#REF!,24)+HLOOKUP(Sheet2!$U$4,#REF!,24)+HLOOKUP(Sheet2!$U$5,#REF!,24)+HLOOKUP(Sheet2!$U$6,#REF!,24)+HLOOKUP(Sheet2!$U$7,#REF!,24)+HLOOKUP(Sheet2!$U$8,#REF!,24)+HLOOKUP(Sheet2!$U$9,#REF!,24)+HLOOKUP(Sheet2!$U$10,#REF!,24)+HLOOKUP(Sheet2!$U$11,#REF!,24)+HLOOKUP(Sheet2!$U$12,#REF!,24)+HLOOKUP(Sheet2!$U$13,#REF!,24)+HLOOKUP(Sheet2!$U$14,#REF!,24)+HLOOKUP(Sheet2!$U$15,#REF!,24))</f>
        <v>#REF!</v>
      </c>
      <c r="V44" s="8" t="e">
        <f>SUM(HLOOKUP(Sheet2!$V$3,#REF!,24)+HLOOKUP(Sheet2!$V$4,#REF!,24)+HLOOKUP(Sheet2!$V$5,#REF!,24)+HLOOKUP(Sheet2!$V$6,#REF!,24)+HLOOKUP(Sheet2!$V$7,#REF!,24)+HLOOKUP(Sheet2!$V$8,#REF!,24)+HLOOKUP(Sheet2!$V$9,#REF!,24)+HLOOKUP(Sheet2!$V$10,#REF!,24)+HLOOKUP(Sheet2!$V$11,#REF!,24)+HLOOKUP(Sheet2!$V$12,#REF!,24)+HLOOKUP(Sheet2!$V$13,#REF!,24)+HLOOKUP(Sheet2!$V$14,#REF!,24)+HLOOKUP(Sheet2!$V$15,#REF!,24))</f>
        <v>#REF!</v>
      </c>
      <c r="W44" s="8" t="e">
        <f>SUM(HLOOKUP(Sheet2!$W$3,#REF!,24)+HLOOKUP(Sheet2!$W$4,#REF!,24)+HLOOKUP(Sheet2!$W$5,#REF!,24)+HLOOKUP(Sheet2!$W$6,#REF!,24)+HLOOKUP(Sheet2!$W$7,#REF!,24)+HLOOKUP(Sheet2!$W$8,#REF!,24)+HLOOKUP(Sheet2!$W$9,#REF!,24)+HLOOKUP(Sheet2!$W$10,#REF!,24)+HLOOKUP(Sheet2!$W$11,#REF!,24)+HLOOKUP(Sheet2!$W$12,#REF!,24)+HLOOKUP(Sheet2!$W$13,#REF!,24)+HLOOKUP(Sheet2!$W$14,#REF!,24)+HLOOKUP(Sheet2!$W$15,#REF!,24))</f>
        <v>#REF!</v>
      </c>
      <c r="X44" s="8" t="e">
        <f>SUM(HLOOKUP(Sheet2!$X$3,#REF!,24)+HLOOKUP(Sheet2!$X$4,#REF!,24)+HLOOKUP(Sheet2!$X$5,#REF!,24)+HLOOKUP(Sheet2!$X$6,#REF!,24)+HLOOKUP(Sheet2!$X$7,#REF!,24)+HLOOKUP(Sheet2!$X$8,#REF!,24)+HLOOKUP(Sheet2!$X$9,#REF!,24)+HLOOKUP(Sheet2!$X$10,#REF!,24)+HLOOKUP(Sheet2!$X$11,#REF!,24)+HLOOKUP(Sheet2!$X$12,#REF!,24)+HLOOKUP(Sheet2!$X$13,#REF!,24)+HLOOKUP(Sheet2!$X$14,#REF!,24)+HLOOKUP(Sheet2!$X$15,#REF!,24))</f>
        <v>#REF!</v>
      </c>
      <c r="Y44" s="8" t="e">
        <f>SUM(HLOOKUP(Sheet2!$Y$3,#REF!,24)+HLOOKUP(Sheet2!$Y$4,#REF!,24)+HLOOKUP(Sheet2!$Y$5,#REF!,24)+HLOOKUP(Sheet2!$Y$6,#REF!,24)+HLOOKUP(Sheet2!$Y$7,#REF!,24)+HLOOKUP(Sheet2!$Y$8,#REF!,24)+HLOOKUP(Sheet2!$Y$9,#REF!,24)+HLOOKUP(Sheet2!$Y$10,#REF!,24)+HLOOKUP(Sheet2!$Y$11,#REF!,24)+HLOOKUP(Sheet2!$Y$12,#REF!,24)+HLOOKUP(Sheet2!$Y$13,#REF!,24)+HLOOKUP(Sheet2!$Y$14,#REF!,24))</f>
        <v>#REF!</v>
      </c>
      <c r="Z44" s="8" t="e">
        <f>SUM(HLOOKUP(Sheet2!$Z$3,#REF!,24)+HLOOKUP(Sheet2!$Z$4,#REF!,24)+HLOOKUP(Sheet2!$Z$5,#REF!,24)+HLOOKUP(Sheet2!$Z$6,#REF!,24)+HLOOKUP(Sheet2!$Z$7,#REF!,24)+HLOOKUP(Sheet2!$Z$8,#REF!,24)+HLOOKUP(Sheet2!$Z$9,#REF!,24)+HLOOKUP(Sheet2!$Z$10,#REF!,24)+HLOOKUP(Sheet2!$Z$11,#REF!,24)+HLOOKUP(Sheet2!$Z$12,#REF!,24)+HLOOKUP(Sheet2!$Z$13,#REF!,24)+HLOOKUP(Sheet2!$Z$14,#REF!,24))</f>
        <v>#REF!</v>
      </c>
      <c r="AA44" s="8" t="e">
        <f>SUM(HLOOKUP(Sheet2!$AA$3,#REF!,24)+HLOOKUP(Sheet2!$AA$4,#REF!,24)+HLOOKUP(Sheet2!$AA$5,#REF!,24)+HLOOKUP(Sheet2!$AA$6,#REF!,24)+HLOOKUP(Sheet2!$AA$7,#REF!,24)+HLOOKUP(Sheet2!$AA$8,#REF!,24)+HLOOKUP(Sheet2!$AA$9,#REF!,24)+HLOOKUP(Sheet2!$AA$10,#REF!,24)+HLOOKUP(Sheet2!$AA$11,#REF!,24)+HLOOKUP(Sheet2!$AA$12,#REF!,24)+HLOOKUP(Sheet2!$AA$13,#REF!,24)+HLOOKUP(Sheet2!$AA$14,#REF!,24))</f>
        <v>#REF!</v>
      </c>
      <c r="AB44" s="8" t="e">
        <f>SUM(HLOOKUP(Sheet2!$AB$3,#REF!,24)+HLOOKUP(Sheet2!$AB$4,#REF!,24)+HLOOKUP(Sheet2!$AB$5,#REF!,24)+HLOOKUP(Sheet2!$AB$6,#REF!,24)+HLOOKUP(Sheet2!$AB$7,#REF!,24)+HLOOKUP(Sheet2!$AB$8,#REF!,24)+HLOOKUP(Sheet2!$AB$9,#REF!,24)+HLOOKUP(Sheet2!$AB$10,#REF!,24)+HLOOKUP(Sheet2!$AB$11,#REF!,24)+HLOOKUP(Sheet2!$AB$12,#REF!,24))</f>
        <v>#REF!</v>
      </c>
      <c r="AC44" s="8" t="e">
        <f>SUM(HLOOKUP(Sheet2!$AC$3,#REF!,24)+HLOOKUP(Sheet2!$AC$4,#REF!,24)+HLOOKUP(Sheet2!$AC$5,#REF!,24)+HLOOKUP(Sheet2!$AC$6,#REF!,24)+HLOOKUP(Sheet2!$AC$7,#REF!,24)+HLOOKUP(Sheet2!$AC$8,#REF!,24)+HLOOKUP(Sheet2!$AC$9,#REF!,24)+HLOOKUP(Sheet2!$AC$10,#REF!,24)+HLOOKUP(Sheet2!$AC$11,#REF!,24)+HLOOKUP(Sheet2!$AC$12,#REF!,24)+HLOOKUP(Sheet2!$AC$13,#REF!,24)+HLOOKUP(Sheet2!$AC$14,#REF!,24))</f>
        <v>#REF!</v>
      </c>
      <c r="AD44" s="8" t="e">
        <f>SUM(HLOOKUP(Sheet2!$AD$3,#REF!,24)+HLOOKUP(Sheet2!$AD$4,#REF!,24)+HLOOKUP(Sheet2!$AD$5,#REF!,24)+HLOOKUP(Sheet2!$AD$6,#REF!,24)+HLOOKUP(Sheet2!$AD$7,#REF!,24)+HLOOKUP(Sheet2!$AD$8,#REF!,24)+HLOOKUP(Sheet2!$AD$9,#REF!,24)+HLOOKUP(Sheet2!$AD$10,#REF!,24)+HLOOKUP(Sheet2!$AD$11,#REF!,24)+HLOOKUP(Sheet2!$AD$12,#REF!,24)+HLOOKUP(Sheet2!$AD$13,#REF!,24)+HLOOKUP(Sheet2!$AD$14,#REF!,24)+HLOOKUP(Sheet2!$AD$15,#REF!,24)+HLOOKUP(Sheet2!$AD$16,#REF!,24))</f>
        <v>#REF!</v>
      </c>
      <c r="AE44" s="8" t="e">
        <f>SUM(HLOOKUP(Sheet2!$AE$3,#REF!,24)+HLOOKUP(Sheet2!$AE$4,#REF!,24)+HLOOKUP(Sheet2!$AE$5,#REF!,24)+HLOOKUP(Sheet2!$AE$6,#REF!,24)+HLOOKUP(Sheet2!$AE$7,#REF!,24)+HLOOKUP(Sheet2!$AE$8,#REF!,24)+HLOOKUP(Sheet2!$AE$9,#REF!,24)+HLOOKUP(Sheet2!$AE$10,#REF!,24)+HLOOKUP(Sheet2!$AE$11,#REF!,24)+HLOOKUP(Sheet2!$AE$12,#REF!,24)+HLOOKUP(Sheet2!$AE$13,#REF!,24)+HLOOKUP(Sheet2!$AE$14,#REF!,24)+HLOOKUP(Sheet2!$AE$15,#REF!,24)+HLOOKUP(Sheet2!$AE$16,#REF!,24)+HLOOKUP(Sheet2!$AE$17,#REF!,24))</f>
        <v>#REF!</v>
      </c>
      <c r="AF44" s="8" t="e">
        <f>SUM(HLOOKUP(Sheet2!$AF$3,#REF!,24)+HLOOKUP(Sheet2!$AF$4,#REF!,24)+HLOOKUP(Sheet2!$AF$5,#REF!,24)+HLOOKUP(Sheet2!$AF$6,#REF!,24)+HLOOKUP(Sheet2!$AF$7,#REF!,24)+HLOOKUP(Sheet2!$AF$8,#REF!,24)+HLOOKUP(Sheet2!$AF$9,#REF!,24)+HLOOKUP(Sheet2!$AF$10,#REF!,24)+HLOOKUP(Sheet2!$AF$11,#REF!,24)+HLOOKUP(Sheet2!$AF$12,#REF!,24)+HLOOKUP(Sheet2!$AF$13,#REF!,24)+HLOOKUP(Sheet2!$AF$14,#REF!,24))</f>
        <v>#REF!</v>
      </c>
      <c r="AG44" s="8" t="e">
        <f>SUM(HLOOKUP(Sheet2!$AG$3,#REF!,24)+HLOOKUP(Sheet2!$AG$4,#REF!,24)+HLOOKUP(Sheet2!$AG$5,#REF!,24)+HLOOKUP(Sheet2!$AG$6,#REF!,24)+HLOOKUP(Sheet2!$AG$7,#REF!,24)+HLOOKUP(Sheet2!$AG$8,#REF!,24)+HLOOKUP(Sheet2!$AG$9,#REF!,24)+HLOOKUP(Sheet2!$AG$10,#REF!,24)+HLOOKUP(Sheet2!$AG$11,#REF!,24)+HLOOKUP(Sheet2!$AG$12,#REF!,24)+HLOOKUP(Sheet2!$AG$13,#REF!,24)+HLOOKUP(Sheet2!$AG$14,#REF!,24)+HLOOKUP(Sheet2!$AG$15,#REF!,24)+HLOOKUP(Sheet2!$AG$16,#REF!,24))</f>
        <v>#REF!</v>
      </c>
      <c r="AH44" s="8" t="e">
        <f>SUM(HLOOKUP(Sheet2!$AH$3,#REF!,24)+HLOOKUP(Sheet2!$AH$4,#REF!,24)+HLOOKUP(Sheet2!$AH$5,#REF!,24)+HLOOKUP(Sheet2!$AH$6,#REF!,24)+HLOOKUP(Sheet2!$AH$7,#REF!,24)+HLOOKUP(Sheet2!$AH$8,#REF!,24)+HLOOKUP(Sheet2!$AH$9,#REF!,24)+HLOOKUP(Sheet2!$AH$10,#REF!,24)+HLOOKUP(Sheet2!$AH$11,#REF!,24)+HLOOKUP(Sheet2!$AH$12,#REF!,24)+HLOOKUP(Sheet2!$AH$13,#REF!,24)+HLOOKUP(Sheet2!$AH$14,#REF!,24)+HLOOKUP(Sheet2!$AH$15,#REF!,24)+HLOOKUP(Sheet2!$AH$16,#REF!,24))</f>
        <v>#REF!</v>
      </c>
      <c r="AI44" s="8" t="e">
        <f>SUM(HLOOKUP(Sheet2!$AI$3,#REF!,24)+HLOOKUP(Sheet2!$AI$4,#REF!,24)+HLOOKUP(Sheet2!$AI$5,#REF!,24)+HLOOKUP(Sheet2!$AI$6,#REF!,24)+HLOOKUP(Sheet2!$AI$7,#REF!,24)+HLOOKUP(Sheet2!$AI$8,#REF!,24)+HLOOKUP(Sheet2!$AI$9,#REF!,24)+HLOOKUP(Sheet2!$AI$10,#REF!,24)+HLOOKUP(Sheet2!$AI$11,#REF!,24)+HLOOKUP(Sheet2!$AI$12,#REF!,24)+HLOOKUP(Sheet2!$AI$13,#REF!,24))</f>
        <v>#REF!</v>
      </c>
      <c r="AJ44" s="8" t="e">
        <f>SUM(HLOOKUP(Sheet2!$AJ$3,#REF!,24)+HLOOKUP(Sheet2!$AJ$4,#REF!,24)+HLOOKUP(Sheet2!$AJ$5,#REF!,24)+HLOOKUP(Sheet2!$AJ$6,#REF!,24)+HLOOKUP(Sheet2!$AJ$7,#REF!,24)+HLOOKUP(Sheet2!$AJ$8,#REF!,24)+HLOOKUP(Sheet2!$AJ$9,#REF!,24)+HLOOKUP(Sheet2!$AJ$10,#REF!,24)+HLOOKUP(Sheet2!$AJ$11,#REF!,24)+HLOOKUP(Sheet2!$AJ$12,#REF!,24)+HLOOKUP(Sheet2!$AJ$13,#REF!,24)+HLOOKUP(Sheet2!$AJ$14,#REF!,24)+HLOOKUP(Sheet2!$AJ$15,#REF!,24))</f>
        <v>#REF!</v>
      </c>
      <c r="AK44" s="8" t="e">
        <f>SUM(HLOOKUP(Sheet2!$AK$3,#REF!,24)+HLOOKUP(Sheet2!$AK$4,#REF!,24)+HLOOKUP(Sheet2!$AK$5,#REF!,24)+HLOOKUP(Sheet2!$AK$6,#REF!,24)+HLOOKUP(Sheet2!$AK$7,#REF!,24)+HLOOKUP(Sheet2!$AK$8,#REF!,24)+HLOOKUP(Sheet2!$AK$9,#REF!,24)+HLOOKUP(Sheet2!$AK$10,#REF!,24)+HLOOKUP(Sheet2!$AK$11,#REF!,24)+HLOOKUP(Sheet2!$AK$12,#REF!,24)+HLOOKUP(Sheet2!$AK$13,#REF!,24)+HLOOKUP(Sheet2!$AK$14,#REF!,24))</f>
        <v>#REF!</v>
      </c>
      <c r="AL44" s="8" t="e">
        <f>SUM(HLOOKUP(Sheet2!$AL$3,#REF!,24)+HLOOKUP(Sheet2!$AL$4,#REF!,24)+HLOOKUP(Sheet2!$AL$5,#REF!,24)+HLOOKUP(Sheet2!$AL$6,#REF!,24)+HLOOKUP(Sheet2!$AL$7,#REF!,24)+HLOOKUP(Sheet2!$AL$8,#REF!,24)+HLOOKUP(Sheet2!$AL$9,#REF!,24)+HLOOKUP(Sheet2!$AL$10,#REF!,24)+HLOOKUP(Sheet2!$AL$11,#REF!,24)+HLOOKUP(Sheet2!$AL$12,#REF!,24)+HLOOKUP(Sheet2!$AL$13,#REF!,24)+HLOOKUP(Sheet2!$AL$14,#REF!,24)+HLOOKUP(Sheet2!$AL$15,#REF!,24)+HLOOKUP(Sheet2!$AL$16,#REF!,24))</f>
        <v>#REF!</v>
      </c>
      <c r="AM44" s="8" t="e">
        <f>SUM(HLOOKUP(Sheet2!$AM$3,#REF!,24)+HLOOKUP(Sheet2!$AM$4,#REF!,24)+HLOOKUP(Sheet2!$AM$5,#REF!,24)+HLOOKUP(Sheet2!$AM$6,#REF!,24)+HLOOKUP(Sheet2!$AM$7,#REF!,24)+HLOOKUP(Sheet2!$AM$8,#REF!,24)+HLOOKUP(Sheet2!$AM$9,#REF!,24)+HLOOKUP(Sheet2!$AM$10,#REF!,24)+HLOOKUP(Sheet2!$AM$11,#REF!,24)+HLOOKUP(Sheet2!$AM$12,#REF!,24)+HLOOKUP(Sheet2!$AM$13,#REF!,24)+HLOOKUP(Sheet2!$AM$14,#REF!,24)+HLOOKUP(Sheet2!$AM$15,#REF!,24)+HLOOKUP(Sheet2!$AM$16,#REF!,24)+HLOOKUP(Sheet2!$AM$17,#REF!,24))</f>
        <v>#REF!</v>
      </c>
      <c r="AN44" s="8" t="e">
        <f>SUM(HLOOKUP(Sheet2!$AN$3,#REF!,24)+HLOOKUP(Sheet2!$AN$4,#REF!,24)+HLOOKUP(Sheet2!$AN$5,#REF!,24)+HLOOKUP(Sheet2!$AN$6,#REF!,24)+HLOOKUP(Sheet2!$AN$7,#REF!,24)+HLOOKUP(Sheet2!$AN$8,#REF!,24)+HLOOKUP(Sheet2!$AN$9,#REF!,24)+HLOOKUP(Sheet2!$AN$10,#REF!,24)+HLOOKUP(Sheet2!$AN$11,#REF!,24)+HLOOKUP(Sheet2!$AN$12,#REF!,24)+HLOOKUP(Sheet2!$AN$13,#REF!,24)+HLOOKUP(Sheet2!$AN$14,#REF!,24)+HLOOKUP(Sheet2!$AN$15,#REF!,24)+HLOOKUP(Sheet2!$AN$16,#REF!,24)+HLOOKUP(Sheet2!$AN$17,#REF!,24))</f>
        <v>#REF!</v>
      </c>
      <c r="AO44" s="8" t="e">
        <f>SUM(HLOOKUP(Sheet2!$AO$3,#REF!,24)+HLOOKUP(Sheet2!$AO$4,#REF!,24)+HLOOKUP(Sheet2!$AO$5,#REF!,24)+HLOOKUP(Sheet2!$AO$6,#REF!,24)+HLOOKUP(Sheet2!$AO$7,#REF!,24)+HLOOKUP(Sheet2!$AO$8,#REF!,24)+HLOOKUP(Sheet2!$AO$9,#REF!,24)+HLOOKUP(Sheet2!$AO$10,#REF!,24)+HLOOKUP(Sheet2!$AO$11,#REF!,24)+HLOOKUP(Sheet2!$AO$12,#REF!,24)+HLOOKUP(Sheet2!$AO$13,#REF!,24)+HLOOKUP(Sheet2!$AO$14,#REF!,24)+HLOOKUP(Sheet2!$AO$15,#REF!,24)+HLOOKUP(Sheet2!$AO$16,#REF!,24)+HLOOKUP(Sheet2!$AO$17,#REF!,24))</f>
        <v>#REF!</v>
      </c>
      <c r="AP44" s="8" t="e">
        <f>SUM(HLOOKUP(Sheet2!$AP$3,#REF!,24)+HLOOKUP(Sheet2!$AP$4,#REF!,24)+HLOOKUP(Sheet2!$AP$5,#REF!,24)+HLOOKUP(Sheet2!$AP$6,#REF!,24)+HLOOKUP(Sheet2!$AP$7,#REF!,24)+HLOOKUP(Sheet2!$AP$8,#REF!,24)+HLOOKUP(Sheet2!$AP$9,#REF!,24)+HLOOKUP(Sheet2!$AP$10,#REF!,24)+HLOOKUP(Sheet2!$AP$11,#REF!,24)+HLOOKUP(Sheet2!$AP$12,#REF!,24)+HLOOKUP(Sheet2!$AP$13,#REF!,24)+HLOOKUP(Sheet2!$AP$14,#REF!,24)+HLOOKUP(Sheet2!$AP$15,#REF!,24)+HLOOKUP(Sheet2!$AP$16,#REF!,24))</f>
        <v>#REF!</v>
      </c>
      <c r="AQ44" s="8" t="e">
        <f>SUM(HLOOKUP(Sheet2!$AQ$3,#REF!,24)+HLOOKUP(Sheet2!$AQ$4,#REF!,24)+HLOOKUP(Sheet2!$AQ$5,#REF!,24)+HLOOKUP(Sheet2!$AQ$6,#REF!,24)+HLOOKUP(Sheet2!$AQ$7,#REF!,24)+HLOOKUP(Sheet2!$AQ$8,#REF!,24)+HLOOKUP(Sheet2!$AQ$9,#REF!,24)+HLOOKUP(Sheet2!$AQ$10,#REF!,24)+HLOOKUP(Sheet2!$AQ$11,#REF!,24)+HLOOKUP(Sheet2!$AQ$12,#REF!,24)+HLOOKUP(Sheet2!$AQ$13,#REF!,24)+HLOOKUP(Sheet2!$AQ$14,#REF!,24)+HLOOKUP(Sheet2!$AQ$15,#REF!,24)+HLOOKUP(Sheet2!$AQ$16,#REF!,24))</f>
        <v>#REF!</v>
      </c>
      <c r="AR44" s="8" t="e">
        <f>SUM(HLOOKUP(Sheet2!$AR$3,#REF!,24)+HLOOKUP(Sheet2!$AR$4,#REF!,24)+HLOOKUP(Sheet2!$AR$5,#REF!,24)+HLOOKUP(Sheet2!$AR$6,#REF!,24)+HLOOKUP(Sheet2!$AR$7,#REF!,24)+HLOOKUP(Sheet2!$AR$8,#REF!,24)+HLOOKUP(Sheet2!$AR$9,#REF!,24)+HLOOKUP(Sheet2!$AR$10,#REF!,24)+HLOOKUP(Sheet2!$AR$11,#REF!,24)+HLOOKUP(Sheet2!$AR$12,#REF!,24)+HLOOKUP(Sheet2!$AR$13,#REF!,24)+HLOOKUP(Sheet2!$AR$14,#REF!,24)+HLOOKUP(Sheet2!$AR$15,#REF!,24)+HLOOKUP(Sheet2!$AR$16,#REF!,24))</f>
        <v>#REF!</v>
      </c>
      <c r="AS44" s="8" t="e">
        <f>SUM(HLOOKUP(Sheet2!$AS$3,#REF!,24)+HLOOKUP(Sheet2!$AS$4,#REF!,24)+HLOOKUP(Sheet2!$AS$5,#REF!,24)+HLOOKUP(Sheet2!$AS$6,#REF!,24)+HLOOKUP(Sheet2!$AS$7,#REF!,24)+HLOOKUP(Sheet2!$AS$8,#REF!,24)+HLOOKUP(Sheet2!$AS$9,#REF!,24)+HLOOKUP(Sheet2!$AS$10,#REF!,24)+HLOOKUP(Sheet2!$AS$11,#REF!,24)+HLOOKUP(Sheet2!$AS$12,#REF!,24)+HLOOKUP(Sheet2!$AS$13,#REF!,24)+HLOOKUP(Sheet2!$AS$14,#REF!,24))</f>
        <v>#REF!</v>
      </c>
      <c r="AT44" s="8" t="e">
        <f>SUM(HLOOKUP(Sheet2!$AT$3,#REF!,24)+HLOOKUP(Sheet2!$AT$4,#REF!,24)+HLOOKUP(Sheet2!$AT$5,#REF!,24)+HLOOKUP(Sheet2!$AT$6,#REF!,24)+HLOOKUP(Sheet2!$AT$7,#REF!,24)+HLOOKUP(Sheet2!$AT$8,#REF!,24)+HLOOKUP(Sheet2!$AT$9,#REF!,24)+HLOOKUP(Sheet2!$AT$10,#REF!,24)+HLOOKUP(Sheet2!$AT$11,#REF!,24)+HLOOKUP(Sheet2!$AT$12,#REF!,24)+HLOOKUP(Sheet2!$AT$13,#REF!,24)+HLOOKUP(Sheet2!$AT$14,#REF!,24)+HLOOKUP(Sheet2!$AT$15,#REF!,24)+HLOOKUP(Sheet2!$AT$16,#REF!,24))</f>
        <v>#REF!</v>
      </c>
      <c r="AU44" s="8" t="e">
        <f>SUM(HLOOKUP(Sheet2!$AU$3,#REF!,24)+HLOOKUP(Sheet2!$AU$4,#REF!,24)+HLOOKUP(Sheet2!$AU$5,#REF!,24)+HLOOKUP(Sheet2!$AU$6,#REF!,24)+HLOOKUP(Sheet2!$AU$7,#REF!,24)+HLOOKUP(Sheet2!$AU$8,#REF!,24)+HLOOKUP(Sheet2!$AU$9,#REF!,24)+HLOOKUP(Sheet2!$AU$10,#REF!,24)+HLOOKUP(Sheet2!$AU$11,#REF!,24)+HLOOKUP(Sheet2!$AU$12,#REF!,24)+HLOOKUP(Sheet2!$AU$13,#REF!,24)+HLOOKUP(Sheet2!$AU$14,#REF!,24)+HLOOKUP(Sheet2!$AU$15,#REF!,24)+HLOOKUP(Sheet2!$AU$16,#REF!,24))</f>
        <v>#REF!</v>
      </c>
      <c r="AV44" s="8" t="e">
        <f>SUM(HLOOKUP(Sheet2!$AV$3,#REF!,24)+HLOOKUP(Sheet2!$AV$4,#REF!,24)+HLOOKUP(Sheet2!$AV$5,#REF!,24)+HLOOKUP(Sheet2!$AV$6,#REF!,24)+HLOOKUP(Sheet2!$AV$7,#REF!,24)+HLOOKUP(Sheet2!$AV$8,#REF!,24)+HLOOKUP(Sheet2!$AV$9,#REF!,24)+HLOOKUP(Sheet2!$AV$10,#REF!,24)+HLOOKUP(Sheet2!$AV$11,#REF!,24)+HLOOKUP(Sheet2!$AV$12,#REF!,24)+HLOOKUP(Sheet2!$AV$13,#REF!,24)+HLOOKUP(Sheet2!$AV$14,#REF!,24)+HLOOKUP(Sheet2!$AV$15,#REF!,24)+HLOOKUP(Sheet2!$AV$16,#REF!,24)+HLOOKUP(Sheet2!$AV$17,#REF!,24))</f>
        <v>#REF!</v>
      </c>
      <c r="AW44" s="8" t="e">
        <f>SUM(HLOOKUP(Sheet2!$AW$3,#REF!,24)+HLOOKUP(Sheet2!$AW$4,#REF!,24)+HLOOKUP(Sheet2!$AW$5,#REF!,24)+HLOOKUP(Sheet2!$AW$6,#REF!,24)+HLOOKUP(Sheet2!$AW$7,#REF!,24)+HLOOKUP(Sheet2!$AW$8,#REF!,24)+HLOOKUP(Sheet2!$AW$9,#REF!,24)+HLOOKUP(Sheet2!$AW$10,#REF!,24)+HLOOKUP(Sheet2!$AW$11,#REF!,24)+HLOOKUP(Sheet2!$AW$12,#REF!,24)+HLOOKUP(Sheet2!$AW$13,#REF!,24)+HLOOKUP(Sheet2!$AW$14,#REF!,24)+HLOOKUP(Sheet2!$AW$15,#REF!,24)+HLOOKUP(Sheet2!$AW$16,#REF!,24)+HLOOKUP(Sheet2!$AW$17,#REF!,24))</f>
        <v>#REF!</v>
      </c>
      <c r="AX44" s="8" t="e">
        <f>SUM(HLOOKUP(Sheet2!$AX$3,#REF!,24)+HLOOKUP(Sheet2!$AX$4,#REF!,24)+HLOOKUP(Sheet2!$AX$5,#REF!,24)+HLOOKUP(Sheet2!$AX$6,#REF!,24)+HLOOKUP(Sheet2!$AX$7,#REF!,24)+HLOOKUP(Sheet2!$AX$8,#REF!,24)+HLOOKUP(Sheet2!$AX$9,#REF!,24)+HLOOKUP(Sheet2!$AX$10,#REF!,24)+HLOOKUP(Sheet2!$AX$11,#REF!,24)+HLOOKUP(Sheet2!$AX$12,#REF!,24)+HLOOKUP(Sheet2!$AX$13,#REF!,24)+HLOOKUP(Sheet2!$AX$14,#REF!,24)+HLOOKUP(Sheet2!$AX$15,#REF!,24)+HLOOKUP(Sheet2!$AX$16,#REF!,24)+HLOOKUP(Sheet2!$AX$17,#REF!,24)+HLOOKUP(Sheet2!$AX$18,#REF!,24)+HLOOKUP(Sheet2!$AX$19,#REF!,24)+HLOOKUP(Sheet2!$AX$20,#REF!,24))</f>
        <v>#REF!</v>
      </c>
      <c r="AY44" s="8" t="e">
        <f>SUM(HLOOKUP(Sheet2!$AY$3,#REF!,24)+HLOOKUP(Sheet2!$AY$4,#REF!,24)+HLOOKUP(Sheet2!$AY$5,#REF!,24)+HLOOKUP(Sheet2!$AY$6,#REF!,24)+HLOOKUP(Sheet2!$AY$7,#REF!,24)+HLOOKUP(Sheet2!$AY$8,#REF!,24)+HLOOKUP(Sheet2!$AY$9,#REF!,24)+HLOOKUP(Sheet2!$AY$10,#REF!,24)+HLOOKUP(Sheet2!$AY$11,#REF!,24)+HLOOKUP(Sheet2!$AY$12,#REF!,24)+HLOOKUP(Sheet2!$AY$13,#REF!,24)+HLOOKUP(Sheet2!$AY$14,#REF!,24)+HLOOKUP(Sheet2!$AY$15,#REF!,24)+HLOOKUP(Sheet2!$AY$16,#REF!,24)+HLOOKUP(Sheet2!$AY$17,#REF!,24))</f>
        <v>#REF!</v>
      </c>
      <c r="AZ44" s="8" t="e">
        <f>SUM(HLOOKUP(Sheet2!$AZ$3,#REF!,24)+HLOOKUP(Sheet2!$AZ$4,#REF!,24)+HLOOKUP(Sheet2!$AZ$5,#REF!,24)+HLOOKUP(Sheet2!$AZ$6,#REF!,24)+HLOOKUP(Sheet2!$AZ$7,#REF!,24)+HLOOKUP(Sheet2!$AZ$8,#REF!,24)+HLOOKUP(Sheet2!$AZ$9,#REF!,24)+HLOOKUP(Sheet2!$AZ$10,#REF!,24)+HLOOKUP(Sheet2!$AZ$11,#REF!,24)+HLOOKUP(Sheet2!$AZ$12,#REF!,24)+HLOOKUP(Sheet2!$AZ$13,#REF!,24)+HLOOKUP(Sheet2!$AZ$14,#REF!,24)+HLOOKUP(Sheet2!$AZ$15,#REF!,24)+HLOOKUP(Sheet2!$AZ$16,#REF!,24)+HLOOKUP(Sheet2!$AZ$17,#REF!,24)+HLOOKUP(Sheet2!$AZ$18,#REF!,24)+HLOOKUP(Sheet2!$AZ$19,#REF!,24))</f>
        <v>#REF!</v>
      </c>
      <c r="BA44" s="8" t="e">
        <f>SUM(HLOOKUP(Sheet2!$BA$3,#REF!,24)+HLOOKUP(Sheet2!$BA$4,#REF!,24)+HLOOKUP(Sheet2!$BA$5,#REF!,24)+HLOOKUP(Sheet2!$BA$6,#REF!,24)+HLOOKUP(Sheet2!$BA$7,#REF!,24)+HLOOKUP(Sheet2!$BA$8,#REF!,24)+HLOOKUP(Sheet2!$BA$9,#REF!,24)+HLOOKUP(Sheet2!$BA$10,#REF!,24)+HLOOKUP(Sheet2!$BA$11,#REF!,24)+HLOOKUP(Sheet2!$BA$12,#REF!,24)+HLOOKUP(Sheet2!$BA$13,#REF!,24)+HLOOKUP(Sheet2!$BA$14,#REF!,24)+HLOOKUP(Sheet2!$BA$15,#REF!,24)+HLOOKUP(Sheet2!$BA$16,#REF!,24))</f>
        <v>#REF!</v>
      </c>
      <c r="BB44" s="8" t="e">
        <f>SUM(HLOOKUP(Sheet2!$BB$3,#REF!,24)+HLOOKUP(Sheet2!$BB$4,#REF!,24)+HLOOKUP(Sheet2!$BB$5,#REF!,24)+HLOOKUP(Sheet2!$BB$6,#REF!,24)+HLOOKUP(Sheet2!$BB$7,#REF!,24)+HLOOKUP(Sheet2!$BB$8,#REF!,24)+HLOOKUP(Sheet2!$BB$9,#REF!,24)+HLOOKUP(Sheet2!$BB$10,#REF!,24)+HLOOKUP(Sheet2!$BB$11,#REF!,24)+HLOOKUP(Sheet2!$BB$12,#REF!,24)+HLOOKUP(Sheet2!$BB$13,#REF!,24)+HLOOKUP(Sheet2!$BB$14,#REF!,24)+HLOOKUP(Sheet2!$BB$15,#REF!,24)+HLOOKUP(Sheet2!$BB$16,#REF!,24)+HLOOKUP(Sheet2!$BB$17,#REF!,24))</f>
        <v>#REF!</v>
      </c>
      <c r="BC44" s="8" t="e">
        <f>SUM(HLOOKUP(Sheet2!$BC$3,#REF!,24)+HLOOKUP(Sheet2!$BC$4,#REF!,24)+HLOOKUP(Sheet2!$BC$5,#REF!,24)+HLOOKUP(Sheet2!$BC$6,#REF!,24)+HLOOKUP(Sheet2!$BC$7,#REF!,24)+HLOOKUP(Sheet2!$BC$8,#REF!,24)+HLOOKUP(Sheet2!$BC$9,#REF!,24)+HLOOKUP(Sheet2!$BC$10,#REF!,24)+HLOOKUP(Sheet2!$BC$11,#REF!,24)+HLOOKUP(Sheet2!$BC$12,#REF!,24)+HLOOKUP(Sheet2!$BC$13,#REF!,24)+HLOOKUP(Sheet2!$BC$14,#REF!,24))</f>
        <v>#REF!</v>
      </c>
      <c r="BD44" s="8" t="e">
        <f>SUM(HLOOKUP(Sheet2!$BD$3,#REF!,24)+HLOOKUP(Sheet2!$BD$4,#REF!,24)+HLOOKUP(Sheet2!$BD$5,#REF!,24)+HLOOKUP(Sheet2!$BD$6,#REF!,24)+HLOOKUP(Sheet2!$BD$7,#REF!,24)+HLOOKUP(Sheet2!$BD$8,#REF!,24)+HLOOKUP(Sheet2!$BD$9,#REF!,24)+HLOOKUP(Sheet2!$BD$10,#REF!,24)+HLOOKUP(Sheet2!$BD$11,#REF!,24)+HLOOKUP(Sheet2!$BD$12,#REF!,24)+HLOOKUP(Sheet2!$BD$13,#REF!,24)+HLOOKUP(Sheet2!$BD$14,#REF!,24)+HLOOKUP(Sheet2!$BD$15,#REF!,24)+HLOOKUP(Sheet2!$BD$16,#REF!,24))</f>
        <v>#REF!</v>
      </c>
      <c r="BE44" s="8" t="e">
        <f>SUM(HLOOKUP(Sheet2!$BE$3,#REF!,24)+HLOOKUP(Sheet2!$BE$4,#REF!,24)+HLOOKUP(Sheet2!$BE$5,#REF!,24)+HLOOKUP(Sheet2!$BE$6,#REF!,24)+HLOOKUP(Sheet2!$BE$7,#REF!,24)+HLOOKUP(Sheet2!$BE$8,#REF!,24)+HLOOKUP(Sheet2!$BE$9,#REF!,24)+HLOOKUP(Sheet2!$BE$10,#REF!,24)+HLOOKUP(Sheet2!$BE$11,#REF!,24)+HLOOKUP(Sheet2!$BE$12,#REF!,24)+HLOOKUP(Sheet2!$BE$13,#REF!,24)+HLOOKUP(Sheet2!$BE$14,#REF!,24)+HLOOKUP(Sheet2!$BE$15,#REF!,24)+HLOOKUP(Sheet2!$BE$16,#REF!,24))</f>
        <v>#REF!</v>
      </c>
      <c r="BF44" s="8" t="e">
        <f>SUM(HLOOKUP(Sheet2!$BF$3,#REF!,24)+HLOOKUP(Sheet2!$BF$4,#REF!,24)+HLOOKUP(Sheet2!$BF$5,#REF!,24)+HLOOKUP(Sheet2!$BF$6,#REF!,24)+HLOOKUP(Sheet2!$BF$7,#REF!,24)+HLOOKUP(Sheet2!$BF$8,#REF!,24)+HLOOKUP(Sheet2!$BF$9,#REF!,24)+HLOOKUP(Sheet2!$BF$10,#REF!,24)+HLOOKUP(Sheet2!$BF$11,#REF!,24)+HLOOKUP(Sheet2!$BF$12,#REF!,24)+HLOOKUP(Sheet2!$BF$13,#REF!,24))</f>
        <v>#REF!</v>
      </c>
      <c r="BG44" s="8" t="e">
        <f>SUM(HLOOKUP(Sheet2!$BG$3,#REF!,24)+HLOOKUP(Sheet2!$BG$4,#REF!,24)+HLOOKUP(Sheet2!$BG$5,#REF!,24)+HLOOKUP(Sheet2!$BG$6,#REF!,24)+HLOOKUP(Sheet2!$BG$7,#REF!,24)+HLOOKUP(Sheet2!$BG$8,#REF!,24)+HLOOKUP(Sheet2!$BG$9,#REF!,24)+HLOOKUP(Sheet2!$BG$10,#REF!,24)+HLOOKUP(Sheet2!$BG$11,#REF!,24)+HLOOKUP(Sheet2!$BG$12,#REF!,24)+HLOOKUP(Sheet2!$BG$13,#REF!,24)+HLOOKUP(Sheet2!$BG$14,#REF!,24)+HLOOKUP(Sheet2!$BG$15,#REF!,24))</f>
        <v>#REF!</v>
      </c>
      <c r="BH44" s="8" t="e">
        <f>SUM(HLOOKUP(Sheet2!$BH$3,#REF!,24)+HLOOKUP(Sheet2!$BH$4,#REF!,24)+HLOOKUP(Sheet2!$BH$5,#REF!,24)+HLOOKUP(Sheet2!$BH$6,#REF!,24)+HLOOKUP(Sheet2!$BH$7,#REF!,24)+HLOOKUP(Sheet2!$BH$8,#REF!,24)+HLOOKUP(Sheet2!$BH$9,#REF!,24)+HLOOKUP(Sheet2!$BH$10,#REF!,24)+HLOOKUP(Sheet2!$BH$11,#REF!,24)+HLOOKUP(Sheet2!$BH$12,#REF!,24)+HLOOKUP(Sheet2!$BH$13,#REF!,24)+HLOOKUP(Sheet2!$BH$14,#REF!,24))</f>
        <v>#REF!</v>
      </c>
      <c r="BI44" s="8" t="e">
        <f>SUM(HLOOKUP(Sheet2!$BI$3,#REF!,24)+HLOOKUP(Sheet2!$BI$4,#REF!,24)+HLOOKUP(Sheet2!$BI$5,#REF!,24)+HLOOKUP(Sheet2!$BI$6,#REF!,24)+HLOOKUP(Sheet2!$BI$7,#REF!,24)+HLOOKUP(Sheet2!$BI$8,#REF!,24)+HLOOKUP(Sheet2!$BI$9,#REF!,24)+HLOOKUP(Sheet2!$BI$10,#REF!,24)+HLOOKUP(Sheet2!$BI$11,#REF!,24)+HLOOKUP(Sheet2!$BI$12,#REF!,24)+HLOOKUP(Sheet2!$BI$13,#REF!,24)+HLOOKUP(Sheet2!$BI$14,#REF!,24)+HLOOKUP(Sheet2!$BI$15,#REF!,24)+HLOOKUP(Sheet2!$BI$16,#REF!,24))</f>
        <v>#REF!</v>
      </c>
      <c r="BJ44" s="8" t="e">
        <f>SUM(HLOOKUP(Sheet2!$BJ$3,#REF!,24)+HLOOKUP(Sheet2!$BJ$4,#REF!,24)+HLOOKUP(Sheet2!$BJ$5,#REF!,24)+HLOOKUP(Sheet2!$BJ$6,#REF!,24)+HLOOKUP(Sheet2!$BJ$7,#REF!,24)+HLOOKUP(Sheet2!$BJ$8,#REF!,24)+HLOOKUP(Sheet2!$BJ$9,#REF!,24)+HLOOKUP(Sheet2!$BJ$10,#REF!,24)+HLOOKUP(Sheet2!$BJ$11,#REF!,24)+HLOOKUP(Sheet2!$BJ$12,#REF!,24)+HLOOKUP(Sheet2!$BJ$13,#REF!,24)+HLOOKUP(Sheet2!$BJ$14,#REF!,24)+HLOOKUP(Sheet2!$BJ$15,#REF!,24)+HLOOKUP(Sheet2!$BJ$16,#REF!,24)+HLOOKUP(Sheet2!$BJ$17,#REF!,24))</f>
        <v>#REF!</v>
      </c>
      <c r="BK44" s="8" t="e">
        <f>SUM(HLOOKUP(Sheet2!$BK$3,#REF!,24)+HLOOKUP(Sheet2!$BK$4,#REF!,24)+HLOOKUP(Sheet2!$BK$5,#REF!,24)+HLOOKUP(Sheet2!$BK$6,#REF!,24)+HLOOKUP(Sheet2!$BK$7,#REF!,24)+HLOOKUP(Sheet2!$BK$8,#REF!,24)+HLOOKUP(Sheet2!$BK$9,#REF!,24)+HLOOKUP(Sheet2!$BK$10,#REF!,24)+HLOOKUP(Sheet2!$BK$11,#REF!,24)+HLOOKUP(Sheet2!$BK$12,#REF!,24)+HLOOKUP(Sheet2!$BK$13,#REF!,24)+HLOOKUP(Sheet2!$BK$14,#REF!,24)+HLOOKUP(Sheet2!$BK$15,#REF!,24)+HLOOKUP(Sheet2!$BK$16,#REF!,24)+HLOOKUP(Sheet2!$BK$17,#REF!,24))</f>
        <v>#REF!</v>
      </c>
      <c r="BL44" s="8" t="e">
        <f>SUM(HLOOKUP(Sheet2!$BL$3,#REF!,24)+HLOOKUP(Sheet2!$BL$4,#REF!,24)+HLOOKUP(Sheet2!$BL$5,#REF!,24)+HLOOKUP(Sheet2!$BL$6,#REF!,24)+HLOOKUP(Sheet2!$BL$7,#REF!,24)+HLOOKUP(Sheet2!$BL$8,#REF!,24)+HLOOKUP(Sheet2!$BL$9,#REF!,24)+HLOOKUP(Sheet2!$BL$10,#REF!,24)+HLOOKUP(Sheet2!$BL$11,#REF!,24)+HLOOKUP(Sheet2!$BL$12,#REF!,24)+HLOOKUP(Sheet2!$BL$13,#REF!,24)+HLOOKUP(Sheet2!$BL$14,#REF!,24)+HLOOKUP(Sheet2!$BL$15,#REF!,24)+HLOOKUP(Sheet2!$BL$16,#REF!,24)+HLOOKUP(Sheet2!$BL$17,#REF!,24))</f>
        <v>#REF!</v>
      </c>
      <c r="BM44" s="8" t="e">
        <f>SUM(HLOOKUP(Sheet2!$BM$3,#REF!,24)+HLOOKUP(Sheet2!$BM$4,#REF!,24)+HLOOKUP(Sheet2!$BM$5,#REF!,24)+HLOOKUP(Sheet2!$BM$6,#REF!,24)+HLOOKUP(Sheet2!$BM$7,#REF!,24)+HLOOKUP(Sheet2!$BM$8,#REF!,24)+HLOOKUP(Sheet2!$BM$9,#REF!,24)+HLOOKUP(Sheet2!$BM$10,#REF!,24)+HLOOKUP(Sheet2!$BM$11,#REF!,24)+HLOOKUP(Sheet2!$BM$12,#REF!,24)+HLOOKUP(Sheet2!$BM$13,#REF!,24)+HLOOKUP(Sheet2!$BM$14,#REF!,24)+HLOOKUP(Sheet2!$BM$15,#REF!,24)+HLOOKUP(Sheet2!$BM$16,#REF!,24))</f>
        <v>#REF!</v>
      </c>
      <c r="BN44" s="8" t="e">
        <f>SUM(HLOOKUP(Sheet2!$BN$3,#REF!,24)+HLOOKUP(Sheet2!$BN$4,#REF!,24)+HLOOKUP(Sheet2!$BN$5,#REF!,24)+HLOOKUP(Sheet2!$BN$6,#REF!,24)+HLOOKUP(Sheet2!$BN$7,#REF!,24)+HLOOKUP(Sheet2!$BN$8,#REF!,24)+HLOOKUP(Sheet2!$BN$9,#REF!,24)+HLOOKUP(Sheet2!$BN$10,#REF!,24)+HLOOKUP(Sheet2!$BN$11,#REF!,24)+HLOOKUP(Sheet2!$BN$12,#REF!,24)+HLOOKUP(Sheet2!$BN$13,#REF!,24)+HLOOKUP(Sheet2!$BN$14,#REF!,24)+HLOOKUP(Sheet2!$BN$15,#REF!,24)+HLOOKUP(Sheet2!$BN$16,#REF!,24))</f>
        <v>#REF!</v>
      </c>
      <c r="BO44" s="8" t="e">
        <f>SUM(HLOOKUP(Sheet2!$BO$3,#REF!,24)+HLOOKUP(Sheet2!$BO$4,#REF!,24)+HLOOKUP(Sheet2!$BO$5,#REF!,24)+HLOOKUP(Sheet2!$BO$6,#REF!,24)+HLOOKUP(Sheet2!$BO$7,#REF!,24)+HLOOKUP(Sheet2!$BO$8,#REF!,24)+HLOOKUP(Sheet2!$BO$9,#REF!,24)+HLOOKUP(Sheet2!$BO$10,#REF!,24)+HLOOKUP(Sheet2!$BO$11,#REF!,24)+HLOOKUP(Sheet2!$BO$12,#REF!,24)+HLOOKUP(Sheet2!$BO$13,#REF!,24)+HLOOKUP(Sheet2!$BO$14,#REF!,24)+HLOOKUP(Sheet2!$BO$15,#REF!,24)+HLOOKUP(Sheet2!$BO$16,#REF!,24))</f>
        <v>#REF!</v>
      </c>
      <c r="BP44" s="8" t="e">
        <f>SUM(HLOOKUP(Sheet2!$BP$3,#REF!,24)+HLOOKUP(Sheet2!$BP$4,#REF!,24)+HLOOKUP(Sheet2!$BP$5,#REF!,24)+HLOOKUP(Sheet2!$BP$6,#REF!,24)+HLOOKUP(Sheet2!$BP$7,#REF!,24)+HLOOKUP(Sheet2!$BP$8,#REF!,24)+HLOOKUP(Sheet2!$BP$9,#REF!,24)+HLOOKUP(Sheet2!$BP$10,#REF!,24)+HLOOKUP(Sheet2!$BP$11,#REF!,24)+HLOOKUP(Sheet2!$BP$12,#REF!,24)+HLOOKUP(Sheet2!$BP$13,#REF!,24)+HLOOKUP(Sheet2!$BP$14,#REF!,24))</f>
        <v>#REF!</v>
      </c>
      <c r="BQ44" s="8" t="e">
        <f>SUM(HLOOKUP(Sheet2!$BQ$3,#REF!,24)+HLOOKUP(Sheet2!$BQ$4,#REF!,24)+HLOOKUP(Sheet2!$BQ$5,#REF!,24)+HLOOKUP(Sheet2!$BQ$6,#REF!,24)+HLOOKUP(Sheet2!$BQ$7,#REF!,24)+HLOOKUP(Sheet2!$BQ$8,#REF!,24)+HLOOKUP(Sheet2!$BQ$9,#REF!,24)+HLOOKUP(Sheet2!$BQ$10,#REF!,24)+HLOOKUP(Sheet2!$BQ$11,#REF!,24)+HLOOKUP(Sheet2!$BQ$12,#REF!,24)+HLOOKUP(Sheet2!$BQ$13,#REF!,24)+HLOOKUP(Sheet2!$BQ$14,#REF!,24)+HLOOKUP(Sheet2!$BQ$15,#REF!,24)+HLOOKUP(Sheet2!$BQ$16,#REF!,24))</f>
        <v>#REF!</v>
      </c>
      <c r="BR44" s="8" t="e">
        <f>SUM(HLOOKUP(Sheet2!$BR$3,#REF!,24)+HLOOKUP(Sheet2!$BR$4,#REF!,24)+HLOOKUP(Sheet2!$BR$5,#REF!,24)+HLOOKUP(Sheet2!$BR$6,#REF!,24)+HLOOKUP(Sheet2!$BR$7,#REF!,24)+HLOOKUP(Sheet2!$BR$8,#REF!,24)+HLOOKUP(Sheet2!$BR$9,#REF!,24)+HLOOKUP(Sheet2!$BR$10,#REF!,24)+HLOOKUP(Sheet2!$BR$11,#REF!,24)+HLOOKUP(Sheet2!$BR$12,#REF!,24)+HLOOKUP(Sheet2!$BR$13,#REF!,24)+HLOOKUP(Sheet2!$BR$14,#REF!,24)+HLOOKUP(Sheet2!$BR$15,#REF!,24)+HLOOKUP(Sheet2!$BR$16,#REF!,24))</f>
        <v>#REF!</v>
      </c>
      <c r="BS44" s="8" t="e">
        <f>SUM(HLOOKUP(Sheet2!$BS$3,#REF!,24)+HLOOKUP(Sheet2!$BS$4,#REF!,24)+HLOOKUP(Sheet2!$BS$5,#REF!,24)+HLOOKUP(Sheet2!$BS$6,#REF!,24)+HLOOKUP(Sheet2!$BS$7,#REF!,24)+HLOOKUP(Sheet2!$BS$8,#REF!,24)+HLOOKUP(Sheet2!$BS$9,#REF!,24)+HLOOKUP(Sheet2!$BS$10,#REF!,24)+HLOOKUP(Sheet2!$BS$11,#REF!,24)+HLOOKUP(Sheet2!$BS$12,#REF!,24)+HLOOKUP(Sheet2!$BS$13,#REF!,24)+HLOOKUP(Sheet2!$BS$14,#REF!,24)+HLOOKUP(Sheet2!$BS$15,#REF!,24)+HLOOKUP(Sheet2!$BS$16,#REF!,24)+HLOOKUP(Sheet2!$BS$17,#REF!,24))</f>
        <v>#REF!</v>
      </c>
      <c r="BT44" s="8" t="e">
        <f>SUM(HLOOKUP(Sheet2!$BT$3,#REF!,24)+HLOOKUP(Sheet2!$BT$4,#REF!,24)+HLOOKUP(Sheet2!$BT$5,#REF!,24)+HLOOKUP(Sheet2!$BT$6,#REF!,24)+HLOOKUP(Sheet2!$BT$7,#REF!,24)+HLOOKUP(Sheet2!$BT$8,#REF!,24)+HLOOKUP(Sheet2!$BT$9,#REF!,24)+HLOOKUP(Sheet2!$BT$10,#REF!,24)+HLOOKUP(Sheet2!$BT$11,#REF!,24)+HLOOKUP(Sheet2!$BT$12,#REF!,24)+HLOOKUP(Sheet2!$BT$13,#REF!,24)+HLOOKUP(Sheet2!$BT$14,#REF!,24)+HLOOKUP(Sheet2!$BT$15,#REF!,24)+HLOOKUP(Sheet2!$BT$16,#REF!,24)+HLOOKUP(Sheet2!$BT$17,#REF!,24))</f>
        <v>#REF!</v>
      </c>
      <c r="BU44" s="8" t="e">
        <f>SUM(HLOOKUP(Sheet2!$BU$3,#REF!,24)+HLOOKUP(Sheet2!$BU$4,#REF!,24)+HLOOKUP(Sheet2!$BU$5,#REF!,24)+HLOOKUP(Sheet2!$BU$6,#REF!,24)+HLOOKUP(Sheet2!$BU$7,#REF!,24)+HLOOKUP(Sheet2!$BU$8,#REF!,24)+HLOOKUP(Sheet2!$BU$9,#REF!,24)+HLOOKUP(Sheet2!$BU$10,#REF!,24)+HLOOKUP(Sheet2!$BU$11,#REF!,24)+HLOOKUP(Sheet2!$BU$12,#REF!,24)+HLOOKUP(Sheet2!$BU$13,#REF!,24)+HLOOKUP(Sheet2!$BU$14,#REF!,24)+HLOOKUP(Sheet2!$BU$15,#REF!,24)+HLOOKUP(Sheet2!$BU$16,#REF!,24)+HLOOKUP(Sheet2!$BU$17,#REF!,24)+HLOOKUP(Sheet2!$BU$18,#REF!,24)+HLOOKUP(Sheet2!$BU$19,#REF!,24)+HLOOKUP(Sheet2!$BU$20,#REF!,24))</f>
        <v>#REF!</v>
      </c>
      <c r="BV44" s="8" t="e">
        <f>SUM(HLOOKUP(Sheet2!$BV$3,#REF!,24)+HLOOKUP(Sheet2!$BV$4,#REF!,24)+HLOOKUP(Sheet2!$BV$5,#REF!,24)+HLOOKUP(Sheet2!$BV$6,#REF!,24)+HLOOKUP(Sheet2!$BV$7,#REF!,24)+HLOOKUP(Sheet2!$BV$8,#REF!,24)+HLOOKUP(Sheet2!$BV$9,#REF!,24)+HLOOKUP(Sheet2!$BV$10,#REF!,24)+HLOOKUP(Sheet2!$BV$11,#REF!,24)+HLOOKUP(Sheet2!$BV$12,#REF!,24)+HLOOKUP(Sheet2!$BV$13,#REF!,24)+HLOOKUP(Sheet2!$BV$14,#REF!,24)+HLOOKUP(Sheet2!$BV$15,#REF!,24)+HLOOKUP(Sheet2!$BV$16,#REF!,24)+HLOOKUP(Sheet2!$BV$17,#REF!,24))</f>
        <v>#REF!</v>
      </c>
      <c r="BW44" s="8" t="e">
        <f>SUM(HLOOKUP(Sheet2!$BW$3,#REF!,24)+HLOOKUP(Sheet2!$BW$4,#REF!,24)+HLOOKUP(Sheet2!$BW$5,#REF!,24)+HLOOKUP(Sheet2!$BW$6,#REF!,24)+HLOOKUP(Sheet2!$BW$7,#REF!,24)+HLOOKUP(Sheet2!$BW$8,#REF!,24)+HLOOKUP(Sheet2!$BW$9,#REF!,24)+HLOOKUP(Sheet2!$BW$10,#REF!,24)+HLOOKUP(Sheet2!$BW$11,#REF!,24)+HLOOKUP(Sheet2!$BW$12,#REF!,24)+HLOOKUP(Sheet2!$BW$13,#REF!,24)+HLOOKUP(Sheet2!$BW$14,#REF!,24)+HLOOKUP(Sheet2!$BW$15,#REF!,24)+HLOOKUP(Sheet2!$BW$16,#REF!,24)+HLOOKUP(Sheet2!$BW$17,#REF!,24)+HLOOKUP(Sheet2!$BW$18,#REF!,24)+HLOOKUP(Sheet2!$BW$19,#REF!,24))</f>
        <v>#REF!</v>
      </c>
      <c r="BX44" s="8" t="e">
        <f>SUM(HLOOKUP(Sheet2!$BX$3,#REF!,24)+HLOOKUP(Sheet2!$BX$4,#REF!,24)+HLOOKUP(Sheet2!$BX$5,#REF!,24)+HLOOKUP(Sheet2!$BX$6,#REF!,24)+HLOOKUP(Sheet2!$BX$7,#REF!,24)+HLOOKUP(Sheet2!$BX$8,#REF!,24)+HLOOKUP(Sheet2!$BX$9,#REF!,24)+HLOOKUP(Sheet2!$BX$10,#REF!,24)+HLOOKUP(Sheet2!$BX$11,#REF!,24)+HLOOKUP(Sheet2!$BX$12,#REF!,24)+HLOOKUP(Sheet2!$BX$13,#REF!,24)+HLOOKUP(Sheet2!$BX$14,#REF!,24)+HLOOKUP(Sheet2!$BX$15,#REF!,24)+HLOOKUP(Sheet2!$BX$16,#REF!,24)+HLOOKUP(Sheet2!$BX$17,#REF!,24))</f>
        <v>#REF!</v>
      </c>
      <c r="BY44" s="8" t="e">
        <f>SUM(HLOOKUP(Sheet2!$BY$3,#REF!,24)+HLOOKUP(Sheet2!$BY$4,#REF!,24)+HLOOKUP(Sheet2!$BY$5,#REF!,24)+HLOOKUP(Sheet2!$BY$6,#REF!,24)+HLOOKUP(Sheet2!$BY$7,#REF!,24)+HLOOKUP(Sheet2!$BY$8,#REF!,24)+HLOOKUP(Sheet2!$BY$9,#REF!,24)+HLOOKUP(Sheet2!$BY$10,#REF!,24)+HLOOKUP(Sheet2!$BY$11,#REF!,24)+HLOOKUP(Sheet2!$BY$12,#REF!,24)+HLOOKUP(Sheet2!$BY$13,#REF!,24)+HLOOKUP(Sheet2!$BY$14,#REF!,24)+HLOOKUP(Sheet2!$BY$15,#REF!,24)+HLOOKUP(Sheet2!$BY$16,#REF!,24)+HLOOKUP(Sheet2!$BY$17,#REF!,24)+HLOOKUP(Sheet2!$BY$18,#REF!,24))</f>
        <v>#REF!</v>
      </c>
      <c r="BZ44" s="8" t="e">
        <f>SUM(HLOOKUP(Sheet2!$BZ$3,#REF!,24)+HLOOKUP(Sheet2!$BZ$4,#REF!,24)+HLOOKUP(Sheet2!$BZ$5,#REF!,24)+HLOOKUP(Sheet2!$BZ$6,#REF!,24)+HLOOKUP(Sheet2!$BZ$7,#REF!,24)+HLOOKUP(Sheet2!$BZ$8,#REF!,24)+HLOOKUP(Sheet2!$BZ$9,#REF!,24)+HLOOKUP(Sheet2!$BZ$10,#REF!,24)+HLOOKUP(Sheet2!$BZ$11,#REF!,24)+HLOOKUP(Sheet2!$BZ$12,#REF!,24)+HLOOKUP(Sheet2!$BZ$13,#REF!,24)+HLOOKUP(Sheet2!$BZ$14,#REF!,24)+HLOOKUP(Sheet2!$BZ$15,#REF!,24))</f>
        <v>#REF!</v>
      </c>
      <c r="CA44" s="8" t="e">
        <f>SUM(HLOOKUP(Sheet2!$CA$3,#REF!,24)+HLOOKUP(Sheet2!$CA$4,#REF!,24)+HLOOKUP(Sheet2!$CA$5,#REF!,24)+HLOOKUP(Sheet2!$CA$6,#REF!,24)+HLOOKUP(Sheet2!$CA$7,#REF!,24)+HLOOKUP(Sheet2!$CA$8,#REF!,24)+HLOOKUP(Sheet2!$CA$9,#REF!,24)+HLOOKUP(Sheet2!$CA$10,#REF!,24)+HLOOKUP(Sheet2!$CA$11,#REF!,24)+HLOOKUP(Sheet2!$CA$12,#REF!,24)+HLOOKUP(Sheet2!$CA$13,#REF!,24)+HLOOKUP(Sheet2!$CA$14,#REF!,24)+HLOOKUP(Sheet2!$CA$15,#REF!,24)+HLOOKUP(Sheet2!$CA$16,#REF!,24)+HLOOKUP(Sheet2!$CA$17,#REF!,24))</f>
        <v>#REF!</v>
      </c>
      <c r="CB44" s="8" t="e">
        <f>SUM(HLOOKUP(Sheet2!$CB$3,#REF!,24)+HLOOKUP(Sheet2!$CB$4,#REF!,24)+HLOOKUP(Sheet2!$CB$5,#REF!,24)+HLOOKUP(Sheet2!$CB$6,#REF!,24)+HLOOKUP(Sheet2!$CB$7,#REF!,24)+HLOOKUP(Sheet2!$CB$8,#REF!,24)+HLOOKUP(Sheet2!$CB$9,#REF!,24)+HLOOKUP(Sheet2!$CB$10,#REF!,24)+HLOOKUP(Sheet2!$CB$11,#REF!,24)+HLOOKUP(Sheet2!$CB$12,#REF!,24)+HLOOKUP(Sheet2!$CB$13,#REF!,24)+HLOOKUP(Sheet2!$CB$14,#REF!,24)+HLOOKUP(Sheet2!$CB$15,#REF!,24)+HLOOKUP(Sheet2!$CB$16,#REF!,24)+HLOOKUP(Sheet2!$CB$17,#REF!,24))</f>
        <v>#REF!</v>
      </c>
      <c r="CC44" s="8" t="e">
        <f>SUM(HLOOKUP(Sheet2!$CC$3,#REF!,24)+HLOOKUP(Sheet2!$CC$4,#REF!,24)+HLOOKUP(Sheet2!$CC$5,#REF!,24)+HLOOKUP(Sheet2!$CC$6,#REF!,24)+HLOOKUP(Sheet2!$CC$7,#REF!,24)+HLOOKUP(Sheet2!$CC$8,#REF!,24)+HLOOKUP(Sheet2!$CC$9,#REF!,24)+HLOOKUP(Sheet2!$CC$10,#REF!,24)+HLOOKUP(Sheet2!$CC$11,#REF!,24)+HLOOKUP(Sheet2!$CC$12,#REF!,24)+HLOOKUP(Sheet2!$CC$13,#REF!,24)+HLOOKUP(Sheet2!$CC$14,#REF!,24))</f>
        <v>#REF!</v>
      </c>
      <c r="CD44" s="8" t="e">
        <f>SUM(HLOOKUP(Sheet2!$CD$3,#REF!,24)+HLOOKUP(Sheet2!$CD$4,#REF!,24)+HLOOKUP(Sheet2!$CD$5,#REF!,24)+HLOOKUP(Sheet2!$CD$6,#REF!,24)+HLOOKUP(Sheet2!$CD$7,#REF!,24)+HLOOKUP(Sheet2!$CD$8,#REF!,24)+HLOOKUP(Sheet2!$CD$9,#REF!,24)+HLOOKUP(Sheet2!$CD$10,#REF!,24)+HLOOKUP(Sheet2!$CD$11,#REF!,24)+HLOOKUP(Sheet2!$CD$12,#REF!,24)+HLOOKUP(Sheet2!$CD$13,#REF!,24)+HLOOKUP(Sheet2!$CD$14,#REF!,24)+HLOOKUP(Sheet2!$CD$15,#REF!,24)+HLOOKUP(Sheet2!$CD$16,#REF!,24))</f>
        <v>#REF!</v>
      </c>
      <c r="CE44" s="8" t="e">
        <f>SUM(HLOOKUP(Sheet2!$CE$3,#REF!,24)+HLOOKUP(Sheet2!$CE$4,#REF!,24)+HLOOKUP(Sheet2!$CE$5,#REF!,24)+HLOOKUP(Sheet2!$CE$6,#REF!,24)+HLOOKUP(Sheet2!$CE$7,#REF!,24)+HLOOKUP(Sheet2!$CE$8,#REF!,24)+HLOOKUP(Sheet2!$CE$9,#REF!,24)+HLOOKUP(Sheet2!$CE$10,#REF!,24)+HLOOKUP(Sheet2!$CE$11,#REF!,24)+HLOOKUP(Sheet2!$CE$12,#REF!,24)+HLOOKUP(Sheet2!$CE$13,#REF!,24)+HLOOKUP(Sheet2!$CE$14,#REF!,24)+HLOOKUP(Sheet2!$CE$15,#REF!,24))</f>
        <v>#REF!</v>
      </c>
      <c r="CF44" s="8" t="e">
        <f>SUM(HLOOKUP(Sheet2!$CF$3,#REF!,24)+HLOOKUP(Sheet2!$CF$4,#REF!,24)+HLOOKUP(Sheet2!$CF$5,#REF!,24)+HLOOKUP(Sheet2!$CF$6,#REF!,24)+HLOOKUP(Sheet2!$CF$7,#REF!,24)+HLOOKUP(Sheet2!$CF$8,#REF!,24)+HLOOKUP(Sheet2!$CF$9,#REF!,24)+HLOOKUP(Sheet2!$CF$10,#REF!,24)+HLOOKUP(Sheet2!$CF$11,#REF!,24)+HLOOKUP(Sheet2!$CF$12,#REF!,24)+HLOOKUP(Sheet2!$CF$13,#REF!,24)+HLOOKUP(Sheet2!$CF$14,#REF!,24)+HLOOKUP(Sheet2!$CF$15,#REF!,24)+HLOOKUP(Sheet2!$CF$16,#REF!,24)+HLOOKUP(Sheet2!$CF$17,#REF!,24))</f>
        <v>#REF!</v>
      </c>
      <c r="CG44" s="8" t="e">
        <f>SUM(HLOOKUP(Sheet2!$CG$3,#REF!,24)+HLOOKUP(Sheet2!$CG$4,#REF!,24)+HLOOKUP(Sheet2!$CG$5,#REF!,24)+HLOOKUP(Sheet2!$CG$6,#REF!,24)+HLOOKUP(Sheet2!$CG$7,#REF!,24)+HLOOKUP(Sheet2!$CG$8,#REF!,24)+HLOOKUP(Sheet2!$CG$9,#REF!,24)+HLOOKUP(Sheet2!$CG$10,#REF!,24)+HLOOKUP(Sheet2!$CG$11,#REF!,24)+HLOOKUP(Sheet2!$CG$12,#REF!,24)+HLOOKUP(Sheet2!$CG$13,#REF!,24)+HLOOKUP(Sheet2!$CG$14,#REF!,24)+HLOOKUP(Sheet2!$CG$15,#REF!,24)+HLOOKUP(Sheet2!$CG$16,#REF!,24)+HLOOKUP(Sheet2!$CG$17,#REF!,24)+HLOOKUP(Sheet2!$CG$18,#REF!,24))</f>
        <v>#REF!</v>
      </c>
      <c r="CH44" s="8" t="e">
        <f>SUM(HLOOKUP(Sheet2!$CH$3,#REF!,24)+HLOOKUP(Sheet2!$CH$4,#REF!,24)+HLOOKUP(Sheet2!$CH$5,#REF!,24)+HLOOKUP(Sheet2!$CH$6,#REF!,24)+HLOOKUP(Sheet2!$CH$7,#REF!,24)+HLOOKUP(Sheet2!$CH$8,#REF!,24)+HLOOKUP(Sheet2!$CH$9,#REF!,24)+HLOOKUP(Sheet2!$CH$10,#REF!,24)+HLOOKUP(Sheet2!$CH$11,#REF!,24)+HLOOKUP(Sheet2!$CH$12,#REF!,24)+HLOOKUP(Sheet2!$CH$13,#REF!,24)+HLOOKUP(Sheet2!$CH$14,#REF!,24)+HLOOKUP(Sheet2!$CH$15,#REF!,24)+HLOOKUP(Sheet2!$CH$16,#REF!,24)+HLOOKUP(Sheet2!$CH$17,#REF!,24)+HLOOKUP(Sheet2!$CH$18,#REF!,24))</f>
        <v>#REF!</v>
      </c>
      <c r="CI44" s="8" t="e">
        <f>SUM(HLOOKUP(Sheet2!$CI$3,#REF!,24)+HLOOKUP(Sheet2!$CI$4,#REF!,24)+HLOOKUP(Sheet2!$CI$5,#REF!,24)+HLOOKUP(Sheet2!$CI$6,#REF!,24)+HLOOKUP(Sheet2!$CI$7,#REF!,24)+HLOOKUP(Sheet2!$CI$8,#REF!,24)+HLOOKUP(Sheet2!$CI$9,#REF!,24)+HLOOKUP(Sheet2!$CI$10,#REF!,24)+HLOOKUP(Sheet2!$CI$11,#REF!,24)+HLOOKUP(Sheet2!$CI$12,#REF!,24)+HLOOKUP(Sheet2!$CI$13,#REF!,24)+HLOOKUP(Sheet2!$CI$14,#REF!,24)+HLOOKUP(Sheet2!$CI$15,#REF!,24)+HLOOKUP(Sheet2!$CI$16,#REF!,24)+HLOOKUP(Sheet2!$CI$17,#REF!,24)+HLOOKUP(Sheet2!$CI$18,#REF!,24))</f>
        <v>#REF!</v>
      </c>
      <c r="CJ44" s="8" t="e">
        <f>SUM(HLOOKUP(Sheet2!$CJ$3,#REF!,24)+HLOOKUP(Sheet2!$CJ$4,#REF!,24)+HLOOKUP(Sheet2!$CJ$5,#REF!,24)+HLOOKUP(Sheet2!$CJ$6,#REF!,24)+HLOOKUP(Sheet2!$CJ$7,#REF!,24)+HLOOKUP(Sheet2!$CJ$8,#REF!,24)+HLOOKUP(Sheet2!$CJ$9,#REF!,24)+HLOOKUP(Sheet2!$CJ$10,#REF!,24)+HLOOKUP(Sheet2!$CJ$11,#REF!,24)+HLOOKUP(Sheet2!$CJ$12,#REF!,24)+HLOOKUP(Sheet2!$CJ$13,#REF!,24)+HLOOKUP(Sheet2!$CJ$14,#REF!,24)+HLOOKUP(Sheet2!$CJ$15,#REF!,24)+HLOOKUP(Sheet2!$CJ$16,#REF!,24)+HLOOKUP(Sheet2!$CJ$17,#REF!,24))</f>
        <v>#REF!</v>
      </c>
      <c r="CK44" s="8" t="e">
        <f>SUM(HLOOKUP(Sheet2!$CK$3,#REF!,24)+HLOOKUP(Sheet2!$CK$4,#REF!,24)+HLOOKUP(Sheet2!$CK$5,#REF!,24)+HLOOKUP(Sheet2!$CK$6,#REF!,24)+HLOOKUP(Sheet2!$CK$7,#REF!,24)+HLOOKUP(Sheet2!$CK$8,#REF!,24)+HLOOKUP(Sheet2!$CK$9,#REF!,24)+HLOOKUP(Sheet2!$CK$10,#REF!,24)+HLOOKUP(Sheet2!$CK$11,#REF!,24)+HLOOKUP(Sheet2!$CK$12,#REF!,24)+HLOOKUP(Sheet2!$CK$13,#REF!,24)+HLOOKUP(Sheet2!$CK$14,#REF!,24)+HLOOKUP(Sheet2!$CK$15,#REF!,24)+HLOOKUP(Sheet2!$CK$16,#REF!,24)+HLOOKUP(Sheet2!$CK$17,#REF!,24))</f>
        <v>#REF!</v>
      </c>
      <c r="CL44" s="8" t="e">
        <f>SUM(HLOOKUP(Sheet2!$CL$3,#REF!,24)+HLOOKUP(Sheet2!$CL$4,#REF!,24)+HLOOKUP(Sheet2!$CL$5,#REF!,24)+HLOOKUP(Sheet2!$CL$6,#REF!,24)+HLOOKUP(Sheet2!$CL$7,#REF!,24)+HLOOKUP(Sheet2!$CL$8,#REF!,24)+HLOOKUP(Sheet2!$CL$9,#REF!,24)+HLOOKUP(Sheet2!$CL$10,#REF!,24)+HLOOKUP(Sheet2!$CL$11,#REF!,24)+HLOOKUP(Sheet2!$CL$12,#REF!,24)+HLOOKUP(Sheet2!$CL$13,#REF!,24)+HLOOKUP(Sheet2!$CL$14,#REF!,24)+HLOOKUP(Sheet2!$CL$15,#REF!,24)+HLOOKUP(Sheet2!$CL$16,#REF!,24)+HLOOKUP(Sheet2!$CL$17,#REF!,24))</f>
        <v>#REF!</v>
      </c>
      <c r="CM44" s="8" t="e">
        <f>SUM(HLOOKUP(Sheet2!$CM$3,#REF!,24)+HLOOKUP(Sheet2!$CM$4,#REF!,24)+HLOOKUP(Sheet2!$CM$5,#REF!,24)+HLOOKUP(Sheet2!$CM$6,#REF!,24)+HLOOKUP(Sheet2!$CM$7,#REF!,24)+HLOOKUP(Sheet2!$CM$8,#REF!,24)+HLOOKUP(Sheet2!$CM$9,#REF!,24)+HLOOKUP(Sheet2!$CM$10,#REF!,24)+HLOOKUP(Sheet2!$CM$11,#REF!,24)+HLOOKUP(Sheet2!$CM$12,#REF!,24)+HLOOKUP(Sheet2!$CM$13,#REF!,24)+HLOOKUP(Sheet2!$CM$14,#REF!,24)+HLOOKUP(Sheet2!$CM$15,#REF!,24))</f>
        <v>#REF!</v>
      </c>
      <c r="CN44" s="8" t="e">
        <f>SUM(HLOOKUP(Sheet2!$CN$3,#REF!,24)+HLOOKUP(Sheet2!$CN$4,#REF!,24)+HLOOKUP(Sheet2!$CN$5,#REF!,24)+HLOOKUP(Sheet2!$CN$6,#REF!,24)+HLOOKUP(Sheet2!$CN$7,#REF!,24)+HLOOKUP(Sheet2!$CN$8,#REF!,24)+HLOOKUP(Sheet2!$CN$9,#REF!,24)+HLOOKUP(Sheet2!$CN$10,#REF!,24)+HLOOKUP(Sheet2!$CN$11,#REF!,24)+HLOOKUP(Sheet2!$CN$12,#REF!,24)+HLOOKUP(Sheet2!$CN$13,#REF!,24)+HLOOKUP(Sheet2!$CN$14,#REF!,24)+HLOOKUP(Sheet2!$CN$15,#REF!,24)+HLOOKUP(Sheet2!$CN$16,#REF!,24)+HLOOKUP(Sheet2!$CN$17,#REF!,24))</f>
        <v>#REF!</v>
      </c>
      <c r="CO44" s="8" t="e">
        <f>SUM(HLOOKUP(Sheet2!$CO$3,#REF!,24)+HLOOKUP(Sheet2!$CO$4,#REF!,24)+HLOOKUP(Sheet2!$CO$5,#REF!,24)+HLOOKUP(Sheet2!$CO$6,#REF!,24)+HLOOKUP(Sheet2!$CO$7,#REF!,24)+HLOOKUP(Sheet2!$CO$8,#REF!,24)+HLOOKUP(Sheet2!$CO$9,#REF!,24)+HLOOKUP(Sheet2!$CO$10,#REF!,24)+HLOOKUP(Sheet2!$CO$11,#REF!,24)+HLOOKUP(Sheet2!$CO$12,#REF!,24)+HLOOKUP(Sheet2!$CO$13,#REF!,24)+HLOOKUP(Sheet2!$CO$14,#REF!,24)+HLOOKUP(Sheet2!$CO$15,#REF!,24)+HLOOKUP(Sheet2!$CO$16,#REF!,24)+HLOOKUP(Sheet2!$CO$17,#REF!,24))</f>
        <v>#REF!</v>
      </c>
      <c r="CP44" s="8" t="e">
        <f>SUM(HLOOKUP(Sheet2!$CP$3,#REF!,24)+HLOOKUP(Sheet2!$CP$4,#REF!,24)+HLOOKUP(Sheet2!$CP$5,#REF!,24)+HLOOKUP(Sheet2!$CP$6,#REF!,24)+HLOOKUP(Sheet2!$CP$7,#REF!,24)+HLOOKUP(Sheet2!$CP$8,#REF!,24)+HLOOKUP(Sheet2!$CP$9,#REF!,24)+HLOOKUP(Sheet2!$CP$10,#REF!,24)+HLOOKUP(Sheet2!$CP$11,#REF!,24)+HLOOKUP(Sheet2!$CP$12,#REF!,24)+HLOOKUP(Sheet2!$CP$13,#REF!,24)+HLOOKUP(Sheet2!$CP$14,#REF!,24)+HLOOKUP(Sheet2!$CP$15,#REF!,24)+HLOOKUP(Sheet2!$CP$16,#REF!,24)+HLOOKUP(Sheet2!$CP$17,#REF!,24)+HLOOKUP(Sheet2!$CP$18,#REF!,24))</f>
        <v>#REF!</v>
      </c>
      <c r="CQ44" s="8" t="e">
        <f>SUM(HLOOKUP(Sheet2!$CQ$3,#REF!,24)+HLOOKUP(Sheet2!$CQ$4,#REF!,24)+HLOOKUP(Sheet2!$CQ$5,#REF!,24)+HLOOKUP(Sheet2!$CQ$6,#REF!,24)+HLOOKUP(Sheet2!$CQ$7,#REF!,24)+HLOOKUP(Sheet2!$CQ$8,#REF!,24)+HLOOKUP(Sheet2!$CQ$9,#REF!,24)+HLOOKUP(Sheet2!$CQ$10,#REF!,24)+HLOOKUP(Sheet2!$CQ$11,#REF!,24)+HLOOKUP(Sheet2!$CQ$12,#REF!,24)+HLOOKUP(Sheet2!$CQ$13,#REF!,24)+HLOOKUP(Sheet2!$CQ$14,#REF!,24)+HLOOKUP(Sheet2!$CQ$15,#REF!,24)+HLOOKUP(Sheet2!$CQ$16,#REF!,24)+HLOOKUP(Sheet2!$CQ$17,#REF!,24)+HLOOKUP(Sheet2!$CQ$18,#REF!,24))</f>
        <v>#REF!</v>
      </c>
      <c r="CR44" s="8" t="e">
        <f>SUM(HLOOKUP(Sheet2!$CR$3,#REF!,24)+HLOOKUP(Sheet2!$CR$4,#REF!,24)+HLOOKUP(Sheet2!$CR$5,#REF!,24)+HLOOKUP(Sheet2!$CR$6,#REF!,24)+HLOOKUP(Sheet2!$CR$7,#REF!,24)+HLOOKUP(Sheet2!$CR$8,#REF!,24)+HLOOKUP(Sheet2!$CR$9,#REF!,24)+HLOOKUP(Sheet2!$CR$10,#REF!,24)+HLOOKUP(Sheet2!$CR$11,#REF!,24)+HLOOKUP(Sheet2!$CR$12,#REF!,24)+HLOOKUP(Sheet2!$CR$13,#REF!,24)+HLOOKUP(Sheet2!$CR$14,#REF!,24)+HLOOKUP(Sheet2!$CR$15,#REF!,24)+HLOOKUP(Sheet2!$CR$16,#REF!,24)+HLOOKUP(Sheet2!$CR$17,#REF!,24)+HLOOKUP(Sheet2!$CR$18,#REF!,24)+HLOOKUP(Sheet2!$CR$19,#REF!,24)+HLOOKUP(Sheet2!$CR$20,#REF!,24)+HLOOKUP(Sheet2!$CR$21,#REF!,24))</f>
        <v>#REF!</v>
      </c>
      <c r="CS44" s="8" t="e">
        <f>SUM(HLOOKUP(Sheet2!$CS$3,#REF!,24)+HLOOKUP(Sheet2!$CS$4,#REF!,24)+HLOOKUP(Sheet2!$CS$5,#REF!,24)+HLOOKUP(Sheet2!$CS$6,#REF!,24)+HLOOKUP(Sheet2!$CS$7,#REF!,24)+HLOOKUP(Sheet2!$CS$8,#REF!,24)+HLOOKUP(Sheet2!$CS$9,#REF!,24)+HLOOKUP(Sheet2!$CS$10,#REF!,24)+HLOOKUP(Sheet2!$CS$11,#REF!,24)+HLOOKUP(Sheet2!$CS$12,#REF!,24)+HLOOKUP(Sheet2!$CS$13,#REF!,24)+HLOOKUP(Sheet2!$CS$14,#REF!,24)+HLOOKUP(Sheet2!$CS$15,#REF!,24)+HLOOKUP(Sheet2!$CS$16,#REF!,24)+HLOOKUP(Sheet2!$CS$17,#REF!,24)+HLOOKUP(Sheet2!$CS$18,#REF!,24))</f>
        <v>#REF!</v>
      </c>
      <c r="CT44" s="8" t="e">
        <f>SUM(HLOOKUP(Sheet2!$CT$3,#REF!,24)+HLOOKUP(Sheet2!$CT$4,#REF!,24)+HLOOKUP(Sheet2!$CT$5,#REF!,24)+HLOOKUP(Sheet2!$CT$6,#REF!,24)+HLOOKUP(Sheet2!$CT$7,#REF!,24)+HLOOKUP(Sheet2!$CT$8,#REF!,24)+HLOOKUP(Sheet2!$CT$9,#REF!,24)+HLOOKUP(Sheet2!$CT$10,#REF!,24)+HLOOKUP(Sheet2!$CT$11,#REF!,24)+HLOOKUP(Sheet2!$CT$12,#REF!,24)+HLOOKUP(Sheet2!$CT$13,#REF!,24)+HLOOKUP(Sheet2!$CT$14,#REF!,24)+HLOOKUP(Sheet2!$CT$15,#REF!,24)+HLOOKUP(Sheet2!$CT$16,#REF!,24)+HLOOKUP(Sheet2!$CT$17,#REF!,24)+HLOOKUP(Sheet2!$CT$18,#REF!,24)+HLOOKUP(Sheet2!$CT$19,#REF!,24)+HLOOKUP(Sheet2!$CT$20,#REF!,24))</f>
        <v>#REF!</v>
      </c>
      <c r="CU44" s="8" t="e">
        <f>SUM(HLOOKUP(Sheet2!$CU$3,#REF!,24)+HLOOKUP(Sheet2!$CU$4,#REF!,24)+HLOOKUP(Sheet2!$CU$5,#REF!,24)+HLOOKUP(Sheet2!$CU$6,#REF!,24)+HLOOKUP(Sheet2!$CU$7,#REF!,24)+HLOOKUP(Sheet2!$CU$8,#REF!,24)+HLOOKUP(Sheet2!$CU$9,#REF!,24)+HLOOKUP(Sheet2!$CU$10,#REF!,24)+HLOOKUP(Sheet2!$CU$11,#REF!,24)+HLOOKUP(Sheet2!$CU$12,#REF!,24)+HLOOKUP(Sheet2!$CU$13,#REF!,24)+HLOOKUP(Sheet2!$CU$14,#REF!,24)+HLOOKUP(Sheet2!$CU$15,#REF!,24)+HLOOKUP(Sheet2!$CU$16,#REF!,24)+HLOOKUP(Sheet2!$CU$17,#REF!,24))</f>
        <v>#REF!</v>
      </c>
      <c r="CV44" s="8" t="e">
        <f>SUM(HLOOKUP(Sheet2!$CV$3,#REF!,24)+HLOOKUP(Sheet2!$CV$4,#REF!,24)+HLOOKUP(Sheet2!$CV$5,#REF!,24)+HLOOKUP(Sheet2!$CV$6,#REF!,24)+HLOOKUP(Sheet2!$CV$7,#REF!,24)+HLOOKUP(Sheet2!$CV$8,#REF!,24)+HLOOKUP(Sheet2!$CV$9,#REF!,24)+HLOOKUP(Sheet2!$CV$10,#REF!,24)+HLOOKUP(Sheet2!$CV$11,#REF!,24)+HLOOKUP(Sheet2!$CV$12,#REF!,24)+HLOOKUP(Sheet2!$CV$13,#REF!,24)+HLOOKUP(Sheet2!$CV$14,#REF!,24)+HLOOKUP(Sheet2!$CV$15,#REF!,24)+HLOOKUP(Sheet2!$CV$16,#REF!,24)+HLOOKUP(Sheet2!$CV$17,#REF!,24)+HLOOKUP(Sheet2!$CV$18,#REF!,24))</f>
        <v>#REF!</v>
      </c>
      <c r="CW44" s="8" t="e">
        <f>SUM(HLOOKUP(Sheet2!$CW$3,#REF!,24)+HLOOKUP(Sheet2!$CW$4,#REF!,24)+HLOOKUP(Sheet2!$CW$5,#REF!,24)+HLOOKUP(Sheet2!$CW$6,#REF!,24)+HLOOKUP(Sheet2!$CW$7,#REF!,24)+HLOOKUP(Sheet2!$CW$8,#REF!,24)+HLOOKUP(Sheet2!$CW$9,#REF!,24)+HLOOKUP(Sheet2!$CW$10,#REF!,24)+HLOOKUP(Sheet2!$CW$11,#REF!,24)+HLOOKUP(Sheet2!$CW$12,#REF!,24)+HLOOKUP(Sheet2!$CW$13,#REF!,24)+HLOOKUP(Sheet2!$CW$14,#REF!,24)+HLOOKUP(Sheet2!$CW$15,#REF!,24))</f>
        <v>#REF!</v>
      </c>
      <c r="CX44" s="8" t="e">
        <f>SUM(HLOOKUP(Sheet2!$CX$3,#REF!,24)+HLOOKUP(Sheet2!$CX$4,#REF!,24)+HLOOKUP(Sheet2!$CX$5,#REF!,24)+HLOOKUP(Sheet2!$CX$6,#REF!,24)+HLOOKUP(Sheet2!$CX$7,#REF!,24)+HLOOKUP(Sheet2!$CX$8,#REF!,24)+HLOOKUP(Sheet2!$CX$9,#REF!,24)+HLOOKUP(Sheet2!$CX$10,#REF!,24)+HLOOKUP(Sheet2!$CX$11,#REF!,24)+HLOOKUP(Sheet2!$CX$12,#REF!,24)+HLOOKUP(Sheet2!$CX$13,#REF!,24)+HLOOKUP(Sheet2!$CX$14,#REF!,24)+HLOOKUP(Sheet2!$CX$15,#REF!,24)+HLOOKUP(Sheet2!$CX$16,#REF!,24)+HLOOKUP(Sheet2!$CX$17,#REF!,24))</f>
        <v>#REF!</v>
      </c>
      <c r="CY44" s="8" t="e">
        <f>SUM(HLOOKUP(Sheet2!$CY$3,#REF!,24)+HLOOKUP(Sheet2!$CY$4,#REF!,24)+HLOOKUP(Sheet2!$CY$5,#REF!,24)+HLOOKUP(Sheet2!$CY$6,#REF!,24)+HLOOKUP(Sheet2!$CY$7,#REF!,24)+HLOOKUP(Sheet2!$CY$8,#REF!,24)+HLOOKUP(Sheet2!$CY$9,#REF!,24)+HLOOKUP(Sheet2!$CY$10,#REF!,24)+HLOOKUP(Sheet2!$CY$11,#REF!,24)+HLOOKUP(Sheet2!$CY$12,#REF!,24)+HLOOKUP(Sheet2!$CY$13,#REF!,24)+HLOOKUP(Sheet2!$CY$14,#REF!,24)+HLOOKUP(Sheet2!$CY$15,#REF!,24)+HLOOKUP(Sheet2!$CY$16,#REF!,24)+HLOOKUP(Sheet2!$CY$17,#REF!,24))</f>
        <v>#REF!</v>
      </c>
      <c r="CZ44" s="8" t="e">
        <f>SUM(HLOOKUP(Sheet2!$CZ$3,#REF!,24)+HLOOKUP(Sheet2!$CZ$4,#REF!,24)+HLOOKUP(Sheet2!$CZ$5,#REF!,24)+HLOOKUP(Sheet2!$CZ$6,#REF!,24)+HLOOKUP(Sheet2!$CZ$7,#REF!,24)+HLOOKUP(Sheet2!$CZ$8,#REF!,24)+HLOOKUP(Sheet2!$CZ$9,#REF!,24)+HLOOKUP(Sheet2!$CZ$10,#REF!,24)+HLOOKUP(Sheet2!$CZ$11,#REF!,24)+HLOOKUP(Sheet2!$CZ$12,#REF!,24)+HLOOKUP(Sheet2!$CZ$13,#REF!,24)+HLOOKUP(Sheet2!$CZ$14,#REF!,24))</f>
        <v>#REF!</v>
      </c>
      <c r="DA44" s="8" t="e">
        <f>SUM(HLOOKUP(Sheet2!$DA$3,#REF!,24)+HLOOKUP(Sheet2!$DA$4,#REF!,24)+HLOOKUP(Sheet2!$DA$5,#REF!,24)+HLOOKUP(Sheet2!$DA$6,#REF!,24)+HLOOKUP(Sheet2!$DA$7,#REF!,24)+HLOOKUP(Sheet2!$DA$8,#REF!,24)+HLOOKUP(Sheet2!$DA$9,#REF!,24)+HLOOKUP(Sheet2!$DA$10,#REF!,24)+HLOOKUP(Sheet2!$DA$11,#REF!,24)+HLOOKUP(Sheet2!$DA$12,#REF!,24)+HLOOKUP(Sheet2!$DA$13,#REF!,24)+HLOOKUP(Sheet2!$DA$14,#REF!,24)+HLOOKUP(Sheet2!$DA$15,#REF!,24)+HLOOKUP(Sheet2!$DA$16,#REF!,24))</f>
        <v>#REF!</v>
      </c>
      <c r="DB44" s="8" t="e">
        <f>SUM(HLOOKUP(Sheet2!$DB$3,#REF!,24)+HLOOKUP(Sheet2!$DB$4,#REF!,24)+HLOOKUP(Sheet2!$DB$5,#REF!,24)+HLOOKUP(Sheet2!$DB$6,#REF!,24)+HLOOKUP(Sheet2!$DB$7,#REF!,24)+HLOOKUP(Sheet2!$DB$8,#REF!,24)+HLOOKUP(Sheet2!$DB$9,#REF!,24)+HLOOKUP(Sheet2!$DB$10,#REF!,24)+HLOOKUP(Sheet2!$DB$11,#REF!,24)+HLOOKUP(Sheet2!$DB$12,#REF!,24)+HLOOKUP(Sheet2!$DB$13,#REF!,24)+HLOOKUP(Sheet2!$DB$14,#REF!,24)+HLOOKUP(Sheet2!$DB$15,#REF!,24))</f>
        <v>#REF!</v>
      </c>
      <c r="DC44" s="8" t="e">
        <f>SUM(HLOOKUP(Sheet2!$DC$3,#REF!,24)+HLOOKUP(Sheet2!$DC$4,#REF!,24)+HLOOKUP(Sheet2!$DC$5,#REF!,24)+HLOOKUP(Sheet2!$DC$6,#REF!,24)+HLOOKUP(Sheet2!$DC$7,#REF!,24)+HLOOKUP(Sheet2!$DC$8,#REF!,24)+HLOOKUP(Sheet2!$DC$9,#REF!,24)+HLOOKUP(Sheet2!$DC$10,#REF!,24)+HLOOKUP(Sheet2!$DC$11,#REF!,24)+HLOOKUP(Sheet2!$DC$12,#REF!,24)+HLOOKUP(Sheet2!$DC$13,#REF!,24)+HLOOKUP(Sheet2!$DC$14,#REF!,24)+HLOOKUP(Sheet2!$DC$15,#REF!,24)+HLOOKUP(Sheet2!$DC$16,#REF!,24)+HLOOKUP(Sheet2!$DC$17,#REF!,24))</f>
        <v>#REF!</v>
      </c>
      <c r="DD44" s="8" t="e">
        <f>SUM(HLOOKUP(Sheet2!$DD$3,#REF!,24)+HLOOKUP(Sheet2!$DD$4,#REF!,24)+HLOOKUP(Sheet2!$DD$5,#REF!,24)+HLOOKUP(Sheet2!$DD$6,#REF!,24)+HLOOKUP(Sheet2!$DD$7,#REF!,24)+HLOOKUP(Sheet2!$DD$8,#REF!,24)+HLOOKUP(Sheet2!$DD$9,#REF!,24)+HLOOKUP(Sheet2!$DD$10,#REF!,24)+HLOOKUP(Sheet2!$DD$11,#REF!,24)+HLOOKUP(Sheet2!$DD$12,#REF!,24)+HLOOKUP(Sheet2!$DD$13,#REF!,24)+HLOOKUP(Sheet2!$DD$14,#REF!,24)+HLOOKUP(Sheet2!$DD$15,#REF!,24)+HLOOKUP(Sheet2!$DD$16,#REF!,24)+HLOOKUP(Sheet2!$DD$17,#REF!,24)+HLOOKUP(Sheet2!$DD$18,#REF!,24))</f>
        <v>#REF!</v>
      </c>
      <c r="DE44" s="8" t="e">
        <f>SUM(HLOOKUP(Sheet2!$DE$3,#REF!,24)+HLOOKUP(Sheet2!$DE$4,#REF!,24)+HLOOKUP(Sheet2!$DE$5,#REF!,24)+HLOOKUP(Sheet2!$DE$6,#REF!,24)+HLOOKUP(Sheet2!$DE$7,#REF!,24)+HLOOKUP(Sheet2!$DE$8,#REF!,24)+HLOOKUP(Sheet2!$DE$9,#REF!,24)+HLOOKUP(Sheet2!$DE$10,#REF!,24)+HLOOKUP(Sheet2!$DE$11,#REF!,24)+HLOOKUP(Sheet2!$DE$12,#REF!,24)+HLOOKUP(Sheet2!$DE$13,#REF!,24)+HLOOKUP(Sheet2!$DE$14,#REF!,24)+HLOOKUP(Sheet2!$DE$15,#REF!,24)+HLOOKUP(Sheet2!$DE$16,#REF!,24)+HLOOKUP(Sheet2!$DE$17,#REF!,24)+HLOOKUP(Sheet2!$DE$18,#REF!,24))</f>
        <v>#REF!</v>
      </c>
      <c r="DF44" s="8" t="e">
        <f>SUM(HLOOKUP(Sheet2!$DF$3,#REF!,24)+HLOOKUP(Sheet2!$DF$4,#REF!,24)+HLOOKUP(Sheet2!$DF$5,#REF!,24)+HLOOKUP(Sheet2!$DF$6,#REF!,24)+HLOOKUP(Sheet2!$DF$7,#REF!,24)+HLOOKUP(Sheet2!$DF$8,#REF!,24)+HLOOKUP(Sheet2!$DF$9,#REF!,24)+HLOOKUP(Sheet2!$DF$10,#REF!,24)+HLOOKUP(Sheet2!$DF$11,#REF!,24)+HLOOKUP(Sheet2!$DF$12,#REF!,24)+HLOOKUP(Sheet2!$DF$13,#REF!,24)+HLOOKUP(Sheet2!$DF$14,#REF!,24)+HLOOKUP(Sheet2!$DF$15,#REF!,24)+HLOOKUP(Sheet2!$DF$16,#REF!,24)+HLOOKUP(Sheet2!$DF$17,#REF!,24)+HLOOKUP(Sheet2!$DF$18,#REF!,24))</f>
        <v>#REF!</v>
      </c>
      <c r="DG44" s="8" t="e">
        <f>SUM(HLOOKUP(Sheet2!$DG$3,#REF!,24)+HLOOKUP(Sheet2!$DG$4,#REF!,24)+HLOOKUP(Sheet2!$DG$5,#REF!,24)+HLOOKUP(Sheet2!$DG$6,#REF!,24)+HLOOKUP(Sheet2!$DG$7,#REF!,24)+HLOOKUP(Sheet2!$DG$8,#REF!,24)+HLOOKUP(Sheet2!$DG$9,#REF!,24)+HLOOKUP(Sheet2!$DG$10,#REF!,24)+HLOOKUP(Sheet2!$DG$11,#REF!,24)+HLOOKUP(Sheet2!$DG$12,#REF!,24)+HLOOKUP(Sheet2!$DG$13,#REF!,24)+HLOOKUP(Sheet2!$DG$14,#REF!,24)+HLOOKUP(Sheet2!$DG$15,#REF!,24)+HLOOKUP(Sheet2!$DG$16,#REF!,24)+HLOOKUP(Sheet2!$DG$17,#REF!,24))</f>
        <v>#REF!</v>
      </c>
      <c r="DH44" s="8" t="e">
        <f>SUM(HLOOKUP(Sheet2!$DH$3,#REF!,24)+HLOOKUP(Sheet2!$DH$4,#REF!,24)+HLOOKUP(Sheet2!$DH$5,#REF!,24)+HLOOKUP(Sheet2!$DH$6,#REF!,24)+HLOOKUP(Sheet2!$DH$7,#REF!,24)+HLOOKUP(Sheet2!$DH$8,#REF!,24)+HLOOKUP(Sheet2!$DH$9,#REF!,24)+HLOOKUP(Sheet2!$DH$10,#REF!,24)+HLOOKUP(Sheet2!$DH$11,#REF!,24)+HLOOKUP(Sheet2!$DH$12,#REF!,24)+HLOOKUP(Sheet2!$DH$13,#REF!,24)+HLOOKUP(Sheet2!$DH$14,#REF!,24)+HLOOKUP(Sheet2!$DH$15,#REF!,24)+HLOOKUP(Sheet2!$DH$16,#REF!,24)+HLOOKUP(Sheet2!$DH$17,#REF!,24))</f>
        <v>#REF!</v>
      </c>
      <c r="DI44" s="8" t="e">
        <f>SUM(HLOOKUP(Sheet2!$DI$3,#REF!,24)+HLOOKUP(Sheet2!$DI$4,#REF!,24)+HLOOKUP(Sheet2!$DI$5,#REF!,24)+HLOOKUP(Sheet2!$DI$6,#REF!,24)+HLOOKUP(Sheet2!$DI$7,#REF!,24)+HLOOKUP(Sheet2!$DI$8,#REF!,24)+HLOOKUP(Sheet2!$DI$9,#REF!,24)+HLOOKUP(Sheet2!$DI$10,#REF!,24)+HLOOKUP(Sheet2!$DI$11,#REF!,24)+HLOOKUP(Sheet2!$DI$12,#REF!,24)+HLOOKUP(Sheet2!$DI$13,#REF!,24)+HLOOKUP(Sheet2!$DI$14,#REF!,24)+HLOOKUP(Sheet2!$DI$15,#REF!,24)+HLOOKUP(Sheet2!$DI$16,#REF!,24)+HLOOKUP(Sheet2!$DI$17,#REF!,24))</f>
        <v>#REF!</v>
      </c>
      <c r="DJ44" s="8" t="e">
        <f>SUM(HLOOKUP(Sheet2!$DJ$3,#REF!,24)+HLOOKUP(Sheet2!$DJ$4,#REF!,24)+HLOOKUP(Sheet2!$DJ$5,#REF!,24)+HLOOKUP(Sheet2!$DJ$6,#REF!,24)+HLOOKUP(Sheet2!$DJ$7,#REF!,24)+HLOOKUP(Sheet2!$DJ$8,#REF!,24)+HLOOKUP(Sheet2!$DJ$9,#REF!,24)+HLOOKUP(Sheet2!$DJ$10,#REF!,24)+HLOOKUP(Sheet2!$DJ$11,#REF!,24)+HLOOKUP(Sheet2!$DJ$12,#REF!,24)+HLOOKUP(Sheet2!$DJ$13,#REF!,24)+HLOOKUP(Sheet2!$DJ$14,#REF!,24)+HLOOKUP(Sheet2!$DJ$15,#REF!,24))</f>
        <v>#REF!</v>
      </c>
      <c r="DK44" s="8" t="e">
        <f>SUM(HLOOKUP(Sheet2!$DK$3,#REF!,24)+HLOOKUP(Sheet2!$DK$4,#REF!,24)+HLOOKUP(Sheet2!$DK$5,#REF!,24)+HLOOKUP(Sheet2!$DK$6,#REF!,24)+HLOOKUP(Sheet2!$DK$7,#REF!,24)+HLOOKUP(Sheet2!$DK$8,#REF!,24)+HLOOKUP(Sheet2!$DK$9,#REF!,24)+HLOOKUP(Sheet2!$DK$10,#REF!,24)+HLOOKUP(Sheet2!$DK$11,#REF!,24)+HLOOKUP(Sheet2!$DK$12,#REF!,24)+HLOOKUP(Sheet2!$DK$13,#REF!,24)+HLOOKUP(Sheet2!$DK$14,#REF!,24)+HLOOKUP(Sheet2!$DK$15,#REF!,24)+HLOOKUP(Sheet2!$DK$16,#REF!,24)+HLOOKUP(Sheet2!$DK$17,#REF!,24))</f>
        <v>#REF!</v>
      </c>
      <c r="DL44" s="8" t="e">
        <f>SUM(HLOOKUP(Sheet2!$DL$3,#REF!,24)+HLOOKUP(Sheet2!$DL$4,#REF!,24)+HLOOKUP(Sheet2!$DL$5,#REF!,24)+HLOOKUP(Sheet2!$DL$6,#REF!,24)+HLOOKUP(Sheet2!$DL$7,#REF!,24)+HLOOKUP(Sheet2!$DL$8,#REF!,24)+HLOOKUP(Sheet2!$DL$9,#REF!,24)+HLOOKUP(Sheet2!$DL$10,#REF!,24)+HLOOKUP(Sheet2!$DL$11,#REF!,24)+HLOOKUP(Sheet2!$DL$12,#REF!,24)+HLOOKUP(Sheet2!$DL$13,#REF!,24)+HLOOKUP(Sheet2!$DL$14,#REF!,24)+HLOOKUP(Sheet2!$DL$15,#REF!,24)+HLOOKUP(Sheet2!$DL$16,#REF!,24)+HLOOKUP(Sheet2!$DL$17,#REF!,24))</f>
        <v>#REF!</v>
      </c>
      <c r="DM44" s="8" t="e">
        <f>SUM(HLOOKUP(Sheet2!$DM$3,#REF!,24)+HLOOKUP(Sheet2!$DM$4,#REF!,24)+HLOOKUP(Sheet2!$DM$5,#REF!,24)+HLOOKUP(Sheet2!$DM$6,#REF!,24)+HLOOKUP(Sheet2!$DM$7,#REF!,24)+HLOOKUP(Sheet2!$DM$8,#REF!,24)+HLOOKUP(Sheet2!$DM$9,#REF!,24)+HLOOKUP(Sheet2!$DM$10,#REF!,24)+HLOOKUP(Sheet2!$DM$11,#REF!,24)+HLOOKUP(Sheet2!$DM$12,#REF!,24)+HLOOKUP(Sheet2!$DM$13,#REF!,24)+HLOOKUP(Sheet2!$DM$14,#REF!,24)+HLOOKUP(Sheet2!$DM$15,#REF!,24)+HLOOKUP(Sheet2!$DM$16,#REF!,24)+HLOOKUP(Sheet2!$DM$17,#REF!,24)+HLOOKUP(Sheet2!$DM$18,#REF!,24))</f>
        <v>#REF!</v>
      </c>
      <c r="DN44" s="8" t="e">
        <f>SUM(HLOOKUP(Sheet2!$DN$3,#REF!,24)+HLOOKUP(Sheet2!$DN$4,#REF!,24)+HLOOKUP(Sheet2!$DN$5,#REF!,24)+HLOOKUP(Sheet2!$DN$6,#REF!,24)+HLOOKUP(Sheet2!$DN$7,#REF!,24)+HLOOKUP(Sheet2!$DN$8,#REF!,24)+HLOOKUP(Sheet2!$DN$9,#REF!,24)+HLOOKUP(Sheet2!$DN$10,#REF!,24)+HLOOKUP(Sheet2!$DN$11,#REF!,24)+HLOOKUP(Sheet2!$DN$12,#REF!,24)+HLOOKUP(Sheet2!$DN$13,#REF!,24)+HLOOKUP(Sheet2!$DN$14,#REF!,24)+HLOOKUP(Sheet2!$DN$15,#REF!,24)+HLOOKUP(Sheet2!$DN$16,#REF!,24)+HLOOKUP(Sheet2!$DN$17,#REF!,24)+HLOOKUP(Sheet2!$DN$18,#REF!,24))</f>
        <v>#REF!</v>
      </c>
      <c r="DO44" s="8" t="e">
        <f>SUM(HLOOKUP(Sheet2!$DO$3,#REF!,24)+HLOOKUP(Sheet2!$DO$4,#REF!,24)+HLOOKUP(Sheet2!$DO$5,#REF!,24)+HLOOKUP(Sheet2!$DO$6,#REF!,24)+HLOOKUP(Sheet2!$DO$7,#REF!,24)+HLOOKUP(Sheet2!$DO$8,#REF!,24)+HLOOKUP(Sheet2!$DO$9,#REF!,24)+HLOOKUP(Sheet2!$DO$10,#REF!,24)+HLOOKUP(Sheet2!$DO$11,#REF!,24)+HLOOKUP(Sheet2!$DO$12,#REF!,24)+HLOOKUP(Sheet2!$DO$13,#REF!,24)+HLOOKUP(Sheet2!$DO$14,#REF!,24)+HLOOKUP(Sheet2!$DO$15,#REF!,24)+HLOOKUP(Sheet2!$DO$16,#REF!,24)+HLOOKUP(Sheet2!$DO$17,#REF!,24)+HLOOKUP(Sheet2!$DO$18,#REF!,24)+HLOOKUP(Sheet2!$DO$19,#REF!,24)+HLOOKUP(Sheet2!$DO$20,#REF!,24)+HLOOKUP(Sheet2!$DO$21,#REF!,24))</f>
        <v>#REF!</v>
      </c>
      <c r="DP44" s="8" t="e">
        <f>SUM(HLOOKUP(Sheet2!$DP$3,#REF!,24)+HLOOKUP(Sheet2!$DP$4,#REF!,24)+HLOOKUP(Sheet2!$DP$5,#REF!,24)+HLOOKUP(Sheet2!$DP$6,#REF!,24)+HLOOKUP(Sheet2!$DP$7,#REF!,24)+HLOOKUP(Sheet2!$DP$8,#REF!,24)+HLOOKUP(Sheet2!$DP$9,#REF!,24)+HLOOKUP(Sheet2!$DP$10,#REF!,24)+HLOOKUP(Sheet2!$DP$11,#REF!,24)+HLOOKUP(Sheet2!$DP$12,#REF!,24)+HLOOKUP(Sheet2!$DP$13,#REF!,24)+HLOOKUP(Sheet2!$DP$14,#REF!,24)+HLOOKUP(Sheet2!$DP$15,#REF!,24)+HLOOKUP(Sheet2!$DP$16,#REF!,24)+HLOOKUP(Sheet2!$DP$17,#REF!,24)+HLOOKUP(Sheet2!$DP$18,#REF!,24))</f>
        <v>#REF!</v>
      </c>
      <c r="DQ44" s="8" t="e">
        <f>SUM(HLOOKUP(Sheet2!$DQ$3,#REF!,24)+HLOOKUP(Sheet2!$DQ$4,#REF!,24)+HLOOKUP(Sheet2!$DQ$5,#REF!,24)+HLOOKUP(Sheet2!$DQ$6,#REF!,24)+HLOOKUP(Sheet2!$DQ$7,#REF!,24)+HLOOKUP(Sheet2!$DQ$8,#REF!,24)+HLOOKUP(Sheet2!$DQ$9,#REF!,24)+HLOOKUP(Sheet2!$DQ$10,#REF!,24)+HLOOKUP(Sheet2!$DQ$11,#REF!,24)+HLOOKUP(Sheet2!$DQ$12,#REF!,24)+HLOOKUP(Sheet2!$DQ$13,#REF!,24)+HLOOKUP(Sheet2!$DQ$14,#REF!,24)+HLOOKUP(Sheet2!$DQ$15,#REF!,24)+HLOOKUP(Sheet2!$DQ$16,#REF!,24)+HLOOKUP(Sheet2!$DQ$17,#REF!,24)+HLOOKUP(Sheet2!$DQ$18,#REF!,24)+HLOOKUP(Sheet2!$DQ$19,#REF!,24)+HLOOKUP(Sheet2!$DQ$20,#REF!,24))</f>
        <v>#REF!</v>
      </c>
      <c r="DR44" s="8" t="e">
        <f>SUM(HLOOKUP(Sheet2!$DR$3,#REF!,24)+HLOOKUP(Sheet2!$DR$4,#REF!,24)+HLOOKUP(Sheet2!$DR$5,#REF!,24)+HLOOKUP(Sheet2!$DR$6,#REF!,24)+HLOOKUP(Sheet2!$DR$7,#REF!,24)+HLOOKUP(Sheet2!$DR$8,#REF!,24)+HLOOKUP(Sheet2!$DR$9,#REF!,24)+HLOOKUP(Sheet2!$DR$10,#REF!,24)+HLOOKUP(Sheet2!$DR$11,#REF!,24)+HLOOKUP(Sheet2!$DR$12,#REF!,24)+HLOOKUP(Sheet2!$DR$13,#REF!,24)+HLOOKUP(Sheet2!$DR$14,#REF!,24)+HLOOKUP(Sheet2!$DR$15,#REF!,24)+HLOOKUP(Sheet2!$DR$16,#REF!,24))</f>
        <v>#REF!</v>
      </c>
      <c r="DS44" s="8" t="e">
        <f>SUM(HLOOKUP(Sheet2!$DS$3,#REF!,24)+HLOOKUP(Sheet2!$DS$4,#REF!,24)+HLOOKUP(Sheet2!$DS$5,#REF!,24)+HLOOKUP(Sheet2!$DS$6,#REF!,24)+HLOOKUP(Sheet2!$DS$7,#REF!,24)+HLOOKUP(Sheet2!$DS$8,#REF!,24)+HLOOKUP(Sheet2!$DS$9,#REF!,24)+HLOOKUP(Sheet2!$DS$10,#REF!,24)+HLOOKUP(Sheet2!$DS$11,#REF!,24)+HLOOKUP(Sheet2!$DS$12,#REF!,24)+HLOOKUP(Sheet2!$DS$13,#REF!,24)+HLOOKUP(Sheet2!$DS$14,#REF!,24)+HLOOKUP(Sheet2!$DS$15,#REF!,24)+HLOOKUP(Sheet2!$DS$16,#REF!,24)+HLOOKUP(Sheet2!$DS$17,#REF!,24))</f>
        <v>#REF!</v>
      </c>
      <c r="DT44" s="8" t="e">
        <f>SUM(HLOOKUP(Sheet2!$DT$3,#REF!,24)+HLOOKUP(Sheet2!$DT$4,#REF!,24)+HLOOKUP(Sheet2!$DT$5,#REF!,24)+HLOOKUP(Sheet2!$DT$6,#REF!,24)+HLOOKUP(Sheet2!$DT$7,#REF!,24)+HLOOKUP(Sheet2!$DT$8,#REF!,24)+HLOOKUP(Sheet2!$DT$9,#REF!,24)+HLOOKUP(Sheet2!$DT$10,#REF!,24)+HLOOKUP(Sheet2!$DT$11,#REF!,24)+HLOOKUP(Sheet2!$DT$12,#REF!,24)+HLOOKUP(Sheet2!$DT$13,#REF!,24)+HLOOKUP(Sheet2!$DT$14,#REF!,24))</f>
        <v>#REF!</v>
      </c>
      <c r="DU44" s="8" t="e">
        <f>SUM(HLOOKUP(Sheet2!$DU$3,#REF!,24)+HLOOKUP(Sheet2!$DU$4,#REF!,24)+HLOOKUP(Sheet2!$DU$5,#REF!,24)+HLOOKUP(Sheet2!$DU$6,#REF!,24)+HLOOKUP(Sheet2!$DU$7,#REF!,24)+HLOOKUP(Sheet2!$DU$8,#REF!,24)+HLOOKUP(Sheet2!$DU$9,#REF!,24)+HLOOKUP(Sheet2!$DU$10,#REF!,24)+HLOOKUP(Sheet2!$DU$11,#REF!,24)+HLOOKUP(Sheet2!$DU$12,#REF!,24)+HLOOKUP(Sheet2!$DU$13,#REF!,24)+HLOOKUP(Sheet2!$DU$14,#REF!,24)+HLOOKUP(Sheet2!$DU$15,#REF!,24)+HLOOKUP(Sheet2!$DU$16,#REF!,24))</f>
        <v>#REF!</v>
      </c>
      <c r="DV44" s="8" t="e">
        <f>SUM(HLOOKUP(Sheet2!$DV$3,#REF!,24)+HLOOKUP(Sheet2!$DV$4,#REF!,24)+HLOOKUP(Sheet2!$DV$5,#REF!,24)+HLOOKUP(Sheet2!$DV$6,#REF!,24)+HLOOKUP(Sheet2!$DV$7,#REF!,24)+HLOOKUP(Sheet2!$DV$8,#REF!,24)+HLOOKUP(Sheet2!$DV$9,#REF!,24)+HLOOKUP(Sheet2!$DV$10,#REF!,24)+HLOOKUP(Sheet2!$DV$11,#REF!,24)+HLOOKUP(Sheet2!$DV$12,#REF!,24)+HLOOKUP(Sheet2!$DV$13,#REF!,24)+HLOOKUP(Sheet2!$DV$14,#REF!,24)+HLOOKUP(Sheet2!$DV$15,#REF!,24)+HLOOKUP(Sheet2!$DV$16,#REF!,24))</f>
        <v>#REF!</v>
      </c>
      <c r="DW44" s="8" t="e">
        <f>SUM(HLOOKUP(Sheet2!$DW$3,#REF!,24)+HLOOKUP(Sheet2!$DW$4,#REF!,24)+HLOOKUP(Sheet2!$DW$5,#REF!,24)+HLOOKUP(Sheet2!$DW$6,#REF!,24)+HLOOKUP(Sheet2!$DW$7,#REF!,24)+HLOOKUP(Sheet2!$DW$8,#REF!,24)+HLOOKUP(Sheet2!$DW$9,#REF!,24)+HLOOKUP(Sheet2!$DW$10,#REF!,24)+HLOOKUP(Sheet2!$DW$11,#REF!,24)+HLOOKUP(Sheet2!$DW$12,#REF!,24)+HLOOKUP(Sheet2!$DW$13,#REF!,24))</f>
        <v>#REF!</v>
      </c>
      <c r="DX44" s="8" t="e">
        <f>SUM(HLOOKUP(Sheet2!$DX$3,#REF!,24)+HLOOKUP(Sheet2!$DX$4,#REF!,24)+HLOOKUP(Sheet2!$DX$5,#REF!,24)+HLOOKUP(Sheet2!$DX$6,#REF!,24)+HLOOKUP(Sheet2!$DX$7,#REF!,24)+HLOOKUP(Sheet2!$DX$8,#REF!,24)+HLOOKUP(Sheet2!$DX$9,#REF!,24)+HLOOKUP(Sheet2!$DX$10,#REF!,24)+HLOOKUP(Sheet2!$DX$11,#REF!,24)+HLOOKUP(Sheet2!$DX$12,#REF!,24)+HLOOKUP(Sheet2!$DX$13,#REF!,24)+HLOOKUP(Sheet2!$DX$14,#REF!,24)+HLOOKUP(Sheet2!$DX$15,#REF!,24))</f>
        <v>#REF!</v>
      </c>
      <c r="DY44" s="8" t="e">
        <f>SUM(HLOOKUP(Sheet2!$DY$3,#REF!,24)+HLOOKUP(Sheet2!$DY$4,#REF!,24)+HLOOKUP(Sheet2!$DY$5,#REF!,24)+HLOOKUP(Sheet2!$DY$6,#REF!,24)+HLOOKUP(Sheet2!$DY$7,#REF!,24)+HLOOKUP(Sheet2!$DY$8,#REF!,24)+HLOOKUP(Sheet2!$DY$9,#REF!,24)+HLOOKUP(Sheet2!$DY$10,#REF!,24)+HLOOKUP(Sheet2!$DY$11,#REF!,24)+HLOOKUP(Sheet2!$DY$12,#REF!,24)+HLOOKUP(Sheet2!$DY$13,#REF!,24)+HLOOKUP(Sheet2!$DY$14,#REF!,24))</f>
        <v>#REF!</v>
      </c>
      <c r="DZ44" s="8" t="e">
        <f>SUM(HLOOKUP(Sheet2!$DZ$3,#REF!,24)+HLOOKUP(Sheet2!$DZ$4,#REF!,24)+HLOOKUP(Sheet2!$DZ$5,#REF!,24)+HLOOKUP(Sheet2!$DZ$6,#REF!,24)+HLOOKUP(Sheet2!$DZ$7,#REF!,24)+HLOOKUP(Sheet2!$DZ$8,#REF!,24)+HLOOKUP(Sheet2!$DZ$9,#REF!,24)+HLOOKUP(Sheet2!$DZ$10,#REF!,24)+HLOOKUP(Sheet2!$DZ$11,#REF!,24)+HLOOKUP(Sheet2!$DZ$12,#REF!,24)+HLOOKUP(Sheet2!$DZ$13,#REF!,24)+HLOOKUP(Sheet2!$DZ$14,#REF!,24)+HLOOKUP(Sheet2!$DZ$15,#REF!,24)+HLOOKUP(Sheet2!$DZ$16,#REF!,24))</f>
        <v>#REF!</v>
      </c>
      <c r="EA44" s="8" t="e">
        <f>SUM(HLOOKUP(Sheet2!$EA$3,#REF!,24)+HLOOKUP(Sheet2!$EA$4,#REF!,24)+HLOOKUP(Sheet2!$EA$5,#REF!,24)+HLOOKUP(Sheet2!$EA$6,#REF!,24)+HLOOKUP(Sheet2!$EA$7,#REF!,24)+HLOOKUP(Sheet2!$EA$8,#REF!,24)+HLOOKUP(Sheet2!$EA$9,#REF!,24)+HLOOKUP(Sheet2!$EA$10,#REF!,24)+HLOOKUP(Sheet2!$EA$11,#REF!,24)+HLOOKUP(Sheet2!$EA$12,#REF!,24)+HLOOKUP(Sheet2!$EA$13,#REF!,24)+HLOOKUP(Sheet2!$EA$14,#REF!,24)+HLOOKUP(Sheet2!$EA$15,#REF!,24)+HLOOKUP(Sheet2!$EA$16,#REF!,24)+HLOOKUP(Sheet2!$EA$17,#REF!,24))</f>
        <v>#REF!</v>
      </c>
      <c r="EB44" s="8" t="e">
        <f>SUM(HLOOKUP(Sheet2!$EB$3,#REF!,24)+HLOOKUP(Sheet2!$EB$4,#REF!,24)+HLOOKUP(Sheet2!$EB$5,#REF!,24)+HLOOKUP(Sheet2!$EB$6,#REF!,24)+HLOOKUP(Sheet2!$EB$7,#REF!,24)+HLOOKUP(Sheet2!$EB$8,#REF!,24)+HLOOKUP(Sheet2!$EB$9,#REF!,24)+HLOOKUP(Sheet2!$EB$10,#REF!,24)+HLOOKUP(Sheet2!$EB$11,#REF!,24)+HLOOKUP(Sheet2!$EB$12,#REF!,24)+HLOOKUP(Sheet2!$EB$13,#REF!,24)+HLOOKUP(Sheet2!$EB$14,#REF!,24)+HLOOKUP(Sheet2!$EB$15,#REF!,24)+HLOOKUP(Sheet2!$EB$16,#REF!,24)+HLOOKUP(Sheet2!$EB$17,#REF!,24))</f>
        <v>#REF!</v>
      </c>
      <c r="EC44" s="8" t="e">
        <f>SUM(HLOOKUP(Sheet2!$EC$3,#REF!,24)+HLOOKUP(Sheet2!$EC$4,#REF!,24)+HLOOKUP(Sheet2!$EC$5,#REF!,24)+HLOOKUP(Sheet2!$EC$6,#REF!,24)+HLOOKUP(Sheet2!$EC$7,#REF!,24)+HLOOKUP(Sheet2!$EC$8,#REF!,24)+HLOOKUP(Sheet2!$EC$9,#REF!,24)+HLOOKUP(Sheet2!$EC$10,#REF!,24)+HLOOKUP(Sheet2!$EC$11,#REF!,24)+HLOOKUP(Sheet2!$EC$12,#REF!,24)+HLOOKUP(Sheet2!$EC$13,#REF!,24)+HLOOKUP(Sheet2!$EC$14,#REF!,24)+HLOOKUP(Sheet2!$EC$15,#REF!,24)+HLOOKUP(Sheet2!$EC$16,#REF!,24)+HLOOKUP(Sheet2!$EC$17,#REF!,24))</f>
        <v>#REF!</v>
      </c>
      <c r="ED44" s="8" t="e">
        <f>SUM(HLOOKUP(Sheet2!$ED$3,#REF!,24)+HLOOKUP(Sheet2!$ED$4,#REF!,24)+HLOOKUP(Sheet2!$ED$5,#REF!,24)+HLOOKUP(Sheet2!$ED$6,#REF!,24)+HLOOKUP(Sheet2!$ED$7,#REF!,24)+HLOOKUP(Sheet2!$ED$8,#REF!,24)+HLOOKUP(Sheet2!$ED$9,#REF!,24)+HLOOKUP(Sheet2!$ED$10,#REF!,24)+HLOOKUP(Sheet2!$ED$11,#REF!,24)+HLOOKUP(Sheet2!$ED$12,#REF!,24)+HLOOKUP(Sheet2!$ED$13,#REF!,24)+HLOOKUP(Sheet2!$ED$14,#REF!,24)+HLOOKUP(Sheet2!$ED$15,#REF!,24)+HLOOKUP(Sheet2!$ED$16,#REF!,24))</f>
        <v>#REF!</v>
      </c>
      <c r="EE44" s="8" t="e">
        <f>SUM(HLOOKUP(Sheet2!$EE$3,#REF!,24)+HLOOKUP(Sheet2!$EE$4,#REF!,24)+HLOOKUP(Sheet2!$EE$5,#REF!,24)+HLOOKUP(Sheet2!$EE$6,#REF!,24)+HLOOKUP(Sheet2!$EE$7,#REF!,24)+HLOOKUP(Sheet2!$EE$8,#REF!,24)+HLOOKUP(Sheet2!$EE$9,#REF!,24)+HLOOKUP(Sheet2!$EE$10,#REF!,24)+HLOOKUP(Sheet2!$EE$11,#REF!,24)+HLOOKUP(Sheet2!$EE$12,#REF!,24)+HLOOKUP(Sheet2!$EE$13,#REF!,24)+HLOOKUP(Sheet2!$EE$14,#REF!,24)+HLOOKUP(Sheet2!$EE$15,#REF!,24)+HLOOKUP(Sheet2!$EE$16,#REF!,24))</f>
        <v>#REF!</v>
      </c>
      <c r="EF44" s="8" t="e">
        <f>SUM(HLOOKUP(Sheet2!$EF$3,#REF!,24)+HLOOKUP(Sheet2!$EF$4,#REF!,24)+HLOOKUP(Sheet2!$EF$5,#REF!,24)+HLOOKUP(Sheet2!$EF$6,#REF!,24)+HLOOKUP(Sheet2!$EF$7,#REF!,24)+HLOOKUP(Sheet2!$EF$8,#REF!,24)+HLOOKUP(Sheet2!$EF$9,#REF!,24)+HLOOKUP(Sheet2!$EF$10,#REF!,24)+HLOOKUP(Sheet2!$EF$11,#REF!,24)+HLOOKUP(Sheet2!$EF$12,#REF!,24)+HLOOKUP(Sheet2!$EF$13,#REF!,24)+HLOOKUP(Sheet2!$EF$14,#REF!,24)+HLOOKUP(Sheet2!$EF$15,#REF!,24)+HLOOKUP(Sheet2!$EF$16,#REF!,24))</f>
        <v>#REF!</v>
      </c>
      <c r="EG44" s="8" t="e">
        <f>SUM(HLOOKUP(Sheet2!$EG$3,#REF!,24)+HLOOKUP(Sheet2!$EG$4,#REF!,24)+HLOOKUP(Sheet2!$EG$5,#REF!,24)+HLOOKUP(Sheet2!$EG$6,#REF!,24)+HLOOKUP(Sheet2!$EG$7,#REF!,24)+HLOOKUP(Sheet2!$EG$8,#REF!,24)+HLOOKUP(Sheet2!$EG$9,#REF!,24)+HLOOKUP(Sheet2!$EG$10,#REF!,24)+HLOOKUP(Sheet2!$EG$11,#REF!,24)+HLOOKUP(Sheet2!$EG$12,#REF!,24)+HLOOKUP(Sheet2!$EG$13,#REF!,24)+HLOOKUP(Sheet2!$EG$14,#REF!,24))</f>
        <v>#REF!</v>
      </c>
      <c r="EH44" s="8" t="e">
        <f>SUM(HLOOKUP(Sheet2!$EH$3,#REF!,24)+HLOOKUP(Sheet2!$EH$4,#REF!,24)+HLOOKUP(Sheet2!$EH$5,#REF!,24)+HLOOKUP(Sheet2!$EH$6,#REF!,24)+HLOOKUP(Sheet2!$EH$7,#REF!,24)+HLOOKUP(Sheet2!$EH$8,#REF!,24)+HLOOKUP(Sheet2!$EH$9,#REF!,24)+HLOOKUP(Sheet2!$EH$10,#REF!,24)+HLOOKUP(Sheet2!$EH$11,#REF!,24)+HLOOKUP(Sheet2!$EH$12,#REF!,24)+HLOOKUP(Sheet2!$EH$13,#REF!,24)+HLOOKUP(Sheet2!$EH$14,#REF!,24)+HLOOKUP(Sheet2!$EH$15,#REF!,24)+HLOOKUP(Sheet2!$EH$16,#REF!,24))</f>
        <v>#REF!</v>
      </c>
      <c r="EI44" s="8" t="e">
        <f>SUM(HLOOKUP(Sheet2!$EI$3,#REF!,24)+HLOOKUP(Sheet2!$EI$4,#REF!,24)+HLOOKUP(Sheet2!$EI$5,#REF!,24)+HLOOKUP(Sheet2!$EI$6,#REF!,24)+HLOOKUP(Sheet2!$EI$7,#REF!,24)+HLOOKUP(Sheet2!$EI$8,#REF!,24)+HLOOKUP(Sheet2!$EI$9,#REF!,24)+HLOOKUP(Sheet2!$EI$10,#REF!,24)+HLOOKUP(Sheet2!$EI$11,#REF!,24)+HLOOKUP(Sheet2!$EI$12,#REF!,24)+HLOOKUP(Sheet2!$EI$13,#REF!,24)+HLOOKUP(Sheet2!$EI$14,#REF!,24)+HLOOKUP(Sheet2!$EI$15,#REF!,24)+HLOOKUP(Sheet2!$EI$16,#REF!,24))</f>
        <v>#REF!</v>
      </c>
      <c r="EJ44" s="8" t="e">
        <f>SUM(HLOOKUP(Sheet2!$EJ$3,#REF!,24)+HLOOKUP(Sheet2!$EJ$4,#REF!,24)+HLOOKUP(Sheet2!$EJ$5,#REF!,24)+HLOOKUP(Sheet2!$EJ$6,#REF!,24)+HLOOKUP(Sheet2!$EJ$7,#REF!,24)+HLOOKUP(Sheet2!$EJ$8,#REF!,24)+HLOOKUP(Sheet2!$EJ$9,#REF!,24)+HLOOKUP(Sheet2!$EJ$10,#REF!,24)+HLOOKUP(Sheet2!$EJ$11,#REF!,24)+HLOOKUP(Sheet2!$EJ$12,#REF!,24)+HLOOKUP(Sheet2!$EJ$13,#REF!,24)+HLOOKUP(Sheet2!$EJ$14,#REF!,24)+HLOOKUP(Sheet2!$EJ$15,#REF!,24)+HLOOKUP(Sheet2!$EJ$16,#REF!,24)+HLOOKUP(Sheet2!$EJ$17,#REF!,24))</f>
        <v>#REF!</v>
      </c>
      <c r="EK44" s="8" t="e">
        <f>SUM(HLOOKUP(Sheet2!$EK$3,#REF!,24)+HLOOKUP(Sheet2!$EK$4,#REF!,24)+HLOOKUP(Sheet2!$EK$5,#REF!,24)+HLOOKUP(Sheet2!$EK$6,#REF!,24)+HLOOKUP(Sheet2!$EK$7,#REF!,24)+HLOOKUP(Sheet2!$EK$8,#REF!,24)+HLOOKUP(Sheet2!$EK$9,#REF!,24)+HLOOKUP(Sheet2!$EK$10,#REF!,24)+HLOOKUP(Sheet2!$EK$11,#REF!,24)+HLOOKUP(Sheet2!$EK$12,#REF!,24)+HLOOKUP(Sheet2!$EK$13,#REF!,24)+HLOOKUP(Sheet2!$EK$14,#REF!,24)+HLOOKUP(Sheet2!$EK$15,#REF!,24)+HLOOKUP(Sheet2!$EK$16,#REF!,24)+HLOOKUP(Sheet2!$EK$17,#REF!,24))</f>
        <v>#REF!</v>
      </c>
      <c r="EL44" s="8" t="e">
        <f>SUM(HLOOKUP(Sheet2!$EL$3,#REF!,24)+HLOOKUP(Sheet2!$EL$4,#REF!,24)+HLOOKUP(Sheet2!$EL$5,#REF!,24)+HLOOKUP(Sheet2!$EL$6,#REF!,24)+HLOOKUP(Sheet2!$EL$7,#REF!,24)+HLOOKUP(Sheet2!$EL$8,#REF!,24)+HLOOKUP(Sheet2!$EL$9,#REF!,24)+HLOOKUP(Sheet2!$EL$10,#REF!,24)+HLOOKUP(Sheet2!$EL$11,#REF!,24)+HLOOKUP(Sheet2!$EL$12,#REF!,24)+HLOOKUP(Sheet2!$EL$13,#REF!,24)+HLOOKUP(Sheet2!$EL$14,#REF!,24)+HLOOKUP(Sheet2!$EL$15,#REF!,24)+HLOOKUP(Sheet2!$EL$16,#REF!,24)+HLOOKUP(Sheet2!$EL$17,#REF!,24)+HLOOKUP(Sheet2!$EL$18,#REF!,24)+HLOOKUP(Sheet2!$EL$19,#REF!,24)+HLOOKUP(Sheet2!$EL$20,#REF!,24))</f>
        <v>#REF!</v>
      </c>
      <c r="EM44" s="8" t="e">
        <f>SUM(HLOOKUP(Sheet2!$EM$3,#REF!,24)+HLOOKUP(Sheet2!$EM$4,#REF!,24)+HLOOKUP(Sheet2!$EM$5,#REF!,24)+HLOOKUP(Sheet2!$EM$6,#REF!,24)+HLOOKUP(Sheet2!$EM$7,#REF!,24)+HLOOKUP(Sheet2!$EM$8,#REF!,24)+HLOOKUP(Sheet2!$EM$9,#REF!,24)+HLOOKUP(Sheet2!$EM$10,#REF!,24)+HLOOKUP(Sheet2!$EM$11,#REF!,24)+HLOOKUP(Sheet2!$EM$12,#REF!,24)+HLOOKUP(Sheet2!$EM$13,#REF!,24)+HLOOKUP(Sheet2!$EM$14,#REF!,24)+HLOOKUP(Sheet2!$EM$15,#REF!,24)+HLOOKUP(Sheet2!$EM$16,#REF!,24)+HLOOKUP(Sheet2!$EM$17,#REF!,24))</f>
        <v>#REF!</v>
      </c>
      <c r="EN44" s="8" t="e">
        <f>SUM(HLOOKUP(Sheet2!$EN$3,#REF!,24)+HLOOKUP(Sheet2!$EN$4,#REF!,24)+HLOOKUP(Sheet2!$EN$5,#REF!,24)+HLOOKUP(Sheet2!$EN$6,#REF!,24)+HLOOKUP(Sheet2!$EN$7,#REF!,24)+HLOOKUP(Sheet2!$EN$8,#REF!,24)+HLOOKUP(Sheet2!$EN$9,#REF!,24)+HLOOKUP(Sheet2!$EN$10,#REF!,24)+HLOOKUP(Sheet2!$EN$11,#REF!,24)+HLOOKUP(Sheet2!$EN$12,#REF!,24)+HLOOKUP(Sheet2!$EN$13,#REF!,24)+HLOOKUP(Sheet2!$EN$14,#REF!,24)+HLOOKUP(Sheet2!$EN$15,#REF!,24)+HLOOKUP(Sheet2!$EN$16,#REF!,24)+HLOOKUP(Sheet2!$EN$17,#REF!,24)+HLOOKUP(Sheet2!$EN$18,#REF!,24)+HLOOKUP(Sheet2!$EN$19,#REF!,24))</f>
        <v>#REF!</v>
      </c>
      <c r="EO44" s="8" t="e">
        <f>SUM(HLOOKUP(Sheet2!$EO$3,#REF!,24)+HLOOKUP(Sheet2!$EO$4,#REF!,24)+HLOOKUP(Sheet2!$EO$5,#REF!,24)+HLOOKUP(Sheet2!$EO$6,#REF!,24)+HLOOKUP(Sheet2!$EO$7,#REF!,24)+HLOOKUP(Sheet2!$EO$8,#REF!,24)+HLOOKUP(Sheet2!$EO$9,#REF!,24)+HLOOKUP(Sheet2!$EO$10,#REF!,24)+HLOOKUP(Sheet2!$EO$11,#REF!,24)+HLOOKUP(Sheet2!$EO$12,#REF!,24)+HLOOKUP(Sheet2!$EO$13,#REF!,24))</f>
        <v>#REF!</v>
      </c>
      <c r="EP44" s="8" t="e">
        <f>SUM(HLOOKUP(Sheet2!$EP$3,#REF!,24)+HLOOKUP(Sheet2!$EP$4,#REF!,24)+HLOOKUP(Sheet2!$EP$5,#REF!,24)+HLOOKUP(Sheet2!$EP$6,#REF!,24)+HLOOKUP(Sheet2!$EP$7,#REF!,24)+HLOOKUP(Sheet2!$EP$8,#REF!,24)+HLOOKUP(Sheet2!$EP$9,#REF!,24)+HLOOKUP(Sheet2!$EP$10,#REF!,24)+HLOOKUP(Sheet2!$EP$11,#REF!,24)+HLOOKUP(Sheet2!$EP$12,#REF!,24)+HLOOKUP(Sheet2!$EP$13,#REF!,24))</f>
        <v>#REF!</v>
      </c>
      <c r="EQ44" s="8" t="e">
        <f>SUM(HLOOKUP(Sheet2!$EQ$3,#REF!,24)+HLOOKUP(Sheet2!$EQ$4,#REF!,24)+HLOOKUP(Sheet2!$EQ$5,#REF!,24)+HLOOKUP(Sheet2!$EQ$6,#REF!,24)+HLOOKUP(Sheet2!$EQ$7,#REF!,24)+HLOOKUP(Sheet2!$EQ$8,#REF!,24)+HLOOKUP(Sheet2!$EQ$9,#REF!,24)+HLOOKUP(Sheet2!$EQ$10,#REF!,24)+HLOOKUP(Sheet2!$EQ$11,#REF!,24)+HLOOKUP(Sheet2!$EQ$12,#REF!,24)+HLOOKUP(Sheet2!$EQ$13,#REF!,24)+HLOOKUP(Sheet2!$EQ$14,#REF!,24))</f>
        <v>#REF!</v>
      </c>
      <c r="ER44" s="8" t="e">
        <f>SUM(HLOOKUP(Sheet2!$ER$3,#REF!,24)+HLOOKUP(Sheet2!$ER$4,#REF!,24)+HLOOKUP(Sheet2!$ER$5,#REF!,24)+HLOOKUP(Sheet2!$ER$6,#REF!,24)+HLOOKUP(Sheet2!$ER$7,#REF!,24)+HLOOKUP(Sheet2!$ER$8,#REF!,24)+HLOOKUP(Sheet2!$ER$9,#REF!,24)+HLOOKUP(Sheet2!$ER$10,#REF!,24)+HLOOKUP(Sheet2!$ER$11,#REF!,24))</f>
        <v>#REF!</v>
      </c>
      <c r="ES44" s="8" t="e">
        <f>SUM(HLOOKUP(Sheet2!$ES$3,#REF!,24)+HLOOKUP(Sheet2!$ES$4,#REF!,24)+HLOOKUP(Sheet2!$ES$5,#REF!,24)+HLOOKUP(Sheet2!$ES$6,#REF!,24)+HLOOKUP(Sheet2!$ES$7,#REF!,24)+HLOOKUP(Sheet2!$ES$8,#REF!,24)+HLOOKUP(Sheet2!$ES$9,#REF!,24)+HLOOKUP(Sheet2!$ES$10,#REF!,24)+HLOOKUP(Sheet2!$ES$11,#REF!,24)+HLOOKUP(Sheet2!$ES$12,#REF!,24)+HLOOKUP(Sheet2!$ES$13,#REF!,24))</f>
        <v>#REF!</v>
      </c>
      <c r="ET44" s="8" t="e">
        <f>SUM(HLOOKUP(Sheet2!$ET$3,#REF!,24)+HLOOKUP(Sheet2!$ET$4,#REF!,24)+HLOOKUP(Sheet2!$ET$5,#REF!,24)+HLOOKUP(Sheet2!$ET$6,#REF!,24)+HLOOKUP(Sheet2!$ET$7,#REF!,24)+HLOOKUP(Sheet2!$ET$8,#REF!,24)+HLOOKUP(Sheet2!$ET$9,#REF!,24)+HLOOKUP(Sheet2!$ET$10,#REF!,24)+HLOOKUP(Sheet2!$ET$11,#REF!,24))</f>
        <v>#REF!</v>
      </c>
      <c r="EU44" s="8" t="e">
        <f>SUM(HLOOKUP(Sheet2!$EU$3,#REF!,24)+HLOOKUP(Sheet2!$EU$4,#REF!,24)+HLOOKUP(Sheet2!$EU$5,#REF!,24)+HLOOKUP(Sheet2!$EU$6,#REF!,24)+HLOOKUP(Sheet2!$EU$7,#REF!,24)+HLOOKUP(Sheet2!$EU$8,#REF!,24)+HLOOKUP(Sheet2!$EU$9,#REF!,24)+HLOOKUP(Sheet2!$EU$10,#REF!,24)+HLOOKUP(Sheet2!$EU$11,#REF!,24)+HLOOKUP(Sheet2!$EU$12,#REF!,24)+HLOOKUP(Sheet2!$EU$13,#REF!,24))</f>
        <v>#REF!</v>
      </c>
      <c r="EV44" s="8" t="e">
        <f>SUM(HLOOKUP(Sheet2!$EV$3,#REF!,24)+HLOOKUP(Sheet2!$EV$4,#REF!,24)+HLOOKUP(Sheet2!$EV$5,#REF!,24)+HLOOKUP(Sheet2!$EV$6,#REF!,24)+HLOOKUP(Sheet2!$EV$7,#REF!,24)+HLOOKUP(Sheet2!$EV$8,#REF!,24)+HLOOKUP(Sheet2!$EV$9,#REF!,24)+HLOOKUP(Sheet2!$EV$10,#REF!,24)+HLOOKUP(Sheet2!$EV$11,#REF!,24)+HLOOKUP(Sheet2!$EV$12,#REF!,24)+HLOOKUP(Sheet2!$EV$13,#REF!,24)+HLOOKUP(Sheet2!$EV$14,#REF!,24))</f>
        <v>#REF!</v>
      </c>
      <c r="EW44" s="8" t="e">
        <f>SUM(HLOOKUP(Sheet2!$EW$3,#REF!,24)+HLOOKUP(Sheet2!$EW$4,#REF!,24)+HLOOKUP(Sheet2!$EW$5,#REF!,24)+HLOOKUP(Sheet2!$EW$6,#REF!,24)+HLOOKUP(Sheet2!$EW$7,#REF!,24)+HLOOKUP(Sheet2!$EW$8,#REF!,24)+HLOOKUP(Sheet2!$EW$9,#REF!,24)+HLOOKUP(Sheet2!$EW$10,#REF!,24)+HLOOKUP(Sheet2!$EW$11,#REF!,24)+HLOOKUP(Sheet2!$EW$12,#REF!,24)+HLOOKUP(Sheet2!$EW$13,#REF!,24)+HLOOKUP(Sheet2!$EW$14,#REF!,24))</f>
        <v>#REF!</v>
      </c>
      <c r="EX44" s="8" t="e">
        <f>SUM(HLOOKUP(Sheet2!$EX$3,#REF!,24)+HLOOKUP(Sheet2!$EX$4,#REF!,24)+HLOOKUP(Sheet2!$EX$5,#REF!,24)+HLOOKUP(Sheet2!$EX$6,#REF!,24)+HLOOKUP(Sheet2!$EX$7,#REF!,24)+HLOOKUP(Sheet2!$EX$8,#REF!,24)+HLOOKUP(Sheet2!$EX$9,#REF!,24)+HLOOKUP(Sheet2!$EX$10,#REF!,24)+HLOOKUP(Sheet2!$EX$11,#REF!,24)+HLOOKUP(Sheet2!$EX$12,#REF!,24)+HLOOKUP(Sheet2!$EX$13,#REF!,24)+HLOOKUP(Sheet2!$EX$14,#REF!,24)+HLOOKUP(Sheet2!$EX$15,#REF!,24))</f>
        <v>#REF!</v>
      </c>
      <c r="EY44" s="8" t="e">
        <f>SUM(HLOOKUP(Sheet2!$EY$3,#REF!,24)+HLOOKUP(Sheet2!$EY$4,#REF!,24)+HLOOKUP(Sheet2!$EY$5,#REF!,24)+HLOOKUP(Sheet2!$EY$6,#REF!,24)+HLOOKUP(Sheet2!$EY$7,#REF!,24)+HLOOKUP(Sheet2!$EY$8,#REF!,24)+HLOOKUP(Sheet2!$EY$9,#REF!,24)+HLOOKUP(Sheet2!$EY$10,#REF!,24)+HLOOKUP(Sheet2!$EY$11,#REF!,24)+HLOOKUP(Sheet2!$EY$12,#REF!,24))</f>
        <v>#REF!</v>
      </c>
      <c r="EZ44" s="8" t="e">
        <f>SUM(HLOOKUP(Sheet2!$EZ$3,#REF!,24)+HLOOKUP(Sheet2!$EZ$4,#REF!,24)+HLOOKUP(Sheet2!$EZ$5,#REF!,24)+HLOOKUP(Sheet2!$EZ$6,#REF!,24)+HLOOKUP(Sheet2!$EZ$7,#REF!,24)+HLOOKUP(Sheet2!$EZ$8,#REF!,24)+HLOOKUP(Sheet2!$EZ$9,#REF!,24)+HLOOKUP(Sheet2!$EZ$10,#REF!,24)+HLOOKUP(Sheet2!$EZ$11,#REF!,24)+HLOOKUP(Sheet2!$EZ$12,#REF!,24)+HLOOKUP(Sheet2!$EZ$13,#REF!,24)+HLOOKUP(Sheet2!$EZ$14,#REF!,24))</f>
        <v>#REF!</v>
      </c>
      <c r="FA44" s="8" t="e">
        <f>SUM(HLOOKUP(Sheet2!$FA$3,#REF!,24)+HLOOKUP(Sheet2!$FA$4,#REF!,24)+HLOOKUP(Sheet2!$FA$5,#REF!,24)+HLOOKUP(Sheet2!$FA$6,#REF!,24)+HLOOKUP(Sheet2!$FA$7,#REF!,24)+HLOOKUP(Sheet2!$FA$8,#REF!,24)+HLOOKUP(Sheet2!$FA$9,#REF!,24)+HLOOKUP(Sheet2!$FA$10,#REF!,24)+HLOOKUP(Sheet2!$FA$11,#REF!,24)+HLOOKUP(Sheet2!$FA$12,#REF!,24))</f>
        <v>#REF!</v>
      </c>
      <c r="FB44" s="8" t="e">
        <f>SUM(HLOOKUP(Sheet2!$FB$3,#REF!,24)+HLOOKUP(Sheet2!$FB$4,#REF!,24)+HLOOKUP(Sheet2!$FB$5,#REF!,24)+HLOOKUP(Sheet2!$FB$6,#REF!,24)+HLOOKUP(Sheet2!$FB$7,#REF!,24)+HLOOKUP(Sheet2!$FB$8,#REF!,24)+HLOOKUP(Sheet2!$FB$9,#REF!,24)+HLOOKUP(Sheet2!$FB$10,#REF!,24)+HLOOKUP(Sheet2!$FB$11,#REF!,24)+HLOOKUP(Sheet2!$FB$12,#REF!,24)+HLOOKUP(Sheet2!$FB$13,#REF!,24)+HLOOKUP(Sheet2!$FB$14,#REF!,24))</f>
        <v>#REF!</v>
      </c>
    </row>
    <row r="45" spans="1:158" ht="27.6">
      <c r="A45" s="10" t="s">
        <v>21</v>
      </c>
      <c r="B45" s="8" t="e">
        <f>SUM(HLOOKUP(Sheet2!$B$3,#REF!,25)+HLOOKUP(Sheet2!$B$4,#REF!,25)+HLOOKUP(Sheet2!$B$5,#REF!,25)+HLOOKUP(Sheet2!$B$6,#REF!,25)+HLOOKUP(Sheet2!$B$7,#REF!,25)+HLOOKUP(Sheet2!$B$8,#REF!,25)+HLOOKUP(Sheet2!$B$9,#REF!,25)+HLOOKUP(Sheet2!$B$10,#REF!,25)+HLOOKUP(Sheet2!$B$11,#REF!,25))</f>
        <v>#REF!</v>
      </c>
      <c r="C45" s="8" t="e">
        <f>SUM(HLOOKUP(Sheet2!$C$3,#REF!,25)+HLOOKUP(Sheet2!$C$4,#REF!,25)+HLOOKUP(Sheet2!$C$5,#REF!,25)+HLOOKUP(Sheet2!$C$6,#REF!,25)+HLOOKUP(Sheet2!$C$7,#REF!,25)+HLOOKUP(Sheet2!$C$8,#REF!,25)+HLOOKUP(Sheet2!$C$9,#REF!,25)+HLOOKUP(Sheet2!$C$10,#REF!,25)+HLOOKUP(Sheet2!$C$11,#REF!,25)+HLOOKUP(Sheet2!$C$12,#REF!,25))</f>
        <v>#REF!</v>
      </c>
      <c r="D45" s="8" t="e">
        <f>SUM(HLOOKUP(Sheet2!$D$3,#REF!,25)+HLOOKUP(Sheet2!$D$4,#REF!,25)+HLOOKUP(Sheet2!$D$5,#REF!,25)+HLOOKUP(Sheet2!$D$6,#REF!,25)+HLOOKUP(Sheet2!$D$7,#REF!,25)+HLOOKUP(Sheet2!$D$8,#REF!,25)+HLOOKUP(Sheet2!$D$9,#REF!,25)+HLOOKUP(Sheet2!$D$10,#REF!,25)+HLOOKUP(Sheet2!$D$11,#REF!,25)+HLOOKUP(Sheet2!$D$12,#REF!,25))</f>
        <v>#REF!</v>
      </c>
      <c r="E45" s="8" t="e">
        <f>SUM(HLOOKUP(Sheet2!$D$3,#REF!,21)+HLOOKUP(Sheet2!$D$4,#REF!,21)+HLOOKUP(Sheet2!$D$5,#REF!,21)+HLOOKUP(Sheet2!$D$6,#REF!,21)+HLOOKUP(Sheet2!$D$7,#REF!,21)+HLOOKUP(Sheet2!$D$8,#REF!,21)+HLOOKUP(Sheet2!$D$9,#REF!,21)+HLOOKUP(Sheet2!$D$10,#REF!,21)+HLOOKUP(Sheet2!$D$11,#REF!,21)+HLOOKUP(Sheet2!$D$12,#REF!,21))</f>
        <v>#REF!</v>
      </c>
      <c r="F45" s="8" t="e">
        <f>SUM(HLOOKUP(Sheet2!$D$3,#REF!,21)+HLOOKUP(Sheet2!$D$4,#REF!,21)+HLOOKUP(Sheet2!$D$5,#REF!,21)+HLOOKUP(Sheet2!$D$6,#REF!,21)+HLOOKUP(Sheet2!$D$7,#REF!,21)+HLOOKUP(Sheet2!$D$8,#REF!,21)+HLOOKUP(Sheet2!$D$9,#REF!,21)+HLOOKUP(Sheet2!$D$10,#REF!,21)+HLOOKUP(Sheet2!$D$11,#REF!,21)+HLOOKUP(Sheet2!$D$12,#REF!,21))</f>
        <v>#REF!</v>
      </c>
      <c r="G45" s="8" t="e">
        <f>SUM(HLOOKUP(Sheet2!$D$3,#REF!,21)+HLOOKUP(Sheet2!$D$4,#REF!,21)+HLOOKUP(Sheet2!$D$5,#REF!,21)+HLOOKUP(Sheet2!$D$6,#REF!,21)+HLOOKUP(Sheet2!$D$7,#REF!,21)+HLOOKUP(Sheet2!$D$8,#REF!,21)+HLOOKUP(Sheet2!$D$9,#REF!,21)+HLOOKUP(Sheet2!$D$10,#REF!,21)+HLOOKUP(Sheet2!$D$11,#REF!,21)+HLOOKUP(Sheet2!$D$12,#REF!,21))</f>
        <v>#REF!</v>
      </c>
      <c r="H45" s="8" t="e">
        <f>SUM(HLOOKUP(Sheet2!$D$3,#REF!,21)+HLOOKUP(Sheet2!$D$4,#REF!,21)+HLOOKUP(Sheet2!$D$5,#REF!,21)+HLOOKUP(Sheet2!$D$6,#REF!,21)+HLOOKUP(Sheet2!$D$7,#REF!,21)+HLOOKUP(Sheet2!$D$8,#REF!,21)+HLOOKUP(Sheet2!$D$9,#REF!,21)+HLOOKUP(Sheet2!$D$10,#REF!,21)+HLOOKUP(Sheet2!$D$11,#REF!,21)+HLOOKUP(Sheet2!$D$12,#REF!,21))</f>
        <v>#REF!</v>
      </c>
      <c r="I45" s="8" t="e">
        <f>SUM(HLOOKUP(Sheet2!$D$3,#REF!,21)+HLOOKUP(Sheet2!$D$4,#REF!,21)+HLOOKUP(Sheet2!$D$5,#REF!,21)+HLOOKUP(Sheet2!$D$6,#REF!,21)+HLOOKUP(Sheet2!$D$7,#REF!,21)+HLOOKUP(Sheet2!$D$8,#REF!,21)+HLOOKUP(Sheet2!$D$9,#REF!,21)+HLOOKUP(Sheet2!$D$10,#REF!,21)+HLOOKUP(Sheet2!$D$11,#REF!,21)+HLOOKUP(Sheet2!$D$12,#REF!,21))</f>
        <v>#REF!</v>
      </c>
      <c r="J45" s="8" t="e">
        <f>SUM(HLOOKUP(Sheet2!$D$3,#REF!,21)+HLOOKUP(Sheet2!$D$4,#REF!,21)+HLOOKUP(Sheet2!$D$5,#REF!,21)+HLOOKUP(Sheet2!$D$6,#REF!,21)+HLOOKUP(Sheet2!$D$7,#REF!,21)+HLOOKUP(Sheet2!$D$8,#REF!,21)+HLOOKUP(Sheet2!$D$9,#REF!,21)+HLOOKUP(Sheet2!$D$10,#REF!,21)+HLOOKUP(Sheet2!$D$11,#REF!,21)+HLOOKUP(Sheet2!$D$12,#REF!,21))</f>
        <v>#REF!</v>
      </c>
      <c r="K45" s="8" t="e">
        <f>SUM(HLOOKUP(Sheet2!$D$3,#REF!,21)+HLOOKUP(Sheet2!$D$4,#REF!,21)+HLOOKUP(Sheet2!$D$5,#REF!,21)+HLOOKUP(Sheet2!$D$6,#REF!,21)+HLOOKUP(Sheet2!$D$7,#REF!,21)+HLOOKUP(Sheet2!$D$8,#REF!,21)+HLOOKUP(Sheet2!$D$9,#REF!,21)+HLOOKUP(Sheet2!$D$10,#REF!,21)+HLOOKUP(Sheet2!$D$11,#REF!,21)+HLOOKUP(Sheet2!$D$12,#REF!,21))</f>
        <v>#REF!</v>
      </c>
      <c r="L45" s="8" t="e">
        <f>SUM(HLOOKUP(Sheet2!$D$3,#REF!,21)+HLOOKUP(Sheet2!$D$4,#REF!,21)+HLOOKUP(Sheet2!$D$5,#REF!,21)+HLOOKUP(Sheet2!$D$6,#REF!,21)+HLOOKUP(Sheet2!$D$7,#REF!,21)+HLOOKUP(Sheet2!$D$8,#REF!,21)+HLOOKUP(Sheet2!$D$9,#REF!,21)+HLOOKUP(Sheet2!$D$10,#REF!,21)+HLOOKUP(Sheet2!$D$11,#REF!,21)+HLOOKUP(Sheet2!$D$12,#REF!,21))</f>
        <v>#REF!</v>
      </c>
      <c r="M45" s="8" t="e">
        <f>SUM(HLOOKUP(Sheet2!$D$3,#REF!,21)+HLOOKUP(Sheet2!$D$4,#REF!,21)+HLOOKUP(Sheet2!$D$5,#REF!,21)+HLOOKUP(Sheet2!$D$6,#REF!,21)+HLOOKUP(Sheet2!$D$7,#REF!,21)+HLOOKUP(Sheet2!$D$8,#REF!,21)+HLOOKUP(Sheet2!$D$9,#REF!,21)+HLOOKUP(Sheet2!$D$10,#REF!,21)+HLOOKUP(Sheet2!$D$11,#REF!,21)+HLOOKUP(Sheet2!$D$12,#REF!,21))</f>
        <v>#REF!</v>
      </c>
      <c r="N45" s="8" t="e">
        <f>SUM(HLOOKUP(Sheet2!$N$3,#REF!,25)+HLOOKUP(Sheet2!$N$4,#REF!,25)+HLOOKUP(Sheet2!$N$5,#REF!,25)+HLOOKUP(Sheet2!$N$6,#REF!,25)+HLOOKUP(Sheet2!$N$7,#REF!,25)+HLOOKUP(Sheet2!$N$8,#REF!,25)+HLOOKUP(Sheet2!$N$9,#REF!,25)+HLOOKUP(Sheet2!$N$10,#REF!,25)+HLOOKUP(Sheet2!$N$11,#REF!,25)+HLOOKUP(Sheet2!$N$12,#REF!,25))</f>
        <v>#REF!</v>
      </c>
      <c r="O45" s="8" t="e">
        <f>SUM(HLOOKUP(Sheet2!$O$3,#REF!,25)+HLOOKUP(Sheet2!$O$4,#REF!,25)+HLOOKUP(Sheet2!$O$5,#REF!,25)+HLOOKUP(Sheet2!$O$6,#REF!,25)+HLOOKUP(Sheet2!$O$7,#REF!,25)+HLOOKUP(Sheet2!$O$8,#REF!,25)+HLOOKUP(Sheet2!$O$9,#REF!,25)+HLOOKUP(Sheet2!$O$10,#REF!,25)+HLOOKUP(Sheet2!$O$11,#REF!,25)+HLOOKUP(Sheet2!$O$12,#REF!,25)+HLOOKUP(Sheet2!$O$13,#REF!,25)+HLOOKUP(Sheet2!$O$14,#REF!,25))</f>
        <v>#REF!</v>
      </c>
      <c r="P45" s="8" t="e">
        <f>SUM(HLOOKUP(Sheet2!$P$3,#REF!,25)+HLOOKUP(Sheet2!$P$4,#REF!,25)+HLOOKUP(Sheet2!$P$5,#REF!,25)+HLOOKUP(Sheet2!$P$6,#REF!,25)+HLOOKUP(Sheet2!$P$7,#REF!,25)+HLOOKUP(Sheet2!$P$8,#REF!,25)+HLOOKUP(Sheet2!$P$9,#REF!,25)+HLOOKUP(Sheet2!$P$10,#REF!,25)+HLOOKUP(Sheet2!$P$11,#REF!,25)+HLOOKUP(Sheet2!$P$12,#REF!,25)+HLOOKUP(Sheet2!$P$13,#REF!,25)+HLOOKUP(Sheet2!$P$14,#REF!,25))</f>
        <v>#REF!</v>
      </c>
      <c r="Q45" s="8" t="e">
        <f>SUM(HLOOKUP(Sheet2!$Q$3,#REF!,25)+HLOOKUP(Sheet2!$Q$4,#REF!,25)+HLOOKUP(Sheet2!$Q$5,#REF!,25)+HLOOKUP(Sheet2!$Q$6,#REF!,25)+HLOOKUP(Sheet2!$Q$7,#REF!,25)+HLOOKUP(Sheet2!$Q$8,#REF!,25)+HLOOKUP(Sheet2!$Q$9,#REF!,25)+HLOOKUP(Sheet2!$Q$10,#REF!,25)+HLOOKUP(Sheet2!$Q$11,#REF!,25)+HLOOKUP(Sheet2!$Q$12,#REF!,25)+HLOOKUP(Sheet2!$Q$13,#REF!,25)+HLOOKUP(Sheet2!$Q$14,#REF!,25))</f>
        <v>#REF!</v>
      </c>
      <c r="R45" s="8" t="e">
        <f>SUM(HLOOKUP(Sheet2!$R$3,#REF!,25)+HLOOKUP(Sheet2!$R$4,#REF!,25)+HLOOKUP(Sheet2!$R$5,#REF!,25)+HLOOKUP(Sheet2!$R$6,#REF!,25)+HLOOKUP(Sheet2!$R$7,#REF!,25)+HLOOKUP(Sheet2!$R$8,#REF!,25)+HLOOKUP(Sheet2!$R$9,#REF!,25)+HLOOKUP(Sheet2!$R$10,#REF!,25)+HLOOKUP(Sheet2!$R$11,#REF!,25))</f>
        <v>#REF!</v>
      </c>
      <c r="S45" s="8" t="e">
        <f>SUM(HLOOKUP(Sheet2!$S$3,#REF!,25)+HLOOKUP(Sheet2!$S$4,#REF!,25)+HLOOKUP(Sheet2!$S$5,#REF!,25)+HLOOKUP(Sheet2!$S$6,#REF!,25)+HLOOKUP(Sheet2!$S$7,#REF!,25)+HLOOKUP(Sheet2!$S$8,#REF!,25)+HLOOKUP(Sheet2!$S$9,#REF!,25)+HLOOKUP(Sheet2!$S$10,#REF!,25)+HLOOKUP(Sheet2!$S$11,#REF!,25)+HLOOKUP(Sheet2!$S$12,#REF!,25)+HLOOKUP(Sheet2!$S$13,#REF!,25))</f>
        <v>#REF!</v>
      </c>
      <c r="T45" s="8" t="e">
        <f>SUM(HLOOKUP(Sheet2!$T$3,#REF!,25)+HLOOKUP(Sheet2!$T$4,#REF!,25)+HLOOKUP(Sheet2!$T$5,#REF!,25)+HLOOKUP(Sheet2!$T$6,#REF!,25)+HLOOKUP(Sheet2!$T$7,#REF!,25)+HLOOKUP(Sheet2!$T$8,#REF!,25)+HLOOKUP(Sheet2!$T$9,#REF!,25)+HLOOKUP(Sheet2!$T$10,#REF!,25)+HLOOKUP(Sheet2!$T$11,#REF!,25)+HLOOKUP(Sheet2!$T$12,#REF!,25))</f>
        <v>#REF!</v>
      </c>
      <c r="U45" s="8" t="e">
        <f>SUM(HLOOKUP(Sheet2!$U$3,#REF!,25)+HLOOKUP(Sheet2!$U$4,#REF!,25)+HLOOKUP(Sheet2!$U$5,#REF!,25)+HLOOKUP(Sheet2!$U$6,#REF!,25)+HLOOKUP(Sheet2!$U$7,#REF!,25)+HLOOKUP(Sheet2!$U$8,#REF!,25)+HLOOKUP(Sheet2!$U$9,#REF!,25)+HLOOKUP(Sheet2!$U$10,#REF!,25)+HLOOKUP(Sheet2!$U$11,#REF!,25)+HLOOKUP(Sheet2!$U$12,#REF!,25)+HLOOKUP(Sheet2!$U$13,#REF!,25)+HLOOKUP(Sheet2!$U$14,#REF!,25)+HLOOKUP(Sheet2!$U$15,#REF!,25))</f>
        <v>#REF!</v>
      </c>
      <c r="V45" s="8" t="e">
        <f>SUM(HLOOKUP(Sheet2!$V$3,#REF!,25)+HLOOKUP(Sheet2!$V$4,#REF!,25)+HLOOKUP(Sheet2!$V$5,#REF!,25)+HLOOKUP(Sheet2!$V$6,#REF!,25)+HLOOKUP(Sheet2!$V$7,#REF!,25)+HLOOKUP(Sheet2!$V$8,#REF!,25)+HLOOKUP(Sheet2!$V$9,#REF!,25)+HLOOKUP(Sheet2!$V$10,#REF!,25)+HLOOKUP(Sheet2!$V$11,#REF!,25)+HLOOKUP(Sheet2!$V$12,#REF!,25)+HLOOKUP(Sheet2!$V$13,#REF!,25)+HLOOKUP(Sheet2!$V$14,#REF!,25)+HLOOKUP(Sheet2!$V$15,#REF!,25))</f>
        <v>#REF!</v>
      </c>
      <c r="W45" s="8" t="e">
        <f>SUM(HLOOKUP(Sheet2!$W$3,#REF!,25)+HLOOKUP(Sheet2!$W$4,#REF!,25)+HLOOKUP(Sheet2!$W$5,#REF!,25)+HLOOKUP(Sheet2!$W$6,#REF!,25)+HLOOKUP(Sheet2!$W$7,#REF!,25)+HLOOKUP(Sheet2!$W$8,#REF!,25)+HLOOKUP(Sheet2!$W$9,#REF!,25)+HLOOKUP(Sheet2!$W$10,#REF!,25)+HLOOKUP(Sheet2!$W$11,#REF!,25)+HLOOKUP(Sheet2!$W$12,#REF!,25)+HLOOKUP(Sheet2!$W$13,#REF!,25)+HLOOKUP(Sheet2!$W$14,#REF!,25)+HLOOKUP(Sheet2!$W$15,#REF!,25))</f>
        <v>#REF!</v>
      </c>
      <c r="X45" s="8" t="e">
        <f>SUM(HLOOKUP(Sheet2!$X$3,#REF!,25)+HLOOKUP(Sheet2!$X$4,#REF!,25)+HLOOKUP(Sheet2!$X$5,#REF!,25)+HLOOKUP(Sheet2!$X$6,#REF!,25)+HLOOKUP(Sheet2!$X$7,#REF!,25)+HLOOKUP(Sheet2!$X$8,#REF!,25)+HLOOKUP(Sheet2!$X$9,#REF!,25)+HLOOKUP(Sheet2!$X$10,#REF!,25)+HLOOKUP(Sheet2!$X$11,#REF!,25)+HLOOKUP(Sheet2!$X$12,#REF!,25)+HLOOKUP(Sheet2!$X$13,#REF!,25)+HLOOKUP(Sheet2!$X$14,#REF!,25)+HLOOKUP(Sheet2!$X$15,#REF!,25))</f>
        <v>#REF!</v>
      </c>
      <c r="Y45" s="8" t="e">
        <f>SUM(HLOOKUP(Sheet2!$Y$3,#REF!,25)+HLOOKUP(Sheet2!$Y$4,#REF!,25)+HLOOKUP(Sheet2!$Y$5,#REF!,25)+HLOOKUP(Sheet2!$Y$6,#REF!,25)+HLOOKUP(Sheet2!$Y$7,#REF!,25)+HLOOKUP(Sheet2!$Y$8,#REF!,25)+HLOOKUP(Sheet2!$Y$9,#REF!,25)+HLOOKUP(Sheet2!$Y$10,#REF!,25)+HLOOKUP(Sheet2!$Y$11,#REF!,25)+HLOOKUP(Sheet2!$Y$12,#REF!,25)+HLOOKUP(Sheet2!$Y$13,#REF!,25)+HLOOKUP(Sheet2!$Y$14,#REF!,25))</f>
        <v>#REF!</v>
      </c>
      <c r="Z45" s="8" t="e">
        <f>SUM(HLOOKUP(Sheet2!$Z$3,#REF!,25)+HLOOKUP(Sheet2!$Z$4,#REF!,25)+HLOOKUP(Sheet2!$Z$5,#REF!,25)+HLOOKUP(Sheet2!$Z$6,#REF!,25)+HLOOKUP(Sheet2!$Z$7,#REF!,25)+HLOOKUP(Sheet2!$Z$8,#REF!,25)+HLOOKUP(Sheet2!$Z$9,#REF!,25)+HLOOKUP(Sheet2!$Z$10,#REF!,25)+HLOOKUP(Sheet2!$Z$11,#REF!,25)+HLOOKUP(Sheet2!$Z$12,#REF!,25)+HLOOKUP(Sheet2!$Z$13,#REF!,25)+HLOOKUP(Sheet2!$Z$14,#REF!,25))</f>
        <v>#REF!</v>
      </c>
      <c r="AA45" s="8" t="e">
        <f>SUM(HLOOKUP(Sheet2!$AA$3,#REF!,25)+HLOOKUP(Sheet2!$AA$4,#REF!,25)+HLOOKUP(Sheet2!$AA$5,#REF!,25)+HLOOKUP(Sheet2!$AA$6,#REF!,25)+HLOOKUP(Sheet2!$AA$7,#REF!,25)+HLOOKUP(Sheet2!$AA$8,#REF!,25)+HLOOKUP(Sheet2!$AA$9,#REF!,25)+HLOOKUP(Sheet2!$AA$10,#REF!,25)+HLOOKUP(Sheet2!$AA$11,#REF!,25)+HLOOKUP(Sheet2!$AA$12,#REF!,25)+HLOOKUP(Sheet2!$AA$13,#REF!,25)+HLOOKUP(Sheet2!$AA$14,#REF!,25))</f>
        <v>#REF!</v>
      </c>
      <c r="AB45" s="8" t="e">
        <f>SUM(HLOOKUP(Sheet2!$AB$3,#REF!,25)+HLOOKUP(Sheet2!$AB$4,#REF!,25)+HLOOKUP(Sheet2!$AB$5,#REF!,25)+HLOOKUP(Sheet2!$AB$6,#REF!,25)+HLOOKUP(Sheet2!$AB$7,#REF!,25)+HLOOKUP(Sheet2!$AB$8,#REF!,25)+HLOOKUP(Sheet2!$AB$9,#REF!,25)+HLOOKUP(Sheet2!$AB$10,#REF!,25)+HLOOKUP(Sheet2!$AB$11,#REF!,25)+HLOOKUP(Sheet2!$AB$12,#REF!,25))</f>
        <v>#REF!</v>
      </c>
      <c r="AC45" s="8" t="e">
        <f>SUM(HLOOKUP(Sheet2!$AC$3,#REF!,25)+HLOOKUP(Sheet2!$AC$4,#REF!,25)+HLOOKUP(Sheet2!$AC$5,#REF!,25)+HLOOKUP(Sheet2!$AC$6,#REF!,25)+HLOOKUP(Sheet2!$AC$7,#REF!,25)+HLOOKUP(Sheet2!$AC$8,#REF!,25)+HLOOKUP(Sheet2!$AC$9,#REF!,25)+HLOOKUP(Sheet2!$AC$10,#REF!,25)+HLOOKUP(Sheet2!$AC$11,#REF!,25)+HLOOKUP(Sheet2!$AC$12,#REF!,25)+HLOOKUP(Sheet2!$AC$13,#REF!,25)+HLOOKUP(Sheet2!$AC$14,#REF!,25))</f>
        <v>#REF!</v>
      </c>
      <c r="AD45" s="8" t="e">
        <f>SUM(HLOOKUP(Sheet2!$AD$3,#REF!,25)+HLOOKUP(Sheet2!$AD$4,#REF!,25)+HLOOKUP(Sheet2!$AD$5,#REF!,25)+HLOOKUP(Sheet2!$AD$6,#REF!,25)+HLOOKUP(Sheet2!$AD$7,#REF!,25)+HLOOKUP(Sheet2!$AD$8,#REF!,25)+HLOOKUP(Sheet2!$AD$9,#REF!,25)+HLOOKUP(Sheet2!$AD$10,#REF!,25)+HLOOKUP(Sheet2!$AD$11,#REF!,25)+HLOOKUP(Sheet2!$AD$12,#REF!,25)+HLOOKUP(Sheet2!$AD$13,#REF!,25)+HLOOKUP(Sheet2!$AD$14,#REF!,25)+HLOOKUP(Sheet2!$AD$15,#REF!,25)+HLOOKUP(Sheet2!$AD$16,#REF!,25))</f>
        <v>#REF!</v>
      </c>
      <c r="AE45" s="8" t="e">
        <f>SUM(HLOOKUP(Sheet2!$AE$3,#REF!,25)+HLOOKUP(Sheet2!$AE$4,#REF!,25)+HLOOKUP(Sheet2!$AE$5,#REF!,25)+HLOOKUP(Sheet2!$AE$6,#REF!,25)+HLOOKUP(Sheet2!$AE$7,#REF!,25)+HLOOKUP(Sheet2!$AE$8,#REF!,25)+HLOOKUP(Sheet2!$AE$9,#REF!,25)+HLOOKUP(Sheet2!$AE$10,#REF!,25)+HLOOKUP(Sheet2!$AE$11,#REF!,25)+HLOOKUP(Sheet2!$AE$12,#REF!,25)+HLOOKUP(Sheet2!$AE$13,#REF!,25)+HLOOKUP(Sheet2!$AE$14,#REF!,25)+HLOOKUP(Sheet2!$AE$15,#REF!,25)+HLOOKUP(Sheet2!$AE$16,#REF!,25)+HLOOKUP(Sheet2!$AE$17,#REF!,25))</f>
        <v>#REF!</v>
      </c>
      <c r="AF45" s="8" t="e">
        <f>SUM(HLOOKUP(Sheet2!$AF$3,#REF!,25)+HLOOKUP(Sheet2!$AF$4,#REF!,25)+HLOOKUP(Sheet2!$AF$5,#REF!,25)+HLOOKUP(Sheet2!$AF$6,#REF!,25)+HLOOKUP(Sheet2!$AF$7,#REF!,25)+HLOOKUP(Sheet2!$AF$8,#REF!,25)+HLOOKUP(Sheet2!$AF$9,#REF!,25)+HLOOKUP(Sheet2!$AF$10,#REF!,25)+HLOOKUP(Sheet2!$AF$11,#REF!,25)+HLOOKUP(Sheet2!$AF$12,#REF!,25)+HLOOKUP(Sheet2!$AF$13,#REF!,25)+HLOOKUP(Sheet2!$AF$14,#REF!,25))</f>
        <v>#REF!</v>
      </c>
      <c r="AG45" s="8" t="e">
        <f>SUM(HLOOKUP(Sheet2!$AG$3,#REF!,25)+HLOOKUP(Sheet2!$AG$4,#REF!,25)+HLOOKUP(Sheet2!$AG$5,#REF!,25)+HLOOKUP(Sheet2!$AG$6,#REF!,25)+HLOOKUP(Sheet2!$AG$7,#REF!,25)+HLOOKUP(Sheet2!$AG$8,#REF!,25)+HLOOKUP(Sheet2!$AG$9,#REF!,25)+HLOOKUP(Sheet2!$AG$10,#REF!,25)+HLOOKUP(Sheet2!$AG$11,#REF!,25)+HLOOKUP(Sheet2!$AG$12,#REF!,25)+HLOOKUP(Sheet2!$AG$13,#REF!,25)+HLOOKUP(Sheet2!$AG$14,#REF!,25)+HLOOKUP(Sheet2!$AG$15,#REF!,25)+HLOOKUP(Sheet2!$AG$16,#REF!,25))</f>
        <v>#REF!</v>
      </c>
      <c r="AH45" s="8" t="e">
        <f>SUM(HLOOKUP(Sheet2!$AH$3,#REF!,25)+HLOOKUP(Sheet2!$AH$4,#REF!,25)+HLOOKUP(Sheet2!$AH$5,#REF!,25)+HLOOKUP(Sheet2!$AH$6,#REF!,25)+HLOOKUP(Sheet2!$AH$7,#REF!,25)+HLOOKUP(Sheet2!$AH$8,#REF!,25)+HLOOKUP(Sheet2!$AH$9,#REF!,25)+HLOOKUP(Sheet2!$AH$10,#REF!,25)+HLOOKUP(Sheet2!$AH$11,#REF!,25)+HLOOKUP(Sheet2!$AH$12,#REF!,25)+HLOOKUP(Sheet2!$AH$13,#REF!,25)+HLOOKUP(Sheet2!$AH$14,#REF!,25)+HLOOKUP(Sheet2!$AH$15,#REF!,25)+HLOOKUP(Sheet2!$AH$16,#REF!,25))</f>
        <v>#REF!</v>
      </c>
      <c r="AI45" s="8" t="e">
        <f>SUM(HLOOKUP(Sheet2!$AI$3,#REF!,25)+HLOOKUP(Sheet2!$AI$4,#REF!,25)+HLOOKUP(Sheet2!$AI$5,#REF!,25)+HLOOKUP(Sheet2!$AI$6,#REF!,25)+HLOOKUP(Sheet2!$AI$7,#REF!,25)+HLOOKUP(Sheet2!$AI$8,#REF!,25)+HLOOKUP(Sheet2!$AI$9,#REF!,25)+HLOOKUP(Sheet2!$AI$10,#REF!,25)+HLOOKUP(Sheet2!$AI$11,#REF!,25)+HLOOKUP(Sheet2!$AI$12,#REF!,25)+HLOOKUP(Sheet2!$AI$13,#REF!,25))</f>
        <v>#REF!</v>
      </c>
      <c r="AJ45" s="8" t="e">
        <f>SUM(HLOOKUP(Sheet2!$AJ$3,#REF!,25)+HLOOKUP(Sheet2!$AJ$4,#REF!,25)+HLOOKUP(Sheet2!$AJ$5,#REF!,25)+HLOOKUP(Sheet2!$AJ$6,#REF!,25)+HLOOKUP(Sheet2!$AJ$7,#REF!,25)+HLOOKUP(Sheet2!$AJ$8,#REF!,25)+HLOOKUP(Sheet2!$AJ$9,#REF!,25)+HLOOKUP(Sheet2!$AJ$10,#REF!,25)+HLOOKUP(Sheet2!$AJ$11,#REF!,25)+HLOOKUP(Sheet2!$AJ$12,#REF!,25)+HLOOKUP(Sheet2!$AJ$13,#REF!,25)+HLOOKUP(Sheet2!$AJ$14,#REF!,25)+HLOOKUP(Sheet2!$AJ$15,#REF!,25))</f>
        <v>#REF!</v>
      </c>
      <c r="AK45" s="8" t="e">
        <f>SUM(HLOOKUP(Sheet2!$AK$3,#REF!,25)+HLOOKUP(Sheet2!$AK$4,#REF!,25)+HLOOKUP(Sheet2!$AK$5,#REF!,25)+HLOOKUP(Sheet2!$AK$6,#REF!,25)+HLOOKUP(Sheet2!$AK$7,#REF!,25)+HLOOKUP(Sheet2!$AK$8,#REF!,25)+HLOOKUP(Sheet2!$AK$9,#REF!,25)+HLOOKUP(Sheet2!$AK$10,#REF!,25)+HLOOKUP(Sheet2!$AK$11,#REF!,25)+HLOOKUP(Sheet2!$AK$12,#REF!,25)+HLOOKUP(Sheet2!$AK$13,#REF!,25)+HLOOKUP(Sheet2!$AK$14,#REF!,25))</f>
        <v>#REF!</v>
      </c>
      <c r="AL45" s="8" t="e">
        <f>SUM(HLOOKUP(Sheet2!$AL$3,#REF!,25)+HLOOKUP(Sheet2!$AL$4,#REF!,25)+HLOOKUP(Sheet2!$AL$5,#REF!,25)+HLOOKUP(Sheet2!$AL$6,#REF!,25)+HLOOKUP(Sheet2!$AL$7,#REF!,25)+HLOOKUP(Sheet2!$AL$8,#REF!,25)+HLOOKUP(Sheet2!$AL$9,#REF!,25)+HLOOKUP(Sheet2!$AL$10,#REF!,25)+HLOOKUP(Sheet2!$AL$11,#REF!,25)+HLOOKUP(Sheet2!$AL$12,#REF!,25)+HLOOKUP(Sheet2!$AL$13,#REF!,25)+HLOOKUP(Sheet2!$AL$14,#REF!,25)+HLOOKUP(Sheet2!$AL$15,#REF!,25)+HLOOKUP(Sheet2!$AL$16,#REF!,25))</f>
        <v>#REF!</v>
      </c>
      <c r="AM45" s="8" t="e">
        <f>SUM(HLOOKUP(Sheet2!$AM$3,#REF!,25)+HLOOKUP(Sheet2!$AM$4,#REF!,25)+HLOOKUP(Sheet2!$AM$5,#REF!,25)+HLOOKUP(Sheet2!$AM$6,#REF!,25)+HLOOKUP(Sheet2!$AM$7,#REF!,25)+HLOOKUP(Sheet2!$AM$8,#REF!,25)+HLOOKUP(Sheet2!$AM$9,#REF!,25)+HLOOKUP(Sheet2!$AM$10,#REF!,25)+HLOOKUP(Sheet2!$AM$11,#REF!,25)+HLOOKUP(Sheet2!$AM$12,#REF!,25)+HLOOKUP(Sheet2!$AM$13,#REF!,25)+HLOOKUP(Sheet2!$AM$14,#REF!,25)+HLOOKUP(Sheet2!$AM$15,#REF!,25)+HLOOKUP(Sheet2!$AM$16,#REF!,25)+HLOOKUP(Sheet2!$AM$17,#REF!,25))</f>
        <v>#REF!</v>
      </c>
      <c r="AN45" s="8" t="e">
        <f>SUM(HLOOKUP(Sheet2!$AN$3,#REF!,25)+HLOOKUP(Sheet2!$AN$4,#REF!,25)+HLOOKUP(Sheet2!$AN$5,#REF!,25)+HLOOKUP(Sheet2!$AN$6,#REF!,25)+HLOOKUP(Sheet2!$AN$7,#REF!,25)+HLOOKUP(Sheet2!$AN$8,#REF!,25)+HLOOKUP(Sheet2!$AN$9,#REF!,25)+HLOOKUP(Sheet2!$AN$10,#REF!,25)+HLOOKUP(Sheet2!$AN$11,#REF!,25)+HLOOKUP(Sheet2!$AN$12,#REF!,25)+HLOOKUP(Sheet2!$AN$13,#REF!,25)+HLOOKUP(Sheet2!$AN$14,#REF!,25)+HLOOKUP(Sheet2!$AN$15,#REF!,25)+HLOOKUP(Sheet2!$AN$16,#REF!,25)+HLOOKUP(Sheet2!$AN$17,#REF!,25))</f>
        <v>#REF!</v>
      </c>
      <c r="AO45" s="8" t="e">
        <f>SUM(HLOOKUP(Sheet2!$AO$3,#REF!,25)+HLOOKUP(Sheet2!$AO$4,#REF!,25)+HLOOKUP(Sheet2!$AO$5,#REF!,25)+HLOOKUP(Sheet2!$AO$6,#REF!,25)+HLOOKUP(Sheet2!$AO$7,#REF!,25)+HLOOKUP(Sheet2!$AO$8,#REF!,25)+HLOOKUP(Sheet2!$AO$9,#REF!,25)+HLOOKUP(Sheet2!$AO$10,#REF!,25)+HLOOKUP(Sheet2!$AO$11,#REF!,25)+HLOOKUP(Sheet2!$AO$12,#REF!,25)+HLOOKUP(Sheet2!$AO$13,#REF!,25)+HLOOKUP(Sheet2!$AO$14,#REF!,25)+HLOOKUP(Sheet2!$AO$15,#REF!,25)+HLOOKUP(Sheet2!$AO$16,#REF!,25)+HLOOKUP(Sheet2!$AO$17,#REF!,25))</f>
        <v>#REF!</v>
      </c>
      <c r="AP45" s="8" t="e">
        <f>SUM(HLOOKUP(Sheet2!$AP$3,#REF!,25)+HLOOKUP(Sheet2!$AP$4,#REF!,25)+HLOOKUP(Sheet2!$AP$5,#REF!,25)+HLOOKUP(Sheet2!$AP$6,#REF!,25)+HLOOKUP(Sheet2!$AP$7,#REF!,25)+HLOOKUP(Sheet2!$AP$8,#REF!,25)+HLOOKUP(Sheet2!$AP$9,#REF!,25)+HLOOKUP(Sheet2!$AP$10,#REF!,25)+HLOOKUP(Sheet2!$AP$11,#REF!,25)+HLOOKUP(Sheet2!$AP$12,#REF!,25)+HLOOKUP(Sheet2!$AP$13,#REF!,25)+HLOOKUP(Sheet2!$AP$14,#REF!,25)+HLOOKUP(Sheet2!$AP$15,#REF!,25)+HLOOKUP(Sheet2!$AP$16,#REF!,25))</f>
        <v>#REF!</v>
      </c>
      <c r="AQ45" s="8" t="e">
        <f>SUM(HLOOKUP(Sheet2!$AQ$3,#REF!,25)+HLOOKUP(Sheet2!$AQ$4,#REF!,25)+HLOOKUP(Sheet2!$AQ$5,#REF!,25)+HLOOKUP(Sheet2!$AQ$6,#REF!,25)+HLOOKUP(Sheet2!$AQ$7,#REF!,25)+HLOOKUP(Sheet2!$AQ$8,#REF!,25)+HLOOKUP(Sheet2!$AQ$9,#REF!,25)+HLOOKUP(Sheet2!$AQ$10,#REF!,25)+HLOOKUP(Sheet2!$AQ$11,#REF!,25)+HLOOKUP(Sheet2!$AQ$12,#REF!,25)+HLOOKUP(Sheet2!$AQ$13,#REF!,25)+HLOOKUP(Sheet2!$AQ$14,#REF!,25)+HLOOKUP(Sheet2!$AQ$15,#REF!,25)+HLOOKUP(Sheet2!$AQ$16,#REF!,25))</f>
        <v>#REF!</v>
      </c>
      <c r="AR45" s="8" t="e">
        <f>SUM(HLOOKUP(Sheet2!$AR$3,#REF!,25)+HLOOKUP(Sheet2!$AR$4,#REF!,25)+HLOOKUP(Sheet2!$AR$5,#REF!,25)+HLOOKUP(Sheet2!$AR$6,#REF!,25)+HLOOKUP(Sheet2!$AR$7,#REF!,25)+HLOOKUP(Sheet2!$AR$8,#REF!,25)+HLOOKUP(Sheet2!$AR$9,#REF!,25)+HLOOKUP(Sheet2!$AR$10,#REF!,25)+HLOOKUP(Sheet2!$AR$11,#REF!,25)+HLOOKUP(Sheet2!$AR$12,#REF!,25)+HLOOKUP(Sheet2!$AR$13,#REF!,25)+HLOOKUP(Sheet2!$AR$14,#REF!,25)+HLOOKUP(Sheet2!$AR$15,#REF!,25)+HLOOKUP(Sheet2!$AR$16,#REF!,25))</f>
        <v>#REF!</v>
      </c>
      <c r="AS45" s="8" t="e">
        <f>SUM(HLOOKUP(Sheet2!$AS$3,#REF!,25)+HLOOKUP(Sheet2!$AS$4,#REF!,25)+HLOOKUP(Sheet2!$AS$5,#REF!,25)+HLOOKUP(Sheet2!$AS$6,#REF!,25)+HLOOKUP(Sheet2!$AS$7,#REF!,25)+HLOOKUP(Sheet2!$AS$8,#REF!,25)+HLOOKUP(Sheet2!$AS$9,#REF!,25)+HLOOKUP(Sheet2!$AS$10,#REF!,25)+HLOOKUP(Sheet2!$AS$11,#REF!,25)+HLOOKUP(Sheet2!$AS$12,#REF!,25)+HLOOKUP(Sheet2!$AS$13,#REF!,25)+HLOOKUP(Sheet2!$AS$14,#REF!,25))</f>
        <v>#REF!</v>
      </c>
      <c r="AT45" s="8" t="e">
        <f>SUM(HLOOKUP(Sheet2!$AT$3,#REF!,25)+HLOOKUP(Sheet2!$AT$4,#REF!,25)+HLOOKUP(Sheet2!$AT$5,#REF!,25)+HLOOKUP(Sheet2!$AT$6,#REF!,25)+HLOOKUP(Sheet2!$AT$7,#REF!,25)+HLOOKUP(Sheet2!$AT$8,#REF!,25)+HLOOKUP(Sheet2!$AT$9,#REF!,25)+HLOOKUP(Sheet2!$AT$10,#REF!,25)+HLOOKUP(Sheet2!$AT$11,#REF!,25)+HLOOKUP(Sheet2!$AT$12,#REF!,25)+HLOOKUP(Sheet2!$AT$13,#REF!,25)+HLOOKUP(Sheet2!$AT$14,#REF!,25)+HLOOKUP(Sheet2!$AT$15,#REF!,25)+HLOOKUP(Sheet2!$AT$16,#REF!,25))</f>
        <v>#REF!</v>
      </c>
      <c r="AU45" s="8" t="e">
        <f>SUM(HLOOKUP(Sheet2!$AU$3,#REF!,25)+HLOOKUP(Sheet2!$AU$4,#REF!,25)+HLOOKUP(Sheet2!$AU$5,#REF!,25)+HLOOKUP(Sheet2!$AU$6,#REF!,25)+HLOOKUP(Sheet2!$AU$7,#REF!,25)+HLOOKUP(Sheet2!$AU$8,#REF!,25)+HLOOKUP(Sheet2!$AU$9,#REF!,25)+HLOOKUP(Sheet2!$AU$10,#REF!,25)+HLOOKUP(Sheet2!$AU$11,#REF!,25)+HLOOKUP(Sheet2!$AU$12,#REF!,25)+HLOOKUP(Sheet2!$AU$13,#REF!,25)+HLOOKUP(Sheet2!$AU$14,#REF!,25)+HLOOKUP(Sheet2!$AU$15,#REF!,25)+HLOOKUP(Sheet2!$AU$16,#REF!,25))</f>
        <v>#REF!</v>
      </c>
      <c r="AV45" s="8" t="e">
        <f>SUM(HLOOKUP(Sheet2!$AV$3,#REF!,25)+HLOOKUP(Sheet2!$AV$4,#REF!,25)+HLOOKUP(Sheet2!$AV$5,#REF!,25)+HLOOKUP(Sheet2!$AV$6,#REF!,25)+HLOOKUP(Sheet2!$AV$7,#REF!,25)+HLOOKUP(Sheet2!$AV$8,#REF!,25)+HLOOKUP(Sheet2!$AV$9,#REF!,25)+HLOOKUP(Sheet2!$AV$10,#REF!,25)+HLOOKUP(Sheet2!$AV$11,#REF!,25)+HLOOKUP(Sheet2!$AV$12,#REF!,25)+HLOOKUP(Sheet2!$AV$13,#REF!,25)+HLOOKUP(Sheet2!$AV$14,#REF!,25)+HLOOKUP(Sheet2!$AV$15,#REF!,25)+HLOOKUP(Sheet2!$AV$16,#REF!,25)+HLOOKUP(Sheet2!$AV$17,#REF!,25))</f>
        <v>#REF!</v>
      </c>
      <c r="AW45" s="8" t="e">
        <f>SUM(HLOOKUP(Sheet2!$AW$3,#REF!,25)+HLOOKUP(Sheet2!$AW$4,#REF!,25)+HLOOKUP(Sheet2!$AW$5,#REF!,25)+HLOOKUP(Sheet2!$AW$6,#REF!,25)+HLOOKUP(Sheet2!$AW$7,#REF!,25)+HLOOKUP(Sheet2!$AW$8,#REF!,25)+HLOOKUP(Sheet2!$AW$9,#REF!,25)+HLOOKUP(Sheet2!$AW$10,#REF!,25)+HLOOKUP(Sheet2!$AW$11,#REF!,25)+HLOOKUP(Sheet2!$AW$12,#REF!,25)+HLOOKUP(Sheet2!$AW$13,#REF!,25)+HLOOKUP(Sheet2!$AW$14,#REF!,25)+HLOOKUP(Sheet2!$AW$15,#REF!,25)+HLOOKUP(Sheet2!$AW$16,#REF!,25)+HLOOKUP(Sheet2!$AW$17,#REF!,25))</f>
        <v>#REF!</v>
      </c>
      <c r="AX45" s="8" t="e">
        <f>SUM(HLOOKUP(Sheet2!$AX$3,#REF!,25)+HLOOKUP(Sheet2!$AX$4,#REF!,25)+HLOOKUP(Sheet2!$AX$5,#REF!,25)+HLOOKUP(Sheet2!$AX$6,#REF!,25)+HLOOKUP(Sheet2!$AX$7,#REF!,25)+HLOOKUP(Sheet2!$AX$8,#REF!,25)+HLOOKUP(Sheet2!$AX$9,#REF!,25)+HLOOKUP(Sheet2!$AX$10,#REF!,25)+HLOOKUP(Sheet2!$AX$11,#REF!,25)+HLOOKUP(Sheet2!$AX$12,#REF!,25)+HLOOKUP(Sheet2!$AX$13,#REF!,25)+HLOOKUP(Sheet2!$AX$14,#REF!,25)+HLOOKUP(Sheet2!$AX$15,#REF!,25)+HLOOKUP(Sheet2!$AX$16,#REF!,25)+HLOOKUP(Sheet2!$AX$17,#REF!,25)+HLOOKUP(Sheet2!$AX$18,#REF!,25)+HLOOKUP(Sheet2!$AX$19,#REF!,25)+HLOOKUP(Sheet2!$AX$20,#REF!,25))</f>
        <v>#REF!</v>
      </c>
      <c r="AY45" s="8" t="e">
        <f>SUM(HLOOKUP(Sheet2!$AY$3,#REF!,25)+HLOOKUP(Sheet2!$AY$4,#REF!,25)+HLOOKUP(Sheet2!$AY$5,#REF!,25)+HLOOKUP(Sheet2!$AY$6,#REF!,25)+HLOOKUP(Sheet2!$AY$7,#REF!,25)+HLOOKUP(Sheet2!$AY$8,#REF!,25)+HLOOKUP(Sheet2!$AY$9,#REF!,25)+HLOOKUP(Sheet2!$AY$10,#REF!,25)+HLOOKUP(Sheet2!$AY$11,#REF!,25)+HLOOKUP(Sheet2!$AY$12,#REF!,25)+HLOOKUP(Sheet2!$AY$13,#REF!,25)+HLOOKUP(Sheet2!$AY$14,#REF!,25)+HLOOKUP(Sheet2!$AY$15,#REF!,25)+HLOOKUP(Sheet2!$AY$16,#REF!,25)+HLOOKUP(Sheet2!$AY$17,#REF!,25))</f>
        <v>#REF!</v>
      </c>
      <c r="AZ45" s="8" t="e">
        <f>SUM(HLOOKUP(Sheet2!$AZ$3,#REF!,25)+HLOOKUP(Sheet2!$AZ$4,#REF!,25)+HLOOKUP(Sheet2!$AZ$5,#REF!,25)+HLOOKUP(Sheet2!$AZ$6,#REF!,25)+HLOOKUP(Sheet2!$AZ$7,#REF!,25)+HLOOKUP(Sheet2!$AZ$8,#REF!,25)+HLOOKUP(Sheet2!$AZ$9,#REF!,25)+HLOOKUP(Sheet2!$AZ$10,#REF!,25)+HLOOKUP(Sheet2!$AZ$11,#REF!,25)+HLOOKUP(Sheet2!$AZ$12,#REF!,25)+HLOOKUP(Sheet2!$AZ$13,#REF!,25)+HLOOKUP(Sheet2!$AZ$14,#REF!,25)+HLOOKUP(Sheet2!$AZ$15,#REF!,25)+HLOOKUP(Sheet2!$AZ$16,#REF!,25)+HLOOKUP(Sheet2!$AZ$17,#REF!,25)+HLOOKUP(Sheet2!$AZ$18,#REF!,25)+HLOOKUP(Sheet2!$AZ$19,#REF!,25))</f>
        <v>#REF!</v>
      </c>
      <c r="BA45" s="8" t="e">
        <f>SUM(HLOOKUP(Sheet2!$BA$3,#REF!,25)+HLOOKUP(Sheet2!$BA$4,#REF!,25)+HLOOKUP(Sheet2!$BA$5,#REF!,25)+HLOOKUP(Sheet2!$BA$6,#REF!,25)+HLOOKUP(Sheet2!$BA$7,#REF!,25)+HLOOKUP(Sheet2!$BA$8,#REF!,25)+HLOOKUP(Sheet2!$BA$9,#REF!,25)+HLOOKUP(Sheet2!$BA$10,#REF!,25)+HLOOKUP(Sheet2!$BA$11,#REF!,25)+HLOOKUP(Sheet2!$BA$12,#REF!,25)+HLOOKUP(Sheet2!$BA$13,#REF!,25)+HLOOKUP(Sheet2!$BA$14,#REF!,25)+HLOOKUP(Sheet2!$BA$15,#REF!,25)+HLOOKUP(Sheet2!$BA$16,#REF!,25))</f>
        <v>#REF!</v>
      </c>
      <c r="BB45" s="8" t="e">
        <f>SUM(HLOOKUP(Sheet2!$BB$3,#REF!,25)+HLOOKUP(Sheet2!$BB$4,#REF!,25)+HLOOKUP(Sheet2!$BB$5,#REF!,25)+HLOOKUP(Sheet2!$BB$6,#REF!,25)+HLOOKUP(Sheet2!$BB$7,#REF!,25)+HLOOKUP(Sheet2!$BB$8,#REF!,25)+HLOOKUP(Sheet2!$BB$9,#REF!,25)+HLOOKUP(Sheet2!$BB$10,#REF!,25)+HLOOKUP(Sheet2!$BB$11,#REF!,25)+HLOOKUP(Sheet2!$BB$12,#REF!,25)+HLOOKUP(Sheet2!$BB$13,#REF!,25)+HLOOKUP(Sheet2!$BB$14,#REF!,25)+HLOOKUP(Sheet2!$BB$15,#REF!,25)+HLOOKUP(Sheet2!$BB$16,#REF!,25)+HLOOKUP(Sheet2!$BB$17,#REF!,25))</f>
        <v>#REF!</v>
      </c>
      <c r="BC45" s="8" t="e">
        <f>SUM(HLOOKUP(Sheet2!$BC$3,#REF!,25)+HLOOKUP(Sheet2!$BC$4,#REF!,25)+HLOOKUP(Sheet2!$BC$5,#REF!,25)+HLOOKUP(Sheet2!$BC$6,#REF!,25)+HLOOKUP(Sheet2!$BC$7,#REF!,25)+HLOOKUP(Sheet2!$BC$8,#REF!,25)+HLOOKUP(Sheet2!$BC$9,#REF!,25)+HLOOKUP(Sheet2!$BC$10,#REF!,25)+HLOOKUP(Sheet2!$BC$11,#REF!,25)+HLOOKUP(Sheet2!$BC$12,#REF!,25)+HLOOKUP(Sheet2!$BC$13,#REF!,25)+HLOOKUP(Sheet2!$BC$14,#REF!,25))</f>
        <v>#REF!</v>
      </c>
      <c r="BD45" s="8" t="e">
        <f>SUM(HLOOKUP(Sheet2!$BD$3,#REF!,25)+HLOOKUP(Sheet2!$BD$4,#REF!,25)+HLOOKUP(Sheet2!$BD$5,#REF!,25)+HLOOKUP(Sheet2!$BD$6,#REF!,25)+HLOOKUP(Sheet2!$BD$7,#REF!,25)+HLOOKUP(Sheet2!$BD$8,#REF!,25)+HLOOKUP(Sheet2!$BD$9,#REF!,25)+HLOOKUP(Sheet2!$BD$10,#REF!,25)+HLOOKUP(Sheet2!$BD$11,#REF!,25)+HLOOKUP(Sheet2!$BD$12,#REF!,25)+HLOOKUP(Sheet2!$BD$13,#REF!,25)+HLOOKUP(Sheet2!$BD$14,#REF!,25)+HLOOKUP(Sheet2!$BD$15,#REF!,25)+HLOOKUP(Sheet2!$BD$16,#REF!,25))</f>
        <v>#REF!</v>
      </c>
      <c r="BE45" s="8" t="e">
        <f>SUM(HLOOKUP(Sheet2!$BE$3,#REF!,25)+HLOOKUP(Sheet2!$BE$4,#REF!,25)+HLOOKUP(Sheet2!$BE$5,#REF!,25)+HLOOKUP(Sheet2!$BE$6,#REF!,25)+HLOOKUP(Sheet2!$BE$7,#REF!,25)+HLOOKUP(Sheet2!$BE$8,#REF!,25)+HLOOKUP(Sheet2!$BE$9,#REF!,25)+HLOOKUP(Sheet2!$BE$10,#REF!,25)+HLOOKUP(Sheet2!$BE$11,#REF!,25)+HLOOKUP(Sheet2!$BE$12,#REF!,25)+HLOOKUP(Sheet2!$BE$13,#REF!,25)+HLOOKUP(Sheet2!$BE$14,#REF!,25)+HLOOKUP(Sheet2!$BE$15,#REF!,25)+HLOOKUP(Sheet2!$BE$16,#REF!,25))</f>
        <v>#REF!</v>
      </c>
      <c r="BF45" s="8" t="e">
        <f>SUM(HLOOKUP(Sheet2!$BF$3,#REF!,25)+HLOOKUP(Sheet2!$BF$4,#REF!,25)+HLOOKUP(Sheet2!$BF$5,#REF!,25)+HLOOKUP(Sheet2!$BF$6,#REF!,25)+HLOOKUP(Sheet2!$BF$7,#REF!,25)+HLOOKUP(Sheet2!$BF$8,#REF!,25)+HLOOKUP(Sheet2!$BF$9,#REF!,25)+HLOOKUP(Sheet2!$BF$10,#REF!,25)+HLOOKUP(Sheet2!$BF$11,#REF!,25)+HLOOKUP(Sheet2!$BF$12,#REF!,25)+HLOOKUP(Sheet2!$BF$13,#REF!,25))</f>
        <v>#REF!</v>
      </c>
      <c r="BG45" s="8" t="e">
        <f>SUM(HLOOKUP(Sheet2!$BG$3,#REF!,25)+HLOOKUP(Sheet2!$BG$4,#REF!,25)+HLOOKUP(Sheet2!$BG$5,#REF!,25)+HLOOKUP(Sheet2!$BG$6,#REF!,25)+HLOOKUP(Sheet2!$BG$7,#REF!,25)+HLOOKUP(Sheet2!$BG$8,#REF!,25)+HLOOKUP(Sheet2!$BG$9,#REF!,25)+HLOOKUP(Sheet2!$BG$10,#REF!,25)+HLOOKUP(Sheet2!$BG$11,#REF!,25)+HLOOKUP(Sheet2!$BG$12,#REF!,25)+HLOOKUP(Sheet2!$BG$13,#REF!,25)+HLOOKUP(Sheet2!$BG$14,#REF!,25)+HLOOKUP(Sheet2!$BG$15,#REF!,25))</f>
        <v>#REF!</v>
      </c>
      <c r="BH45" s="8" t="e">
        <f>SUM(HLOOKUP(Sheet2!$BH$3,#REF!,25)+HLOOKUP(Sheet2!$BH$4,#REF!,25)+HLOOKUP(Sheet2!$BH$5,#REF!,25)+HLOOKUP(Sheet2!$BH$6,#REF!,25)+HLOOKUP(Sheet2!$BH$7,#REF!,25)+HLOOKUP(Sheet2!$BH$8,#REF!,25)+HLOOKUP(Sheet2!$BH$9,#REF!,25)+HLOOKUP(Sheet2!$BH$10,#REF!,25)+HLOOKUP(Sheet2!$BH$11,#REF!,25)+HLOOKUP(Sheet2!$BH$12,#REF!,25)+HLOOKUP(Sheet2!$BH$13,#REF!,25)+HLOOKUP(Sheet2!$BH$14,#REF!,25))</f>
        <v>#REF!</v>
      </c>
      <c r="BI45" s="8" t="e">
        <f>SUM(HLOOKUP(Sheet2!$BI$3,#REF!,25)+HLOOKUP(Sheet2!$BI$4,#REF!,25)+HLOOKUP(Sheet2!$BI$5,#REF!,25)+HLOOKUP(Sheet2!$BI$6,#REF!,25)+HLOOKUP(Sheet2!$BI$7,#REF!,25)+HLOOKUP(Sheet2!$BI$8,#REF!,25)+HLOOKUP(Sheet2!$BI$9,#REF!,25)+HLOOKUP(Sheet2!$BI$10,#REF!,25)+HLOOKUP(Sheet2!$BI$11,#REF!,25)+HLOOKUP(Sheet2!$BI$12,#REF!,25)+HLOOKUP(Sheet2!$BI$13,#REF!,25)+HLOOKUP(Sheet2!$BI$14,#REF!,25)+HLOOKUP(Sheet2!$BI$15,#REF!,25)+HLOOKUP(Sheet2!$BI$16,#REF!,25))</f>
        <v>#REF!</v>
      </c>
      <c r="BJ45" s="8" t="e">
        <f>SUM(HLOOKUP(Sheet2!$BJ$3,#REF!,25)+HLOOKUP(Sheet2!$BJ$4,#REF!,25)+HLOOKUP(Sheet2!$BJ$5,#REF!,25)+HLOOKUP(Sheet2!$BJ$6,#REF!,25)+HLOOKUP(Sheet2!$BJ$7,#REF!,25)+HLOOKUP(Sheet2!$BJ$8,#REF!,25)+HLOOKUP(Sheet2!$BJ$9,#REF!,25)+HLOOKUP(Sheet2!$BJ$10,#REF!,25)+HLOOKUP(Sheet2!$BJ$11,#REF!,25)+HLOOKUP(Sheet2!$BJ$12,#REF!,25)+HLOOKUP(Sheet2!$BJ$13,#REF!,25)+HLOOKUP(Sheet2!$BJ$14,#REF!,25)+HLOOKUP(Sheet2!$BJ$15,#REF!,25)+HLOOKUP(Sheet2!$BJ$16,#REF!,25)+HLOOKUP(Sheet2!$BJ$17,#REF!,25))</f>
        <v>#REF!</v>
      </c>
      <c r="BK45" s="8" t="e">
        <f>SUM(HLOOKUP(Sheet2!$BK$3,#REF!,25)+HLOOKUP(Sheet2!$BK$4,#REF!,25)+HLOOKUP(Sheet2!$BK$5,#REF!,25)+HLOOKUP(Sheet2!$BK$6,#REF!,25)+HLOOKUP(Sheet2!$BK$7,#REF!,25)+HLOOKUP(Sheet2!$BK$8,#REF!,25)+HLOOKUP(Sheet2!$BK$9,#REF!,25)+HLOOKUP(Sheet2!$BK$10,#REF!,25)+HLOOKUP(Sheet2!$BK$11,#REF!,25)+HLOOKUP(Sheet2!$BK$12,#REF!,25)+HLOOKUP(Sheet2!$BK$13,#REF!,25)+HLOOKUP(Sheet2!$BK$14,#REF!,25)+HLOOKUP(Sheet2!$BK$15,#REF!,25)+HLOOKUP(Sheet2!$BK$16,#REF!,25)+HLOOKUP(Sheet2!$BK$17,#REF!,25))</f>
        <v>#REF!</v>
      </c>
      <c r="BL45" s="8" t="e">
        <f>SUM(HLOOKUP(Sheet2!$BL$3,#REF!,25)+HLOOKUP(Sheet2!$BL$4,#REF!,25)+HLOOKUP(Sheet2!$BL$5,#REF!,25)+HLOOKUP(Sheet2!$BL$6,#REF!,25)+HLOOKUP(Sheet2!$BL$7,#REF!,25)+HLOOKUP(Sheet2!$BL$8,#REF!,25)+HLOOKUP(Sheet2!$BL$9,#REF!,25)+HLOOKUP(Sheet2!$BL$10,#REF!,25)+HLOOKUP(Sheet2!$BL$11,#REF!,25)+HLOOKUP(Sheet2!$BL$12,#REF!,25)+HLOOKUP(Sheet2!$BL$13,#REF!,25)+HLOOKUP(Sheet2!$BL$14,#REF!,25)+HLOOKUP(Sheet2!$BL$15,#REF!,25)+HLOOKUP(Sheet2!$BL$16,#REF!,25)+HLOOKUP(Sheet2!$BL$17,#REF!,25))</f>
        <v>#REF!</v>
      </c>
      <c r="BM45" s="8" t="e">
        <f>SUM(HLOOKUP(Sheet2!$BM$3,#REF!,25)+HLOOKUP(Sheet2!$BM$4,#REF!,25)+HLOOKUP(Sheet2!$BM$5,#REF!,25)+HLOOKUP(Sheet2!$BM$6,#REF!,25)+HLOOKUP(Sheet2!$BM$7,#REF!,25)+HLOOKUP(Sheet2!$BM$8,#REF!,25)+HLOOKUP(Sheet2!$BM$9,#REF!,25)+HLOOKUP(Sheet2!$BM$10,#REF!,25)+HLOOKUP(Sheet2!$BM$11,#REF!,25)+HLOOKUP(Sheet2!$BM$12,#REF!,25)+HLOOKUP(Sheet2!$BM$13,#REF!,25)+HLOOKUP(Sheet2!$BM$14,#REF!,25)+HLOOKUP(Sheet2!$BM$15,#REF!,25)+HLOOKUP(Sheet2!$BM$16,#REF!,25))</f>
        <v>#REF!</v>
      </c>
      <c r="BN45" s="8" t="e">
        <f>SUM(HLOOKUP(Sheet2!$BN$3,#REF!,25)+HLOOKUP(Sheet2!$BN$4,#REF!,25)+HLOOKUP(Sheet2!$BN$5,#REF!,25)+HLOOKUP(Sheet2!$BN$6,#REF!,25)+HLOOKUP(Sheet2!$BN$7,#REF!,25)+HLOOKUP(Sheet2!$BN$8,#REF!,25)+HLOOKUP(Sheet2!$BN$9,#REF!,25)+HLOOKUP(Sheet2!$BN$10,#REF!,25)+HLOOKUP(Sheet2!$BN$11,#REF!,25)+HLOOKUP(Sheet2!$BN$12,#REF!,25)+HLOOKUP(Sheet2!$BN$13,#REF!,25)+HLOOKUP(Sheet2!$BN$14,#REF!,25)+HLOOKUP(Sheet2!$BN$15,#REF!,25)+HLOOKUP(Sheet2!$BN$16,#REF!,25))</f>
        <v>#REF!</v>
      </c>
      <c r="BO45" s="8" t="e">
        <f>SUM(HLOOKUP(Sheet2!$BO$3,#REF!,25)+HLOOKUP(Sheet2!$BO$4,#REF!,25)+HLOOKUP(Sheet2!$BO$5,#REF!,25)+HLOOKUP(Sheet2!$BO$6,#REF!,25)+HLOOKUP(Sheet2!$BO$7,#REF!,25)+HLOOKUP(Sheet2!$BO$8,#REF!,25)+HLOOKUP(Sheet2!$BO$9,#REF!,25)+HLOOKUP(Sheet2!$BO$10,#REF!,25)+HLOOKUP(Sheet2!$BO$11,#REF!,25)+HLOOKUP(Sheet2!$BO$12,#REF!,25)+HLOOKUP(Sheet2!$BO$13,#REF!,25)+HLOOKUP(Sheet2!$BO$14,#REF!,25)+HLOOKUP(Sheet2!$BO$15,#REF!,25)+HLOOKUP(Sheet2!$BO$16,#REF!,25))</f>
        <v>#REF!</v>
      </c>
      <c r="BP45" s="8" t="e">
        <f>SUM(HLOOKUP(Sheet2!$BP$3,#REF!,25)+HLOOKUP(Sheet2!$BP$4,#REF!,25)+HLOOKUP(Sheet2!$BP$5,#REF!,25)+HLOOKUP(Sheet2!$BP$6,#REF!,25)+HLOOKUP(Sheet2!$BP$7,#REF!,25)+HLOOKUP(Sheet2!$BP$8,#REF!,25)+HLOOKUP(Sheet2!$BP$9,#REF!,25)+HLOOKUP(Sheet2!$BP$10,#REF!,25)+HLOOKUP(Sheet2!$BP$11,#REF!,25)+HLOOKUP(Sheet2!$BP$12,#REF!,25)+HLOOKUP(Sheet2!$BP$13,#REF!,25)+HLOOKUP(Sheet2!$BP$14,#REF!,25))</f>
        <v>#REF!</v>
      </c>
      <c r="BQ45" s="8" t="e">
        <f>SUM(HLOOKUP(Sheet2!$BQ$3,#REF!,25)+HLOOKUP(Sheet2!$BQ$4,#REF!,25)+HLOOKUP(Sheet2!$BQ$5,#REF!,25)+HLOOKUP(Sheet2!$BQ$6,#REF!,25)+HLOOKUP(Sheet2!$BQ$7,#REF!,25)+HLOOKUP(Sheet2!$BQ$8,#REF!,25)+HLOOKUP(Sheet2!$BQ$9,#REF!,25)+HLOOKUP(Sheet2!$BQ$10,#REF!,25)+HLOOKUP(Sheet2!$BQ$11,#REF!,25)+HLOOKUP(Sheet2!$BQ$12,#REF!,25)+HLOOKUP(Sheet2!$BQ$13,#REF!,25)+HLOOKUP(Sheet2!$BQ$14,#REF!,25)+HLOOKUP(Sheet2!$BQ$15,#REF!,25)+HLOOKUP(Sheet2!$BQ$16,#REF!,25))</f>
        <v>#REF!</v>
      </c>
      <c r="BR45" s="8" t="e">
        <f>SUM(HLOOKUP(Sheet2!$BR$3,#REF!,25)+HLOOKUP(Sheet2!$BR$4,#REF!,25)+HLOOKUP(Sheet2!$BR$5,#REF!,25)+HLOOKUP(Sheet2!$BR$6,#REF!,25)+HLOOKUP(Sheet2!$BR$7,#REF!,25)+HLOOKUP(Sheet2!$BR$8,#REF!,25)+HLOOKUP(Sheet2!$BR$9,#REF!,25)+HLOOKUP(Sheet2!$BR$10,#REF!,25)+HLOOKUP(Sheet2!$BR$11,#REF!,25)+HLOOKUP(Sheet2!$BR$12,#REF!,25)+HLOOKUP(Sheet2!$BR$13,#REF!,25)+HLOOKUP(Sheet2!$BR$14,#REF!,25)+HLOOKUP(Sheet2!$BR$15,#REF!,25)+HLOOKUP(Sheet2!$BR$16,#REF!,25))</f>
        <v>#REF!</v>
      </c>
      <c r="BS45" s="8" t="e">
        <f>SUM(HLOOKUP(Sheet2!$BS$3,#REF!,25)+HLOOKUP(Sheet2!$BS$4,#REF!,25)+HLOOKUP(Sheet2!$BS$5,#REF!,25)+HLOOKUP(Sheet2!$BS$6,#REF!,25)+HLOOKUP(Sheet2!$BS$7,#REF!,25)+HLOOKUP(Sheet2!$BS$8,#REF!,25)+HLOOKUP(Sheet2!$BS$9,#REF!,25)+HLOOKUP(Sheet2!$BS$10,#REF!,25)+HLOOKUP(Sheet2!$BS$11,#REF!,25)+HLOOKUP(Sheet2!$BS$12,#REF!,25)+HLOOKUP(Sheet2!$BS$13,#REF!,25)+HLOOKUP(Sheet2!$BS$14,#REF!,25)+HLOOKUP(Sheet2!$BS$15,#REF!,25)+HLOOKUP(Sheet2!$BS$16,#REF!,25)+HLOOKUP(Sheet2!$BS$17,#REF!,25))</f>
        <v>#REF!</v>
      </c>
      <c r="BT45" s="8" t="e">
        <f>SUM(HLOOKUP(Sheet2!$BT$3,#REF!,25)+HLOOKUP(Sheet2!$BT$4,#REF!,25)+HLOOKUP(Sheet2!$BT$5,#REF!,25)+HLOOKUP(Sheet2!$BT$6,#REF!,25)+HLOOKUP(Sheet2!$BT$7,#REF!,25)+HLOOKUP(Sheet2!$BT$8,#REF!,25)+HLOOKUP(Sheet2!$BT$9,#REF!,25)+HLOOKUP(Sheet2!$BT$10,#REF!,25)+HLOOKUP(Sheet2!$BT$11,#REF!,25)+HLOOKUP(Sheet2!$BT$12,#REF!,25)+HLOOKUP(Sheet2!$BT$13,#REF!,25)+HLOOKUP(Sheet2!$BT$14,#REF!,25)+HLOOKUP(Sheet2!$BT$15,#REF!,25)+HLOOKUP(Sheet2!$BT$16,#REF!,25)+HLOOKUP(Sheet2!$BT$17,#REF!,25))</f>
        <v>#REF!</v>
      </c>
      <c r="BU45" s="8" t="e">
        <f>SUM(HLOOKUP(Sheet2!$BU$3,#REF!,25)+HLOOKUP(Sheet2!$BU$4,#REF!,25)+HLOOKUP(Sheet2!$BU$5,#REF!,25)+HLOOKUP(Sheet2!$BU$6,#REF!,25)+HLOOKUP(Sheet2!$BU$7,#REF!,25)+HLOOKUP(Sheet2!$BU$8,#REF!,25)+HLOOKUP(Sheet2!$BU$9,#REF!,25)+HLOOKUP(Sheet2!$BU$10,#REF!,25)+HLOOKUP(Sheet2!$BU$11,#REF!,25)+HLOOKUP(Sheet2!$BU$12,#REF!,25)+HLOOKUP(Sheet2!$BU$13,#REF!,25)+HLOOKUP(Sheet2!$BU$14,#REF!,25)+HLOOKUP(Sheet2!$BU$15,#REF!,25)+HLOOKUP(Sheet2!$BU$16,#REF!,25)+HLOOKUP(Sheet2!$BU$17,#REF!,25)+HLOOKUP(Sheet2!$BU$18,#REF!,25)+HLOOKUP(Sheet2!$BU$19,#REF!,25)+HLOOKUP(Sheet2!$BU$20,#REF!,25))</f>
        <v>#REF!</v>
      </c>
      <c r="BV45" s="8" t="e">
        <f>SUM(HLOOKUP(Sheet2!$BV$3,#REF!,25)+HLOOKUP(Sheet2!$BV$4,#REF!,25)+HLOOKUP(Sheet2!$BV$5,#REF!,25)+HLOOKUP(Sheet2!$BV$6,#REF!,25)+HLOOKUP(Sheet2!$BV$7,#REF!,25)+HLOOKUP(Sheet2!$BV$8,#REF!,25)+HLOOKUP(Sheet2!$BV$9,#REF!,25)+HLOOKUP(Sheet2!$BV$10,#REF!,25)+HLOOKUP(Sheet2!$BV$11,#REF!,25)+HLOOKUP(Sheet2!$BV$12,#REF!,25)+HLOOKUP(Sheet2!$BV$13,#REF!,25)+HLOOKUP(Sheet2!$BV$14,#REF!,25)+HLOOKUP(Sheet2!$BV$15,#REF!,25)+HLOOKUP(Sheet2!$BV$16,#REF!,25)+HLOOKUP(Sheet2!$BV$17,#REF!,25))</f>
        <v>#REF!</v>
      </c>
      <c r="BW45" s="8" t="e">
        <f>SUM(HLOOKUP(Sheet2!$BW$3,#REF!,25)+HLOOKUP(Sheet2!$BW$4,#REF!,25)+HLOOKUP(Sheet2!$BW$5,#REF!,25)+HLOOKUP(Sheet2!$BW$6,#REF!,25)+HLOOKUP(Sheet2!$BW$7,#REF!,25)+HLOOKUP(Sheet2!$BW$8,#REF!,25)+HLOOKUP(Sheet2!$BW$9,#REF!,25)+HLOOKUP(Sheet2!$BW$10,#REF!,25)+HLOOKUP(Sheet2!$BW$11,#REF!,25)+HLOOKUP(Sheet2!$BW$12,#REF!,25)+HLOOKUP(Sheet2!$BW$13,#REF!,25)+HLOOKUP(Sheet2!$BW$14,#REF!,25)+HLOOKUP(Sheet2!$BW$15,#REF!,25)+HLOOKUP(Sheet2!$BW$16,#REF!,25)+HLOOKUP(Sheet2!$BW$17,#REF!,25)+HLOOKUP(Sheet2!$BW$18,#REF!,25)+HLOOKUP(Sheet2!$BW$19,#REF!,25))</f>
        <v>#REF!</v>
      </c>
      <c r="BX45" s="8" t="e">
        <f>SUM(HLOOKUP(Sheet2!$BX$3,#REF!,25)+HLOOKUP(Sheet2!$BX$4,#REF!,25)+HLOOKUP(Sheet2!$BX$5,#REF!,25)+HLOOKUP(Sheet2!$BX$6,#REF!,25)+HLOOKUP(Sheet2!$BX$7,#REF!,25)+HLOOKUP(Sheet2!$BX$8,#REF!,25)+HLOOKUP(Sheet2!$BX$9,#REF!,25)+HLOOKUP(Sheet2!$BX$10,#REF!,25)+HLOOKUP(Sheet2!$BX$11,#REF!,25)+HLOOKUP(Sheet2!$BX$12,#REF!,25)+HLOOKUP(Sheet2!$BX$13,#REF!,25)+HLOOKUP(Sheet2!$BX$14,#REF!,25)+HLOOKUP(Sheet2!$BX$15,#REF!,25)+HLOOKUP(Sheet2!$BX$16,#REF!,25)+HLOOKUP(Sheet2!$BX$17,#REF!,25))</f>
        <v>#REF!</v>
      </c>
      <c r="BY45" s="8" t="e">
        <f>SUM(HLOOKUP(Sheet2!$BY$3,#REF!,25)+HLOOKUP(Sheet2!$BY$4,#REF!,25)+HLOOKUP(Sheet2!$BY$5,#REF!,25)+HLOOKUP(Sheet2!$BY$6,#REF!,25)+HLOOKUP(Sheet2!$BY$7,#REF!,25)+HLOOKUP(Sheet2!$BY$8,#REF!,25)+HLOOKUP(Sheet2!$BY$9,#REF!,25)+HLOOKUP(Sheet2!$BY$10,#REF!,25)+HLOOKUP(Sheet2!$BY$11,#REF!,25)+HLOOKUP(Sheet2!$BY$12,#REF!,25)+HLOOKUP(Sheet2!$BY$13,#REF!,25)+HLOOKUP(Sheet2!$BY$14,#REF!,25)+HLOOKUP(Sheet2!$BY$15,#REF!,25)+HLOOKUP(Sheet2!$BY$16,#REF!,25)+HLOOKUP(Sheet2!$BY$17,#REF!,25)+HLOOKUP(Sheet2!$BY$18,#REF!,25))</f>
        <v>#REF!</v>
      </c>
      <c r="BZ45" s="8" t="e">
        <f>SUM(HLOOKUP(Sheet2!$BZ$3,#REF!,25)+HLOOKUP(Sheet2!$BZ$4,#REF!,25)+HLOOKUP(Sheet2!$BZ$5,#REF!,25)+HLOOKUP(Sheet2!$BZ$6,#REF!,25)+HLOOKUP(Sheet2!$BZ$7,#REF!,25)+HLOOKUP(Sheet2!$BZ$8,#REF!,25)+HLOOKUP(Sheet2!$BZ$9,#REF!,25)+HLOOKUP(Sheet2!$BZ$10,#REF!,25)+HLOOKUP(Sheet2!$BZ$11,#REF!,25)+HLOOKUP(Sheet2!$BZ$12,#REF!,25)+HLOOKUP(Sheet2!$BZ$13,#REF!,25)+HLOOKUP(Sheet2!$BZ$14,#REF!,25)+HLOOKUP(Sheet2!$BZ$15,#REF!,25))</f>
        <v>#REF!</v>
      </c>
      <c r="CA45" s="8" t="e">
        <f>SUM(HLOOKUP(Sheet2!$CA$3,#REF!,25)+HLOOKUP(Sheet2!$CA$4,#REF!,25)+HLOOKUP(Sheet2!$CA$5,#REF!,25)+HLOOKUP(Sheet2!$CA$6,#REF!,25)+HLOOKUP(Sheet2!$CA$7,#REF!,25)+HLOOKUP(Sheet2!$CA$8,#REF!,25)+HLOOKUP(Sheet2!$CA$9,#REF!,25)+HLOOKUP(Sheet2!$CA$10,#REF!,25)+HLOOKUP(Sheet2!$CA$11,#REF!,25)+HLOOKUP(Sheet2!$CA$12,#REF!,25)+HLOOKUP(Sheet2!$CA$13,#REF!,25)+HLOOKUP(Sheet2!$CA$14,#REF!,25)+HLOOKUP(Sheet2!$CA$15,#REF!,25)+HLOOKUP(Sheet2!$CA$16,#REF!,25)+HLOOKUP(Sheet2!$CA$17,#REF!,25))</f>
        <v>#REF!</v>
      </c>
      <c r="CB45" s="8" t="e">
        <f>SUM(HLOOKUP(Sheet2!$CB$3,#REF!,25)+HLOOKUP(Sheet2!$CB$4,#REF!,25)+HLOOKUP(Sheet2!$CB$5,#REF!,25)+HLOOKUP(Sheet2!$CB$6,#REF!,25)+HLOOKUP(Sheet2!$CB$7,#REF!,25)+HLOOKUP(Sheet2!$CB$8,#REF!,25)+HLOOKUP(Sheet2!$CB$9,#REF!,25)+HLOOKUP(Sheet2!$CB$10,#REF!,25)+HLOOKUP(Sheet2!$CB$11,#REF!,25)+HLOOKUP(Sheet2!$CB$12,#REF!,25)+HLOOKUP(Sheet2!$CB$13,#REF!,25)+HLOOKUP(Sheet2!$CB$14,#REF!,25)+HLOOKUP(Sheet2!$CB$15,#REF!,25)+HLOOKUP(Sheet2!$CB$16,#REF!,25)+HLOOKUP(Sheet2!$CB$17,#REF!,25))</f>
        <v>#REF!</v>
      </c>
      <c r="CC45" s="8" t="e">
        <f>SUM(HLOOKUP(Sheet2!$CC$3,#REF!,25)+HLOOKUP(Sheet2!$CC$4,#REF!,25)+HLOOKUP(Sheet2!$CC$5,#REF!,25)+HLOOKUP(Sheet2!$CC$6,#REF!,25)+HLOOKUP(Sheet2!$CC$7,#REF!,25)+HLOOKUP(Sheet2!$CC$8,#REF!,25)+HLOOKUP(Sheet2!$CC$9,#REF!,25)+HLOOKUP(Sheet2!$CC$10,#REF!,25)+HLOOKUP(Sheet2!$CC$11,#REF!,25)+HLOOKUP(Sheet2!$CC$12,#REF!,25)+HLOOKUP(Sheet2!$CC$13,#REF!,25)+HLOOKUP(Sheet2!$CC$14,#REF!,25))</f>
        <v>#REF!</v>
      </c>
      <c r="CD45" s="8" t="e">
        <f>SUM(HLOOKUP(Sheet2!$CD$3,#REF!,25)+HLOOKUP(Sheet2!$CD$4,#REF!,25)+HLOOKUP(Sheet2!$CD$5,#REF!,25)+HLOOKUP(Sheet2!$CD$6,#REF!,25)+HLOOKUP(Sheet2!$CD$7,#REF!,25)+HLOOKUP(Sheet2!$CD$8,#REF!,25)+HLOOKUP(Sheet2!$CD$9,#REF!,25)+HLOOKUP(Sheet2!$CD$10,#REF!,25)+HLOOKUP(Sheet2!$CD$11,#REF!,25)+HLOOKUP(Sheet2!$CD$12,#REF!,25)+HLOOKUP(Sheet2!$CD$13,#REF!,25)+HLOOKUP(Sheet2!$CD$14,#REF!,25)+HLOOKUP(Sheet2!$CD$15,#REF!,25)+HLOOKUP(Sheet2!$CD$16,#REF!,25))</f>
        <v>#REF!</v>
      </c>
      <c r="CE45" s="8" t="e">
        <f>SUM(HLOOKUP(Sheet2!$CE$3,#REF!,25)+HLOOKUP(Sheet2!$CE$4,#REF!,25)+HLOOKUP(Sheet2!$CE$5,#REF!,25)+HLOOKUP(Sheet2!$CE$6,#REF!,25)+HLOOKUP(Sheet2!$CE$7,#REF!,25)+HLOOKUP(Sheet2!$CE$8,#REF!,25)+HLOOKUP(Sheet2!$CE$9,#REF!,25)+HLOOKUP(Sheet2!$CE$10,#REF!,25)+HLOOKUP(Sheet2!$CE$11,#REF!,25)+HLOOKUP(Sheet2!$CE$12,#REF!,25)+HLOOKUP(Sheet2!$CE$13,#REF!,25)+HLOOKUP(Sheet2!$CE$14,#REF!,25)+HLOOKUP(Sheet2!$CE$15,#REF!,25))</f>
        <v>#REF!</v>
      </c>
      <c r="CF45" s="8" t="e">
        <f>SUM(HLOOKUP(Sheet2!$CF$3,#REF!,25)+HLOOKUP(Sheet2!$CF$4,#REF!,25)+HLOOKUP(Sheet2!$CF$5,#REF!,25)+HLOOKUP(Sheet2!$CF$6,#REF!,25)+HLOOKUP(Sheet2!$CF$7,#REF!,25)+HLOOKUP(Sheet2!$CF$8,#REF!,25)+HLOOKUP(Sheet2!$CF$9,#REF!,25)+HLOOKUP(Sheet2!$CF$10,#REF!,25)+HLOOKUP(Sheet2!$CF$11,#REF!,25)+HLOOKUP(Sheet2!$CF$12,#REF!,25)+HLOOKUP(Sheet2!$CF$13,#REF!,25)+HLOOKUP(Sheet2!$CF$14,#REF!,25)+HLOOKUP(Sheet2!$CF$15,#REF!,25)+HLOOKUP(Sheet2!$CF$16,#REF!,25)+HLOOKUP(Sheet2!$CF$17,#REF!,25))</f>
        <v>#REF!</v>
      </c>
      <c r="CG45" s="8" t="e">
        <f>SUM(HLOOKUP(Sheet2!$CG$3,#REF!,25)+HLOOKUP(Sheet2!$CG$4,#REF!,25)+HLOOKUP(Sheet2!$CG$5,#REF!,25)+HLOOKUP(Sheet2!$CG$6,#REF!,25)+HLOOKUP(Sheet2!$CG$7,#REF!,25)+HLOOKUP(Sheet2!$CG$8,#REF!,25)+HLOOKUP(Sheet2!$CG$9,#REF!,25)+HLOOKUP(Sheet2!$CG$10,#REF!,25)+HLOOKUP(Sheet2!$CG$11,#REF!,25)+HLOOKUP(Sheet2!$CG$12,#REF!,25)+HLOOKUP(Sheet2!$CG$13,#REF!,25)+HLOOKUP(Sheet2!$CG$14,#REF!,25)+HLOOKUP(Sheet2!$CG$15,#REF!,25)+HLOOKUP(Sheet2!$CG$16,#REF!,25)+HLOOKUP(Sheet2!$CG$17,#REF!,25)+HLOOKUP(Sheet2!$CG$18,#REF!,25))</f>
        <v>#REF!</v>
      </c>
      <c r="CH45" s="8" t="e">
        <f>SUM(HLOOKUP(Sheet2!$CH$3,#REF!,25)+HLOOKUP(Sheet2!$CH$4,#REF!,25)+HLOOKUP(Sheet2!$CH$5,#REF!,25)+HLOOKUP(Sheet2!$CH$6,#REF!,25)+HLOOKUP(Sheet2!$CH$7,#REF!,25)+HLOOKUP(Sheet2!$CH$8,#REF!,25)+HLOOKUP(Sheet2!$CH$9,#REF!,25)+HLOOKUP(Sheet2!$CH$10,#REF!,25)+HLOOKUP(Sheet2!$CH$11,#REF!,25)+HLOOKUP(Sheet2!$CH$12,#REF!,25)+HLOOKUP(Sheet2!$CH$13,#REF!,25)+HLOOKUP(Sheet2!$CH$14,#REF!,25)+HLOOKUP(Sheet2!$CH$15,#REF!,25)+HLOOKUP(Sheet2!$CH$16,#REF!,25)+HLOOKUP(Sheet2!$CH$17,#REF!,25)+HLOOKUP(Sheet2!$CH$18,#REF!,25))</f>
        <v>#REF!</v>
      </c>
      <c r="CI45" s="8" t="e">
        <f>SUM(HLOOKUP(Sheet2!$CI$3,#REF!,25)+HLOOKUP(Sheet2!$CI$4,#REF!,25)+HLOOKUP(Sheet2!$CI$5,#REF!,25)+HLOOKUP(Sheet2!$CI$6,#REF!,25)+HLOOKUP(Sheet2!$CI$7,#REF!,25)+HLOOKUP(Sheet2!$CI$8,#REF!,25)+HLOOKUP(Sheet2!$CI$9,#REF!,25)+HLOOKUP(Sheet2!$CI$10,#REF!,25)+HLOOKUP(Sheet2!$CI$11,#REF!,25)+HLOOKUP(Sheet2!$CI$12,#REF!,25)+HLOOKUP(Sheet2!$CI$13,#REF!,25)+HLOOKUP(Sheet2!$CI$14,#REF!,25)+HLOOKUP(Sheet2!$CI$15,#REF!,25)+HLOOKUP(Sheet2!$CI$16,#REF!,25)+HLOOKUP(Sheet2!$CI$17,#REF!,25)+HLOOKUP(Sheet2!$CI$18,#REF!,25))</f>
        <v>#REF!</v>
      </c>
      <c r="CJ45" s="8" t="e">
        <f>SUM(HLOOKUP(Sheet2!$CJ$3,#REF!,25)+HLOOKUP(Sheet2!$CJ$4,#REF!,25)+HLOOKUP(Sheet2!$CJ$5,#REF!,25)+HLOOKUP(Sheet2!$CJ$6,#REF!,25)+HLOOKUP(Sheet2!$CJ$7,#REF!,25)+HLOOKUP(Sheet2!$CJ$8,#REF!,25)+HLOOKUP(Sheet2!$CJ$9,#REF!,25)+HLOOKUP(Sheet2!$CJ$10,#REF!,25)+HLOOKUP(Sheet2!$CJ$11,#REF!,25)+HLOOKUP(Sheet2!$CJ$12,#REF!,25)+HLOOKUP(Sheet2!$CJ$13,#REF!,25)+HLOOKUP(Sheet2!$CJ$14,#REF!,25)+HLOOKUP(Sheet2!$CJ$15,#REF!,25)+HLOOKUP(Sheet2!$CJ$16,#REF!,25)+HLOOKUP(Sheet2!$CJ$17,#REF!,25))</f>
        <v>#REF!</v>
      </c>
      <c r="CK45" s="8" t="e">
        <f>SUM(HLOOKUP(Sheet2!$CK$3,#REF!,25)+HLOOKUP(Sheet2!$CK$4,#REF!,25)+HLOOKUP(Sheet2!$CK$5,#REF!,25)+HLOOKUP(Sheet2!$CK$6,#REF!,25)+HLOOKUP(Sheet2!$CK$7,#REF!,25)+HLOOKUP(Sheet2!$CK$8,#REF!,25)+HLOOKUP(Sheet2!$CK$9,#REF!,25)+HLOOKUP(Sheet2!$CK$10,#REF!,25)+HLOOKUP(Sheet2!$CK$11,#REF!,25)+HLOOKUP(Sheet2!$CK$12,#REF!,25)+HLOOKUP(Sheet2!$CK$13,#REF!,25)+HLOOKUP(Sheet2!$CK$14,#REF!,25)+HLOOKUP(Sheet2!$CK$15,#REF!,25)+HLOOKUP(Sheet2!$CK$16,#REF!,25)+HLOOKUP(Sheet2!$CK$17,#REF!,25))</f>
        <v>#REF!</v>
      </c>
      <c r="CL45" s="8" t="e">
        <f>SUM(HLOOKUP(Sheet2!$CL$3,#REF!,25)+HLOOKUP(Sheet2!$CL$4,#REF!,25)+HLOOKUP(Sheet2!$CL$5,#REF!,25)+HLOOKUP(Sheet2!$CL$6,#REF!,25)+HLOOKUP(Sheet2!$CL$7,#REF!,25)+HLOOKUP(Sheet2!$CL$8,#REF!,25)+HLOOKUP(Sheet2!$CL$9,#REF!,25)+HLOOKUP(Sheet2!$CL$10,#REF!,25)+HLOOKUP(Sheet2!$CL$11,#REF!,25)+HLOOKUP(Sheet2!$CL$12,#REF!,25)+HLOOKUP(Sheet2!$CL$13,#REF!,25)+HLOOKUP(Sheet2!$CL$14,#REF!,25)+HLOOKUP(Sheet2!$CL$15,#REF!,25)+HLOOKUP(Sheet2!$CL$16,#REF!,25)+HLOOKUP(Sheet2!$CL$17,#REF!,25))</f>
        <v>#REF!</v>
      </c>
      <c r="CM45" s="8" t="e">
        <f>SUM(HLOOKUP(Sheet2!$CM$3,#REF!,25)+HLOOKUP(Sheet2!$CM$4,#REF!,25)+HLOOKUP(Sheet2!$CM$5,#REF!,25)+HLOOKUP(Sheet2!$CM$6,#REF!,25)+HLOOKUP(Sheet2!$CM$7,#REF!,25)+HLOOKUP(Sheet2!$CM$8,#REF!,25)+HLOOKUP(Sheet2!$CM$9,#REF!,25)+HLOOKUP(Sheet2!$CM$10,#REF!,25)+HLOOKUP(Sheet2!$CM$11,#REF!,25)+HLOOKUP(Sheet2!$CM$12,#REF!,25)+HLOOKUP(Sheet2!$CM$13,#REF!,25)+HLOOKUP(Sheet2!$CM$14,#REF!,25)+HLOOKUP(Sheet2!$CM$15,#REF!,25))</f>
        <v>#REF!</v>
      </c>
      <c r="CN45" s="8" t="e">
        <f>SUM(HLOOKUP(Sheet2!$CN$3,#REF!,25)+HLOOKUP(Sheet2!$CN$4,#REF!,25)+HLOOKUP(Sheet2!$CN$5,#REF!,25)+HLOOKUP(Sheet2!$CN$6,#REF!,25)+HLOOKUP(Sheet2!$CN$7,#REF!,25)+HLOOKUP(Sheet2!$CN$8,#REF!,25)+HLOOKUP(Sheet2!$CN$9,#REF!,25)+HLOOKUP(Sheet2!$CN$10,#REF!,25)+HLOOKUP(Sheet2!$CN$11,#REF!,25)+HLOOKUP(Sheet2!$CN$12,#REF!,25)+HLOOKUP(Sheet2!$CN$13,#REF!,25)+HLOOKUP(Sheet2!$CN$14,#REF!,25)+HLOOKUP(Sheet2!$CN$15,#REF!,25)+HLOOKUP(Sheet2!$CN$16,#REF!,25)+HLOOKUP(Sheet2!$CN$17,#REF!,25))</f>
        <v>#REF!</v>
      </c>
      <c r="CO45" s="8" t="e">
        <f>SUM(HLOOKUP(Sheet2!$CO$3,#REF!,25)+HLOOKUP(Sheet2!$CO$4,#REF!,25)+HLOOKUP(Sheet2!$CO$5,#REF!,25)+HLOOKUP(Sheet2!$CO$6,#REF!,25)+HLOOKUP(Sheet2!$CO$7,#REF!,25)+HLOOKUP(Sheet2!$CO$8,#REF!,25)+HLOOKUP(Sheet2!$CO$9,#REF!,25)+HLOOKUP(Sheet2!$CO$10,#REF!,25)+HLOOKUP(Sheet2!$CO$11,#REF!,25)+HLOOKUP(Sheet2!$CO$12,#REF!,25)+HLOOKUP(Sheet2!$CO$13,#REF!,25)+HLOOKUP(Sheet2!$CO$14,#REF!,25)+HLOOKUP(Sheet2!$CO$15,#REF!,25)+HLOOKUP(Sheet2!$CO$16,#REF!,25)+HLOOKUP(Sheet2!$CO$17,#REF!,25))</f>
        <v>#REF!</v>
      </c>
      <c r="CP45" s="8" t="e">
        <f>SUM(HLOOKUP(Sheet2!$CP$3,#REF!,25)+HLOOKUP(Sheet2!$CP$4,#REF!,25)+HLOOKUP(Sheet2!$CP$5,#REF!,25)+HLOOKUP(Sheet2!$CP$6,#REF!,25)+HLOOKUP(Sheet2!$CP$7,#REF!,25)+HLOOKUP(Sheet2!$CP$8,#REF!,25)+HLOOKUP(Sheet2!$CP$9,#REF!,25)+HLOOKUP(Sheet2!$CP$10,#REF!,25)+HLOOKUP(Sheet2!$CP$11,#REF!,25)+HLOOKUP(Sheet2!$CP$12,#REF!,25)+HLOOKUP(Sheet2!$CP$13,#REF!,25)+HLOOKUP(Sheet2!$CP$14,#REF!,25)+HLOOKUP(Sheet2!$CP$15,#REF!,25)+HLOOKUP(Sheet2!$CP$16,#REF!,25)+HLOOKUP(Sheet2!$CP$17,#REF!,25)+HLOOKUP(Sheet2!$CP$18,#REF!,25))</f>
        <v>#REF!</v>
      </c>
      <c r="CQ45" s="8" t="e">
        <f>SUM(HLOOKUP(Sheet2!$CQ$3,#REF!,25)+HLOOKUP(Sheet2!$CQ$4,#REF!,25)+HLOOKUP(Sheet2!$CQ$5,#REF!,25)+HLOOKUP(Sheet2!$CQ$6,#REF!,25)+HLOOKUP(Sheet2!$CQ$7,#REF!,25)+HLOOKUP(Sheet2!$CQ$8,#REF!,25)+HLOOKUP(Sheet2!$CQ$9,#REF!,25)+HLOOKUP(Sheet2!$CQ$10,#REF!,25)+HLOOKUP(Sheet2!$CQ$11,#REF!,25)+HLOOKUP(Sheet2!$CQ$12,#REF!,25)+HLOOKUP(Sheet2!$CQ$13,#REF!,25)+HLOOKUP(Sheet2!$CQ$14,#REF!,25)+HLOOKUP(Sheet2!$CQ$15,#REF!,25)+HLOOKUP(Sheet2!$CQ$16,#REF!,25)+HLOOKUP(Sheet2!$CQ$17,#REF!,25)+HLOOKUP(Sheet2!$CQ$18,#REF!,25))</f>
        <v>#REF!</v>
      </c>
      <c r="CR45" s="8" t="e">
        <f>SUM(HLOOKUP(Sheet2!$CR$3,#REF!,25)+HLOOKUP(Sheet2!$CR$4,#REF!,25)+HLOOKUP(Sheet2!$CR$5,#REF!,25)+HLOOKUP(Sheet2!$CR$6,#REF!,25)+HLOOKUP(Sheet2!$CR$7,#REF!,25)+HLOOKUP(Sheet2!$CR$8,#REF!,25)+HLOOKUP(Sheet2!$CR$9,#REF!,25)+HLOOKUP(Sheet2!$CR$10,#REF!,25)+HLOOKUP(Sheet2!$CR$11,#REF!,25)+HLOOKUP(Sheet2!$CR$12,#REF!,25)+HLOOKUP(Sheet2!$CR$13,#REF!,25)+HLOOKUP(Sheet2!$CR$14,#REF!,25)+HLOOKUP(Sheet2!$CR$15,#REF!,25)+HLOOKUP(Sheet2!$CR$16,#REF!,25)+HLOOKUP(Sheet2!$CR$17,#REF!,25)+HLOOKUP(Sheet2!$CR$18,#REF!,25)+HLOOKUP(Sheet2!$CR$19,#REF!,25)+HLOOKUP(Sheet2!$CR$20,#REF!,25)+HLOOKUP(Sheet2!$CR$21,#REF!,25))</f>
        <v>#REF!</v>
      </c>
      <c r="CS45" s="8" t="e">
        <f>SUM(HLOOKUP(Sheet2!$CS$3,#REF!,25)+HLOOKUP(Sheet2!$CS$4,#REF!,25)+HLOOKUP(Sheet2!$CS$5,#REF!,25)+HLOOKUP(Sheet2!$CS$6,#REF!,25)+HLOOKUP(Sheet2!$CS$7,#REF!,25)+HLOOKUP(Sheet2!$CS$8,#REF!,25)+HLOOKUP(Sheet2!$CS$9,#REF!,25)+HLOOKUP(Sheet2!$CS$10,#REF!,25)+HLOOKUP(Sheet2!$CS$11,#REF!,25)+HLOOKUP(Sheet2!$CS$12,#REF!,25)+HLOOKUP(Sheet2!$CS$13,#REF!,25)+HLOOKUP(Sheet2!$CS$14,#REF!,25)+HLOOKUP(Sheet2!$CS$15,#REF!,25)+HLOOKUP(Sheet2!$CS$16,#REF!,25)+HLOOKUP(Sheet2!$CS$17,#REF!,25)+HLOOKUP(Sheet2!$CS$18,#REF!,25))</f>
        <v>#REF!</v>
      </c>
      <c r="CT45" s="8" t="e">
        <f>SUM(HLOOKUP(Sheet2!$CT$3,#REF!,25)+HLOOKUP(Sheet2!$CT$4,#REF!,25)+HLOOKUP(Sheet2!$CT$5,#REF!,25)+HLOOKUP(Sheet2!$CT$6,#REF!,25)+HLOOKUP(Sheet2!$CT$7,#REF!,25)+HLOOKUP(Sheet2!$CT$8,#REF!,25)+HLOOKUP(Sheet2!$CT$9,#REF!,25)+HLOOKUP(Sheet2!$CT$10,#REF!,25)+HLOOKUP(Sheet2!$CT$11,#REF!,25)+HLOOKUP(Sheet2!$CT$12,#REF!,25)+HLOOKUP(Sheet2!$CT$13,#REF!,25)+HLOOKUP(Sheet2!$CT$14,#REF!,25)+HLOOKUP(Sheet2!$CT$15,#REF!,25)+HLOOKUP(Sheet2!$CT$16,#REF!,25)+HLOOKUP(Sheet2!$CT$17,#REF!,25)+HLOOKUP(Sheet2!$CT$18,#REF!,25)+HLOOKUP(Sheet2!$CT$19,#REF!,25)+HLOOKUP(Sheet2!$CT$20,#REF!,25))</f>
        <v>#REF!</v>
      </c>
      <c r="CU45" s="8" t="e">
        <f>SUM(HLOOKUP(Sheet2!$CU$3,#REF!,25)+HLOOKUP(Sheet2!$CU$4,#REF!,25)+HLOOKUP(Sheet2!$CU$5,#REF!,25)+HLOOKUP(Sheet2!$CU$6,#REF!,25)+HLOOKUP(Sheet2!$CU$7,#REF!,25)+HLOOKUP(Sheet2!$CU$8,#REF!,25)+HLOOKUP(Sheet2!$CU$9,#REF!,25)+HLOOKUP(Sheet2!$CU$10,#REF!,25)+HLOOKUP(Sheet2!$CU$11,#REF!,25)+HLOOKUP(Sheet2!$CU$12,#REF!,25)+HLOOKUP(Sheet2!$CU$13,#REF!,25)+HLOOKUP(Sheet2!$CU$14,#REF!,25)+HLOOKUP(Sheet2!$CU$15,#REF!,25)+HLOOKUP(Sheet2!$CU$16,#REF!,25)+HLOOKUP(Sheet2!$CU$17,#REF!,25))</f>
        <v>#REF!</v>
      </c>
      <c r="CV45" s="8" t="e">
        <f>SUM(HLOOKUP(Sheet2!$CV$3,#REF!,25)+HLOOKUP(Sheet2!$CV$4,#REF!,25)+HLOOKUP(Sheet2!$CV$5,#REF!,25)+HLOOKUP(Sheet2!$CV$6,#REF!,25)+HLOOKUP(Sheet2!$CV$7,#REF!,25)+HLOOKUP(Sheet2!$CV$8,#REF!,25)+HLOOKUP(Sheet2!$CV$9,#REF!,25)+HLOOKUP(Sheet2!$CV$10,#REF!,25)+HLOOKUP(Sheet2!$CV$11,#REF!,25)+HLOOKUP(Sheet2!$CV$12,#REF!,25)+HLOOKUP(Sheet2!$CV$13,#REF!,25)+HLOOKUP(Sheet2!$CV$14,#REF!,25)+HLOOKUP(Sheet2!$CV$15,#REF!,25)+HLOOKUP(Sheet2!$CV$16,#REF!,25)+HLOOKUP(Sheet2!$CV$17,#REF!,25)+HLOOKUP(Sheet2!$CV$18,#REF!,25))</f>
        <v>#REF!</v>
      </c>
      <c r="CW45" s="8" t="e">
        <f>SUM(HLOOKUP(Sheet2!$CW$3,#REF!,25)+HLOOKUP(Sheet2!$CW$4,#REF!,25)+HLOOKUP(Sheet2!$CW$5,#REF!,25)+HLOOKUP(Sheet2!$CW$6,#REF!,25)+HLOOKUP(Sheet2!$CW$7,#REF!,25)+HLOOKUP(Sheet2!$CW$8,#REF!,25)+HLOOKUP(Sheet2!$CW$9,#REF!,25)+HLOOKUP(Sheet2!$CW$10,#REF!,25)+HLOOKUP(Sheet2!$CW$11,#REF!,25)+HLOOKUP(Sheet2!$CW$12,#REF!,25)+HLOOKUP(Sheet2!$CW$13,#REF!,25)+HLOOKUP(Sheet2!$CW$14,#REF!,25)+HLOOKUP(Sheet2!$CW$15,#REF!,25))</f>
        <v>#REF!</v>
      </c>
      <c r="CX45" s="8" t="e">
        <f>SUM(HLOOKUP(Sheet2!$CX$3,#REF!,25)+HLOOKUP(Sheet2!$CX$4,#REF!,25)+HLOOKUP(Sheet2!$CX$5,#REF!,25)+HLOOKUP(Sheet2!$CX$6,#REF!,25)+HLOOKUP(Sheet2!$CX$7,#REF!,25)+HLOOKUP(Sheet2!$CX$8,#REF!,25)+HLOOKUP(Sheet2!$CX$9,#REF!,25)+HLOOKUP(Sheet2!$CX$10,#REF!,25)+HLOOKUP(Sheet2!$CX$11,#REF!,25)+HLOOKUP(Sheet2!$CX$12,#REF!,25)+HLOOKUP(Sheet2!$CX$13,#REF!,25)+HLOOKUP(Sheet2!$CX$14,#REF!,25)+HLOOKUP(Sheet2!$CX$15,#REF!,25)+HLOOKUP(Sheet2!$CX$16,#REF!,25)+HLOOKUP(Sheet2!$CX$17,#REF!,25))</f>
        <v>#REF!</v>
      </c>
      <c r="CY45" s="8" t="e">
        <f>SUM(HLOOKUP(Sheet2!$CY$3,#REF!,25)+HLOOKUP(Sheet2!$CY$4,#REF!,25)+HLOOKUP(Sheet2!$CY$5,#REF!,25)+HLOOKUP(Sheet2!$CY$6,#REF!,25)+HLOOKUP(Sheet2!$CY$7,#REF!,25)+HLOOKUP(Sheet2!$CY$8,#REF!,25)+HLOOKUP(Sheet2!$CY$9,#REF!,25)+HLOOKUP(Sheet2!$CY$10,#REF!,25)+HLOOKUP(Sheet2!$CY$11,#REF!,25)+HLOOKUP(Sheet2!$CY$12,#REF!,25)+HLOOKUP(Sheet2!$CY$13,#REF!,25)+HLOOKUP(Sheet2!$CY$14,#REF!,25)+HLOOKUP(Sheet2!$CY$15,#REF!,25)+HLOOKUP(Sheet2!$CY$16,#REF!,25)+HLOOKUP(Sheet2!$CY$17,#REF!,25))</f>
        <v>#REF!</v>
      </c>
      <c r="CZ45" s="8" t="e">
        <f>SUM(HLOOKUP(Sheet2!$CZ$3,#REF!,25)+HLOOKUP(Sheet2!$CZ$4,#REF!,25)+HLOOKUP(Sheet2!$CZ$5,#REF!,25)+HLOOKUP(Sheet2!$CZ$6,#REF!,25)+HLOOKUP(Sheet2!$CZ$7,#REF!,25)+HLOOKUP(Sheet2!$CZ$8,#REF!,25)+HLOOKUP(Sheet2!$CZ$9,#REF!,25)+HLOOKUP(Sheet2!$CZ$10,#REF!,25)+HLOOKUP(Sheet2!$CZ$11,#REF!,25)+HLOOKUP(Sheet2!$CZ$12,#REF!,25)+HLOOKUP(Sheet2!$CZ$13,#REF!,25)+HLOOKUP(Sheet2!$CZ$14,#REF!,25))</f>
        <v>#REF!</v>
      </c>
      <c r="DA45" s="8" t="e">
        <f>SUM(HLOOKUP(Sheet2!$DA$3,#REF!,25)+HLOOKUP(Sheet2!$DA$4,#REF!,25)+HLOOKUP(Sheet2!$DA$5,#REF!,25)+HLOOKUP(Sheet2!$DA$6,#REF!,25)+HLOOKUP(Sheet2!$DA$7,#REF!,25)+HLOOKUP(Sheet2!$DA$8,#REF!,25)+HLOOKUP(Sheet2!$DA$9,#REF!,25)+HLOOKUP(Sheet2!$DA$10,#REF!,25)+HLOOKUP(Sheet2!$DA$11,#REF!,25)+HLOOKUP(Sheet2!$DA$12,#REF!,25)+HLOOKUP(Sheet2!$DA$13,#REF!,25)+HLOOKUP(Sheet2!$DA$14,#REF!,25)+HLOOKUP(Sheet2!$DA$15,#REF!,25)+HLOOKUP(Sheet2!$DA$16,#REF!,25))</f>
        <v>#REF!</v>
      </c>
      <c r="DB45" s="8" t="e">
        <f>SUM(HLOOKUP(Sheet2!$DB$3,#REF!,25)+HLOOKUP(Sheet2!$DB$4,#REF!,25)+HLOOKUP(Sheet2!$DB$5,#REF!,25)+HLOOKUP(Sheet2!$DB$6,#REF!,25)+HLOOKUP(Sheet2!$DB$7,#REF!,25)+HLOOKUP(Sheet2!$DB$8,#REF!,25)+HLOOKUP(Sheet2!$DB$9,#REF!,25)+HLOOKUP(Sheet2!$DB$10,#REF!,25)+HLOOKUP(Sheet2!$DB$11,#REF!,25)+HLOOKUP(Sheet2!$DB$12,#REF!,25)+HLOOKUP(Sheet2!$DB$13,#REF!,25)+HLOOKUP(Sheet2!$DB$14,#REF!,25)+HLOOKUP(Sheet2!$DB$15,#REF!,25))</f>
        <v>#REF!</v>
      </c>
      <c r="DC45" s="8" t="e">
        <f>SUM(HLOOKUP(Sheet2!$DC$3,#REF!,25)+HLOOKUP(Sheet2!$DC$4,#REF!,25)+HLOOKUP(Sheet2!$DC$5,#REF!,25)+HLOOKUP(Sheet2!$DC$6,#REF!,25)+HLOOKUP(Sheet2!$DC$7,#REF!,25)+HLOOKUP(Sheet2!$DC$8,#REF!,25)+HLOOKUP(Sheet2!$DC$9,#REF!,25)+HLOOKUP(Sheet2!$DC$10,#REF!,25)+HLOOKUP(Sheet2!$DC$11,#REF!,25)+HLOOKUP(Sheet2!$DC$12,#REF!,25)+HLOOKUP(Sheet2!$DC$13,#REF!,25)+HLOOKUP(Sheet2!$DC$14,#REF!,25)+HLOOKUP(Sheet2!$DC$15,#REF!,25)+HLOOKUP(Sheet2!$DC$16,#REF!,25)+HLOOKUP(Sheet2!$DC$17,#REF!,25))</f>
        <v>#REF!</v>
      </c>
      <c r="DD45" s="8" t="e">
        <f>SUM(HLOOKUP(Sheet2!$DD$3,#REF!,25)+HLOOKUP(Sheet2!$DD$4,#REF!,25)+HLOOKUP(Sheet2!$DD$5,#REF!,25)+HLOOKUP(Sheet2!$DD$6,#REF!,25)+HLOOKUP(Sheet2!$DD$7,#REF!,25)+HLOOKUP(Sheet2!$DD$8,#REF!,25)+HLOOKUP(Sheet2!$DD$9,#REF!,25)+HLOOKUP(Sheet2!$DD$10,#REF!,25)+HLOOKUP(Sheet2!$DD$11,#REF!,25)+HLOOKUP(Sheet2!$DD$12,#REF!,25)+HLOOKUP(Sheet2!$DD$13,#REF!,25)+HLOOKUP(Sheet2!$DD$14,#REF!,25)+HLOOKUP(Sheet2!$DD$15,#REF!,25)+HLOOKUP(Sheet2!$DD$16,#REF!,25)+HLOOKUP(Sheet2!$DD$17,#REF!,25)+HLOOKUP(Sheet2!$DD$18,#REF!,25))</f>
        <v>#REF!</v>
      </c>
      <c r="DE45" s="8" t="e">
        <f>SUM(HLOOKUP(Sheet2!$DE$3,#REF!,25)+HLOOKUP(Sheet2!$DE$4,#REF!,25)+HLOOKUP(Sheet2!$DE$5,#REF!,25)+HLOOKUP(Sheet2!$DE$6,#REF!,25)+HLOOKUP(Sheet2!$DE$7,#REF!,25)+HLOOKUP(Sheet2!$DE$8,#REF!,25)+HLOOKUP(Sheet2!$DE$9,#REF!,25)+HLOOKUP(Sheet2!$DE$10,#REF!,25)+HLOOKUP(Sheet2!$DE$11,#REF!,25)+HLOOKUP(Sheet2!$DE$12,#REF!,25)+HLOOKUP(Sheet2!$DE$13,#REF!,25)+HLOOKUP(Sheet2!$DE$14,#REF!,25)+HLOOKUP(Sheet2!$DE$15,#REF!,25)+HLOOKUP(Sheet2!$DE$16,#REF!,25)+HLOOKUP(Sheet2!$DE$17,#REF!,25)+HLOOKUP(Sheet2!$DE$18,#REF!,25))</f>
        <v>#REF!</v>
      </c>
      <c r="DF45" s="8" t="e">
        <f>SUM(HLOOKUP(Sheet2!$DF$3,#REF!,25)+HLOOKUP(Sheet2!$DF$4,#REF!,25)+HLOOKUP(Sheet2!$DF$5,#REF!,25)+HLOOKUP(Sheet2!$DF$6,#REF!,25)+HLOOKUP(Sheet2!$DF$7,#REF!,25)+HLOOKUP(Sheet2!$DF$8,#REF!,25)+HLOOKUP(Sheet2!$DF$9,#REF!,25)+HLOOKUP(Sheet2!$DF$10,#REF!,25)+HLOOKUP(Sheet2!$DF$11,#REF!,25)+HLOOKUP(Sheet2!$DF$12,#REF!,25)+HLOOKUP(Sheet2!$DF$13,#REF!,25)+HLOOKUP(Sheet2!$DF$14,#REF!,25)+HLOOKUP(Sheet2!$DF$15,#REF!,25)+HLOOKUP(Sheet2!$DF$16,#REF!,25)+HLOOKUP(Sheet2!$DF$17,#REF!,25)+HLOOKUP(Sheet2!$DF$18,#REF!,25))</f>
        <v>#REF!</v>
      </c>
      <c r="DG45" s="8" t="e">
        <f>SUM(HLOOKUP(Sheet2!$DG$3,#REF!,25)+HLOOKUP(Sheet2!$DG$4,#REF!,25)+HLOOKUP(Sheet2!$DG$5,#REF!,25)+HLOOKUP(Sheet2!$DG$6,#REF!,25)+HLOOKUP(Sheet2!$DG$7,#REF!,25)+HLOOKUP(Sheet2!$DG$8,#REF!,25)+HLOOKUP(Sheet2!$DG$9,#REF!,25)+HLOOKUP(Sheet2!$DG$10,#REF!,25)+HLOOKUP(Sheet2!$DG$11,#REF!,25)+HLOOKUP(Sheet2!$DG$12,#REF!,25)+HLOOKUP(Sheet2!$DG$13,#REF!,25)+HLOOKUP(Sheet2!$DG$14,#REF!,25)+HLOOKUP(Sheet2!$DG$15,#REF!,25)+HLOOKUP(Sheet2!$DG$16,#REF!,25)+HLOOKUP(Sheet2!$DG$17,#REF!,25))</f>
        <v>#REF!</v>
      </c>
      <c r="DH45" s="8" t="e">
        <f>SUM(HLOOKUP(Sheet2!$DH$3,#REF!,25)+HLOOKUP(Sheet2!$DH$4,#REF!,25)+HLOOKUP(Sheet2!$DH$5,#REF!,25)+HLOOKUP(Sheet2!$DH$6,#REF!,25)+HLOOKUP(Sheet2!$DH$7,#REF!,25)+HLOOKUP(Sheet2!$DH$8,#REF!,25)+HLOOKUP(Sheet2!$DH$9,#REF!,25)+HLOOKUP(Sheet2!$DH$10,#REF!,25)+HLOOKUP(Sheet2!$DH$11,#REF!,25)+HLOOKUP(Sheet2!$DH$12,#REF!,25)+HLOOKUP(Sheet2!$DH$13,#REF!,25)+HLOOKUP(Sheet2!$DH$14,#REF!,25)+HLOOKUP(Sheet2!$DH$15,#REF!,25)+HLOOKUP(Sheet2!$DH$16,#REF!,25)+HLOOKUP(Sheet2!$DH$17,#REF!,25))</f>
        <v>#REF!</v>
      </c>
      <c r="DI45" s="8" t="e">
        <f>SUM(HLOOKUP(Sheet2!$DI$3,#REF!,25)+HLOOKUP(Sheet2!$DI$4,#REF!,25)+HLOOKUP(Sheet2!$DI$5,#REF!,25)+HLOOKUP(Sheet2!$DI$6,#REF!,25)+HLOOKUP(Sheet2!$DI$7,#REF!,25)+HLOOKUP(Sheet2!$DI$8,#REF!,25)+HLOOKUP(Sheet2!$DI$9,#REF!,25)+HLOOKUP(Sheet2!$DI$10,#REF!,25)+HLOOKUP(Sheet2!$DI$11,#REF!,25)+HLOOKUP(Sheet2!$DI$12,#REF!,25)+HLOOKUP(Sheet2!$DI$13,#REF!,25)+HLOOKUP(Sheet2!$DI$14,#REF!,25)+HLOOKUP(Sheet2!$DI$15,#REF!,25)+HLOOKUP(Sheet2!$DI$16,#REF!,25)+HLOOKUP(Sheet2!$DI$17,#REF!,25))</f>
        <v>#REF!</v>
      </c>
      <c r="DJ45" s="8" t="e">
        <f>SUM(HLOOKUP(Sheet2!$DJ$3,#REF!,25)+HLOOKUP(Sheet2!$DJ$4,#REF!,25)+HLOOKUP(Sheet2!$DJ$5,#REF!,25)+HLOOKUP(Sheet2!$DJ$6,#REF!,25)+HLOOKUP(Sheet2!$DJ$7,#REF!,25)+HLOOKUP(Sheet2!$DJ$8,#REF!,25)+HLOOKUP(Sheet2!$DJ$9,#REF!,25)+HLOOKUP(Sheet2!$DJ$10,#REF!,25)+HLOOKUP(Sheet2!$DJ$11,#REF!,25)+HLOOKUP(Sheet2!$DJ$12,#REF!,25)+HLOOKUP(Sheet2!$DJ$13,#REF!,25)+HLOOKUP(Sheet2!$DJ$14,#REF!,25)+HLOOKUP(Sheet2!$DJ$15,#REF!,25))</f>
        <v>#REF!</v>
      </c>
      <c r="DK45" s="8" t="e">
        <f>SUM(HLOOKUP(Sheet2!$DK$3,#REF!,25)+HLOOKUP(Sheet2!$DK$4,#REF!,25)+HLOOKUP(Sheet2!$DK$5,#REF!,25)+HLOOKUP(Sheet2!$DK$6,#REF!,25)+HLOOKUP(Sheet2!$DK$7,#REF!,25)+HLOOKUP(Sheet2!$DK$8,#REF!,25)+HLOOKUP(Sheet2!$DK$9,#REF!,25)+HLOOKUP(Sheet2!$DK$10,#REF!,25)+HLOOKUP(Sheet2!$DK$11,#REF!,25)+HLOOKUP(Sheet2!$DK$12,#REF!,25)+HLOOKUP(Sheet2!$DK$13,#REF!,25)+HLOOKUP(Sheet2!$DK$14,#REF!,25)+HLOOKUP(Sheet2!$DK$15,#REF!,25)+HLOOKUP(Sheet2!$DK$16,#REF!,25)+HLOOKUP(Sheet2!$DK$17,#REF!,25))</f>
        <v>#REF!</v>
      </c>
      <c r="DL45" s="8" t="e">
        <f>SUM(HLOOKUP(Sheet2!$DL$3,#REF!,25)+HLOOKUP(Sheet2!$DL$4,#REF!,25)+HLOOKUP(Sheet2!$DL$5,#REF!,25)+HLOOKUP(Sheet2!$DL$6,#REF!,25)+HLOOKUP(Sheet2!$DL$7,#REF!,25)+HLOOKUP(Sheet2!$DL$8,#REF!,25)+HLOOKUP(Sheet2!$DL$9,#REF!,25)+HLOOKUP(Sheet2!$DL$10,#REF!,25)+HLOOKUP(Sheet2!$DL$11,#REF!,25)+HLOOKUP(Sheet2!$DL$12,#REF!,25)+HLOOKUP(Sheet2!$DL$13,#REF!,25)+HLOOKUP(Sheet2!$DL$14,#REF!,25)+HLOOKUP(Sheet2!$DL$15,#REF!,25)+HLOOKUP(Sheet2!$DL$16,#REF!,25)+HLOOKUP(Sheet2!$DL$17,#REF!,25))</f>
        <v>#REF!</v>
      </c>
      <c r="DM45" s="8" t="e">
        <f>SUM(HLOOKUP(Sheet2!$DM$3,#REF!,25)+HLOOKUP(Sheet2!$DM$4,#REF!,25)+HLOOKUP(Sheet2!$DM$5,#REF!,25)+HLOOKUP(Sheet2!$DM$6,#REF!,25)+HLOOKUP(Sheet2!$DM$7,#REF!,25)+HLOOKUP(Sheet2!$DM$8,#REF!,25)+HLOOKUP(Sheet2!$DM$9,#REF!,25)+HLOOKUP(Sheet2!$DM$10,#REF!,25)+HLOOKUP(Sheet2!$DM$11,#REF!,25)+HLOOKUP(Sheet2!$DM$12,#REF!,25)+HLOOKUP(Sheet2!$DM$13,#REF!,25)+HLOOKUP(Sheet2!$DM$14,#REF!,25)+HLOOKUP(Sheet2!$DM$15,#REF!,25)+HLOOKUP(Sheet2!$DM$16,#REF!,25)+HLOOKUP(Sheet2!$DM$17,#REF!,25)+HLOOKUP(Sheet2!$DM$18,#REF!,25))</f>
        <v>#REF!</v>
      </c>
      <c r="DN45" s="8" t="e">
        <f>SUM(HLOOKUP(Sheet2!$DN$3,#REF!,25)+HLOOKUP(Sheet2!$DN$4,#REF!,25)+HLOOKUP(Sheet2!$DN$5,#REF!,25)+HLOOKUP(Sheet2!$DN$6,#REF!,25)+HLOOKUP(Sheet2!$DN$7,#REF!,25)+HLOOKUP(Sheet2!$DN$8,#REF!,25)+HLOOKUP(Sheet2!$DN$9,#REF!,25)+HLOOKUP(Sheet2!$DN$10,#REF!,25)+HLOOKUP(Sheet2!$DN$11,#REF!,25)+HLOOKUP(Sheet2!$DN$12,#REF!,25)+HLOOKUP(Sheet2!$DN$13,#REF!,25)+HLOOKUP(Sheet2!$DN$14,#REF!,25)+HLOOKUP(Sheet2!$DN$15,#REF!,25)+HLOOKUP(Sheet2!$DN$16,#REF!,25)+HLOOKUP(Sheet2!$DN$17,#REF!,25)+HLOOKUP(Sheet2!$DN$18,#REF!,25))</f>
        <v>#REF!</v>
      </c>
      <c r="DO45" s="8" t="e">
        <f>SUM(HLOOKUP(Sheet2!$DO$3,#REF!,25)+HLOOKUP(Sheet2!$DO$4,#REF!,25)+HLOOKUP(Sheet2!$DO$5,#REF!,25)+HLOOKUP(Sheet2!$DO$6,#REF!,25)+HLOOKUP(Sheet2!$DO$7,#REF!,25)+HLOOKUP(Sheet2!$DO$8,#REF!,25)+HLOOKUP(Sheet2!$DO$9,#REF!,25)+HLOOKUP(Sheet2!$DO$10,#REF!,25)+HLOOKUP(Sheet2!$DO$11,#REF!,25)+HLOOKUP(Sheet2!$DO$12,#REF!,25)+HLOOKUP(Sheet2!$DO$13,#REF!,25)+HLOOKUP(Sheet2!$DO$14,#REF!,25)+HLOOKUP(Sheet2!$DO$15,#REF!,25)+HLOOKUP(Sheet2!$DO$16,#REF!,25)+HLOOKUP(Sheet2!$DO$17,#REF!,25)+HLOOKUP(Sheet2!$DO$18,#REF!,25)+HLOOKUP(Sheet2!$DO$19,#REF!,25)+HLOOKUP(Sheet2!$DO$20,#REF!,25)+HLOOKUP(Sheet2!$DO$21,#REF!,25))</f>
        <v>#REF!</v>
      </c>
      <c r="DP45" s="8" t="e">
        <f>SUM(HLOOKUP(Sheet2!$DP$3,#REF!,25)+HLOOKUP(Sheet2!$DP$4,#REF!,25)+HLOOKUP(Sheet2!$DP$5,#REF!,25)+HLOOKUP(Sheet2!$DP$6,#REF!,25)+HLOOKUP(Sheet2!$DP$7,#REF!,25)+HLOOKUP(Sheet2!$DP$8,#REF!,25)+HLOOKUP(Sheet2!$DP$9,#REF!,25)+HLOOKUP(Sheet2!$DP$10,#REF!,25)+HLOOKUP(Sheet2!$DP$11,#REF!,25)+HLOOKUP(Sheet2!$DP$12,#REF!,25)+HLOOKUP(Sheet2!$DP$13,#REF!,25)+HLOOKUP(Sheet2!$DP$14,#REF!,25)+HLOOKUP(Sheet2!$DP$15,#REF!,25)+HLOOKUP(Sheet2!$DP$16,#REF!,25)+HLOOKUP(Sheet2!$DP$17,#REF!,25)+HLOOKUP(Sheet2!$DP$18,#REF!,25))</f>
        <v>#REF!</v>
      </c>
      <c r="DQ45" s="8" t="e">
        <f>SUM(HLOOKUP(Sheet2!$DQ$3,#REF!,25)+HLOOKUP(Sheet2!$DQ$4,#REF!,25)+HLOOKUP(Sheet2!$DQ$5,#REF!,25)+HLOOKUP(Sheet2!$DQ$6,#REF!,25)+HLOOKUP(Sheet2!$DQ$7,#REF!,25)+HLOOKUP(Sheet2!$DQ$8,#REF!,25)+HLOOKUP(Sheet2!$DQ$9,#REF!,25)+HLOOKUP(Sheet2!$DQ$10,#REF!,25)+HLOOKUP(Sheet2!$DQ$11,#REF!,25)+HLOOKUP(Sheet2!$DQ$12,#REF!,25)+HLOOKUP(Sheet2!$DQ$13,#REF!,25)+HLOOKUP(Sheet2!$DQ$14,#REF!,25)+HLOOKUP(Sheet2!$DQ$15,#REF!,25)+HLOOKUP(Sheet2!$DQ$16,#REF!,25)+HLOOKUP(Sheet2!$DQ$17,#REF!,25)+HLOOKUP(Sheet2!$DQ$18,#REF!,25)+HLOOKUP(Sheet2!$DQ$19,#REF!,25)+HLOOKUP(Sheet2!$DQ$20,#REF!,25))</f>
        <v>#REF!</v>
      </c>
      <c r="DR45" s="8" t="e">
        <f>SUM(HLOOKUP(Sheet2!$DR$3,#REF!,25)+HLOOKUP(Sheet2!$DR$4,#REF!,25)+HLOOKUP(Sheet2!$DR$5,#REF!,25)+HLOOKUP(Sheet2!$DR$6,#REF!,25)+HLOOKUP(Sheet2!$DR$7,#REF!,25)+HLOOKUP(Sheet2!$DR$8,#REF!,25)+HLOOKUP(Sheet2!$DR$9,#REF!,25)+HLOOKUP(Sheet2!$DR$10,#REF!,25)+HLOOKUP(Sheet2!$DR$11,#REF!,25)+HLOOKUP(Sheet2!$DR$12,#REF!,25)+HLOOKUP(Sheet2!$DR$13,#REF!,25)+HLOOKUP(Sheet2!$DR$14,#REF!,25)+HLOOKUP(Sheet2!$DR$15,#REF!,25)+HLOOKUP(Sheet2!$DR$16,#REF!,25))</f>
        <v>#REF!</v>
      </c>
      <c r="DS45" s="8" t="e">
        <f>SUM(HLOOKUP(Sheet2!$DS$3,#REF!,25)+HLOOKUP(Sheet2!$DS$4,#REF!,25)+HLOOKUP(Sheet2!$DS$5,#REF!,25)+HLOOKUP(Sheet2!$DS$6,#REF!,25)+HLOOKUP(Sheet2!$DS$7,#REF!,25)+HLOOKUP(Sheet2!$DS$8,#REF!,25)+HLOOKUP(Sheet2!$DS$9,#REF!,25)+HLOOKUP(Sheet2!$DS$10,#REF!,25)+HLOOKUP(Sheet2!$DS$11,#REF!,25)+HLOOKUP(Sheet2!$DS$12,#REF!,25)+HLOOKUP(Sheet2!$DS$13,#REF!,25)+HLOOKUP(Sheet2!$DS$14,#REF!,25)+HLOOKUP(Sheet2!$DS$15,#REF!,25)+HLOOKUP(Sheet2!$DS$16,#REF!,25)+HLOOKUP(Sheet2!$DS$17,#REF!,25))</f>
        <v>#REF!</v>
      </c>
      <c r="DT45" s="8" t="e">
        <f>SUM(HLOOKUP(Sheet2!$DT$3,#REF!,25)+HLOOKUP(Sheet2!$DT$4,#REF!,25)+HLOOKUP(Sheet2!$DT$5,#REF!,25)+HLOOKUP(Sheet2!$DT$6,#REF!,25)+HLOOKUP(Sheet2!$DT$7,#REF!,25)+HLOOKUP(Sheet2!$DT$8,#REF!,25)+HLOOKUP(Sheet2!$DT$9,#REF!,25)+HLOOKUP(Sheet2!$DT$10,#REF!,25)+HLOOKUP(Sheet2!$DT$11,#REF!,25)+HLOOKUP(Sheet2!$DT$12,#REF!,25)+HLOOKUP(Sheet2!$DT$13,#REF!,25)+HLOOKUP(Sheet2!$DT$14,#REF!,25))</f>
        <v>#REF!</v>
      </c>
      <c r="DU45" s="8" t="e">
        <f>SUM(HLOOKUP(Sheet2!$DU$3,#REF!,25)+HLOOKUP(Sheet2!$DU$4,#REF!,25)+HLOOKUP(Sheet2!$DU$5,#REF!,25)+HLOOKUP(Sheet2!$DU$6,#REF!,25)+HLOOKUP(Sheet2!$DU$7,#REF!,25)+HLOOKUP(Sheet2!$DU$8,#REF!,25)+HLOOKUP(Sheet2!$DU$9,#REF!,25)+HLOOKUP(Sheet2!$DU$10,#REF!,25)+HLOOKUP(Sheet2!$DU$11,#REF!,25)+HLOOKUP(Sheet2!$DU$12,#REF!,25)+HLOOKUP(Sheet2!$DU$13,#REF!,25)+HLOOKUP(Sheet2!$DU$14,#REF!,25)+HLOOKUP(Sheet2!$DU$15,#REF!,25)+HLOOKUP(Sheet2!$DU$16,#REF!,25))</f>
        <v>#REF!</v>
      </c>
      <c r="DV45" s="8" t="e">
        <f>SUM(HLOOKUP(Sheet2!$DV$3,#REF!,25)+HLOOKUP(Sheet2!$DV$4,#REF!,25)+HLOOKUP(Sheet2!$DV$5,#REF!,25)+HLOOKUP(Sheet2!$DV$6,#REF!,25)+HLOOKUP(Sheet2!$DV$7,#REF!,25)+HLOOKUP(Sheet2!$DV$8,#REF!,25)+HLOOKUP(Sheet2!$DV$9,#REF!,25)+HLOOKUP(Sheet2!$DV$10,#REF!,25)+HLOOKUP(Sheet2!$DV$11,#REF!,25)+HLOOKUP(Sheet2!$DV$12,#REF!,25)+HLOOKUP(Sheet2!$DV$13,#REF!,25)+HLOOKUP(Sheet2!$DV$14,#REF!,25)+HLOOKUP(Sheet2!$DV$15,#REF!,25)+HLOOKUP(Sheet2!$DV$16,#REF!,25))</f>
        <v>#REF!</v>
      </c>
      <c r="DW45" s="8" t="e">
        <f>SUM(HLOOKUP(Sheet2!$DW$3,#REF!,25)+HLOOKUP(Sheet2!$DW$4,#REF!,25)+HLOOKUP(Sheet2!$DW$5,#REF!,25)+HLOOKUP(Sheet2!$DW$6,#REF!,25)+HLOOKUP(Sheet2!$DW$7,#REF!,25)+HLOOKUP(Sheet2!$DW$8,#REF!,25)+HLOOKUP(Sheet2!$DW$9,#REF!,25)+HLOOKUP(Sheet2!$DW$10,#REF!,25)+HLOOKUP(Sheet2!$DW$11,#REF!,25)+HLOOKUP(Sheet2!$DW$12,#REF!,25)+HLOOKUP(Sheet2!$DW$13,#REF!,25))</f>
        <v>#REF!</v>
      </c>
      <c r="DX45" s="8" t="e">
        <f>SUM(HLOOKUP(Sheet2!$DX$3,#REF!,25)+HLOOKUP(Sheet2!$DX$4,#REF!,25)+HLOOKUP(Sheet2!$DX$5,#REF!,25)+HLOOKUP(Sheet2!$DX$6,#REF!,25)+HLOOKUP(Sheet2!$DX$7,#REF!,25)+HLOOKUP(Sheet2!$DX$8,#REF!,25)+HLOOKUP(Sheet2!$DX$9,#REF!,25)+HLOOKUP(Sheet2!$DX$10,#REF!,25)+HLOOKUP(Sheet2!$DX$11,#REF!,25)+HLOOKUP(Sheet2!$DX$12,#REF!,25)+HLOOKUP(Sheet2!$DX$13,#REF!,25)+HLOOKUP(Sheet2!$DX$14,#REF!,25)+HLOOKUP(Sheet2!$DX$15,#REF!,25))</f>
        <v>#REF!</v>
      </c>
      <c r="DY45" s="8" t="e">
        <f>SUM(HLOOKUP(Sheet2!$DY$3,#REF!,25)+HLOOKUP(Sheet2!$DY$4,#REF!,25)+HLOOKUP(Sheet2!$DY$5,#REF!,25)+HLOOKUP(Sheet2!$DY$6,#REF!,25)+HLOOKUP(Sheet2!$DY$7,#REF!,25)+HLOOKUP(Sheet2!$DY$8,#REF!,25)+HLOOKUP(Sheet2!$DY$9,#REF!,25)+HLOOKUP(Sheet2!$DY$10,#REF!,25)+HLOOKUP(Sheet2!$DY$11,#REF!,25)+HLOOKUP(Sheet2!$DY$12,#REF!,25)+HLOOKUP(Sheet2!$DY$13,#REF!,25)+HLOOKUP(Sheet2!$DY$14,#REF!,25))</f>
        <v>#REF!</v>
      </c>
      <c r="DZ45" s="8" t="e">
        <f>SUM(HLOOKUP(Sheet2!$DZ$3,#REF!,25)+HLOOKUP(Sheet2!$DZ$4,#REF!,25)+HLOOKUP(Sheet2!$DZ$5,#REF!,25)+HLOOKUP(Sheet2!$DZ$6,#REF!,25)+HLOOKUP(Sheet2!$DZ$7,#REF!,25)+HLOOKUP(Sheet2!$DZ$8,#REF!,25)+HLOOKUP(Sheet2!$DZ$9,#REF!,25)+HLOOKUP(Sheet2!$DZ$10,#REF!,25)+HLOOKUP(Sheet2!$DZ$11,#REF!,25)+HLOOKUP(Sheet2!$DZ$12,#REF!,25)+HLOOKUP(Sheet2!$DZ$13,#REF!,25)+HLOOKUP(Sheet2!$DZ$14,#REF!,25)+HLOOKUP(Sheet2!$DZ$15,#REF!,25)+HLOOKUP(Sheet2!$DZ$16,#REF!,25))</f>
        <v>#REF!</v>
      </c>
      <c r="EA45" s="8" t="e">
        <f>SUM(HLOOKUP(Sheet2!$EA$3,#REF!,25)+HLOOKUP(Sheet2!$EA$4,#REF!,25)+HLOOKUP(Sheet2!$EA$5,#REF!,25)+HLOOKUP(Sheet2!$EA$6,#REF!,25)+HLOOKUP(Sheet2!$EA$7,#REF!,25)+HLOOKUP(Sheet2!$EA$8,#REF!,25)+HLOOKUP(Sheet2!$EA$9,#REF!,25)+HLOOKUP(Sheet2!$EA$10,#REF!,25)+HLOOKUP(Sheet2!$EA$11,#REF!,25)+HLOOKUP(Sheet2!$EA$12,#REF!,25)+HLOOKUP(Sheet2!$EA$13,#REF!,25)+HLOOKUP(Sheet2!$EA$14,#REF!,25)+HLOOKUP(Sheet2!$EA$15,#REF!,25)+HLOOKUP(Sheet2!$EA$16,#REF!,25)+HLOOKUP(Sheet2!$EA$17,#REF!,25))</f>
        <v>#REF!</v>
      </c>
      <c r="EB45" s="8" t="e">
        <f>SUM(HLOOKUP(Sheet2!$EB$3,#REF!,25)+HLOOKUP(Sheet2!$EB$4,#REF!,25)+HLOOKUP(Sheet2!$EB$5,#REF!,25)+HLOOKUP(Sheet2!$EB$6,#REF!,25)+HLOOKUP(Sheet2!$EB$7,#REF!,25)+HLOOKUP(Sheet2!$EB$8,#REF!,25)+HLOOKUP(Sheet2!$EB$9,#REF!,25)+HLOOKUP(Sheet2!$EB$10,#REF!,25)+HLOOKUP(Sheet2!$EB$11,#REF!,25)+HLOOKUP(Sheet2!$EB$12,#REF!,25)+HLOOKUP(Sheet2!$EB$13,#REF!,25)+HLOOKUP(Sheet2!$EB$14,#REF!,25)+HLOOKUP(Sheet2!$EB$15,#REF!,25)+HLOOKUP(Sheet2!$EB$16,#REF!,25)+HLOOKUP(Sheet2!$EB$17,#REF!,25))</f>
        <v>#REF!</v>
      </c>
      <c r="EC45" s="8" t="e">
        <f>SUM(HLOOKUP(Sheet2!$EC$3,#REF!,25)+HLOOKUP(Sheet2!$EC$4,#REF!,25)+HLOOKUP(Sheet2!$EC$5,#REF!,25)+HLOOKUP(Sheet2!$EC$6,#REF!,25)+HLOOKUP(Sheet2!$EC$7,#REF!,25)+HLOOKUP(Sheet2!$EC$8,#REF!,25)+HLOOKUP(Sheet2!$EC$9,#REF!,25)+HLOOKUP(Sheet2!$EC$10,#REF!,25)+HLOOKUP(Sheet2!$EC$11,#REF!,25)+HLOOKUP(Sheet2!$EC$12,#REF!,25)+HLOOKUP(Sheet2!$EC$13,#REF!,25)+HLOOKUP(Sheet2!$EC$14,#REF!,25)+HLOOKUP(Sheet2!$EC$15,#REF!,25)+HLOOKUP(Sheet2!$EC$16,#REF!,25)+HLOOKUP(Sheet2!$EC$17,#REF!,25))</f>
        <v>#REF!</v>
      </c>
      <c r="ED45" s="8" t="e">
        <f>SUM(HLOOKUP(Sheet2!$ED$3,#REF!,25)+HLOOKUP(Sheet2!$ED$4,#REF!,25)+HLOOKUP(Sheet2!$ED$5,#REF!,25)+HLOOKUP(Sheet2!$ED$6,#REF!,25)+HLOOKUP(Sheet2!$ED$7,#REF!,25)+HLOOKUP(Sheet2!$ED$8,#REF!,25)+HLOOKUP(Sheet2!$ED$9,#REF!,25)+HLOOKUP(Sheet2!$ED$10,#REF!,25)+HLOOKUP(Sheet2!$ED$11,#REF!,25)+HLOOKUP(Sheet2!$ED$12,#REF!,25)+HLOOKUP(Sheet2!$ED$13,#REF!,25)+HLOOKUP(Sheet2!$ED$14,#REF!,25)+HLOOKUP(Sheet2!$ED$15,#REF!,25)+HLOOKUP(Sheet2!$ED$16,#REF!,25))</f>
        <v>#REF!</v>
      </c>
      <c r="EE45" s="8" t="e">
        <f>SUM(HLOOKUP(Sheet2!$EE$3,#REF!,25)+HLOOKUP(Sheet2!$EE$4,#REF!,25)+HLOOKUP(Sheet2!$EE$5,#REF!,25)+HLOOKUP(Sheet2!$EE$6,#REF!,25)+HLOOKUP(Sheet2!$EE$7,#REF!,25)+HLOOKUP(Sheet2!$EE$8,#REF!,25)+HLOOKUP(Sheet2!$EE$9,#REF!,25)+HLOOKUP(Sheet2!$EE$10,#REF!,25)+HLOOKUP(Sheet2!$EE$11,#REF!,25)+HLOOKUP(Sheet2!$EE$12,#REF!,25)+HLOOKUP(Sheet2!$EE$13,#REF!,25)+HLOOKUP(Sheet2!$EE$14,#REF!,25)+HLOOKUP(Sheet2!$EE$15,#REF!,25)+HLOOKUP(Sheet2!$EE$16,#REF!,25))</f>
        <v>#REF!</v>
      </c>
      <c r="EF45" s="8" t="e">
        <f>SUM(HLOOKUP(Sheet2!$EF$3,#REF!,25)+HLOOKUP(Sheet2!$EF$4,#REF!,25)+HLOOKUP(Sheet2!$EF$5,#REF!,25)+HLOOKUP(Sheet2!$EF$6,#REF!,25)+HLOOKUP(Sheet2!$EF$7,#REF!,25)+HLOOKUP(Sheet2!$EF$8,#REF!,25)+HLOOKUP(Sheet2!$EF$9,#REF!,25)+HLOOKUP(Sheet2!$EF$10,#REF!,25)+HLOOKUP(Sheet2!$EF$11,#REF!,25)+HLOOKUP(Sheet2!$EF$12,#REF!,25)+HLOOKUP(Sheet2!$EF$13,#REF!,25)+HLOOKUP(Sheet2!$EF$14,#REF!,25)+HLOOKUP(Sheet2!$EF$15,#REF!,25)+HLOOKUP(Sheet2!$EF$16,#REF!,25))</f>
        <v>#REF!</v>
      </c>
      <c r="EG45" s="8" t="e">
        <f>SUM(HLOOKUP(Sheet2!$EG$3,#REF!,25)+HLOOKUP(Sheet2!$EG$4,#REF!,25)+HLOOKUP(Sheet2!$EG$5,#REF!,25)+HLOOKUP(Sheet2!$EG$6,#REF!,25)+HLOOKUP(Sheet2!$EG$7,#REF!,25)+HLOOKUP(Sheet2!$EG$8,#REF!,25)+HLOOKUP(Sheet2!$EG$9,#REF!,25)+HLOOKUP(Sheet2!$EG$10,#REF!,25)+HLOOKUP(Sheet2!$EG$11,#REF!,25)+HLOOKUP(Sheet2!$EG$12,#REF!,25)+HLOOKUP(Sheet2!$EG$13,#REF!,25)+HLOOKUP(Sheet2!$EG$14,#REF!,25))</f>
        <v>#REF!</v>
      </c>
      <c r="EH45" s="8" t="e">
        <f>SUM(HLOOKUP(Sheet2!$EH$3,#REF!,25)+HLOOKUP(Sheet2!$EH$4,#REF!,25)+HLOOKUP(Sheet2!$EH$5,#REF!,25)+HLOOKUP(Sheet2!$EH$6,#REF!,25)+HLOOKUP(Sheet2!$EH$7,#REF!,25)+HLOOKUP(Sheet2!$EH$8,#REF!,25)+HLOOKUP(Sheet2!$EH$9,#REF!,25)+HLOOKUP(Sheet2!$EH$10,#REF!,25)+HLOOKUP(Sheet2!$EH$11,#REF!,25)+HLOOKUP(Sheet2!$EH$12,#REF!,25)+HLOOKUP(Sheet2!$EH$13,#REF!,25)+HLOOKUP(Sheet2!$EH$14,#REF!,25)+HLOOKUP(Sheet2!$EH$15,#REF!,25)+HLOOKUP(Sheet2!$EH$16,#REF!,25))</f>
        <v>#REF!</v>
      </c>
      <c r="EI45" s="8" t="e">
        <f>SUM(HLOOKUP(Sheet2!$EI$3,#REF!,25)+HLOOKUP(Sheet2!$EI$4,#REF!,25)+HLOOKUP(Sheet2!$EI$5,#REF!,25)+HLOOKUP(Sheet2!$EI$6,#REF!,25)+HLOOKUP(Sheet2!$EI$7,#REF!,25)+HLOOKUP(Sheet2!$EI$8,#REF!,25)+HLOOKUP(Sheet2!$EI$9,#REF!,25)+HLOOKUP(Sheet2!$EI$10,#REF!,25)+HLOOKUP(Sheet2!$EI$11,#REF!,25)+HLOOKUP(Sheet2!$EI$12,#REF!,25)+HLOOKUP(Sheet2!$EI$13,#REF!,25)+HLOOKUP(Sheet2!$EI$14,#REF!,25)+HLOOKUP(Sheet2!$EI$15,#REF!,25)+HLOOKUP(Sheet2!$EI$16,#REF!,25))</f>
        <v>#REF!</v>
      </c>
      <c r="EJ45" s="8" t="e">
        <f>SUM(HLOOKUP(Sheet2!$EJ$3,#REF!,25)+HLOOKUP(Sheet2!$EJ$4,#REF!,25)+HLOOKUP(Sheet2!$EJ$5,#REF!,25)+HLOOKUP(Sheet2!$EJ$6,#REF!,25)+HLOOKUP(Sheet2!$EJ$7,#REF!,25)+HLOOKUP(Sheet2!$EJ$8,#REF!,25)+HLOOKUP(Sheet2!$EJ$9,#REF!,25)+HLOOKUP(Sheet2!$EJ$10,#REF!,25)+HLOOKUP(Sheet2!$EJ$11,#REF!,25)+HLOOKUP(Sheet2!$EJ$12,#REF!,25)+HLOOKUP(Sheet2!$EJ$13,#REF!,25)+HLOOKUP(Sheet2!$EJ$14,#REF!,25)+HLOOKUP(Sheet2!$EJ$15,#REF!,25)+HLOOKUP(Sheet2!$EJ$16,#REF!,25)+HLOOKUP(Sheet2!$EJ$17,#REF!,25))</f>
        <v>#REF!</v>
      </c>
      <c r="EK45" s="8" t="e">
        <f>SUM(HLOOKUP(Sheet2!$EK$3,#REF!,25)+HLOOKUP(Sheet2!$EK$4,#REF!,25)+HLOOKUP(Sheet2!$EK$5,#REF!,25)+HLOOKUP(Sheet2!$EK$6,#REF!,25)+HLOOKUP(Sheet2!$EK$7,#REF!,25)+HLOOKUP(Sheet2!$EK$8,#REF!,25)+HLOOKUP(Sheet2!$EK$9,#REF!,25)+HLOOKUP(Sheet2!$EK$10,#REF!,25)+HLOOKUP(Sheet2!$EK$11,#REF!,25)+HLOOKUP(Sheet2!$EK$12,#REF!,25)+HLOOKUP(Sheet2!$EK$13,#REF!,25)+HLOOKUP(Sheet2!$EK$14,#REF!,25)+HLOOKUP(Sheet2!$EK$15,#REF!,25)+HLOOKUP(Sheet2!$EK$16,#REF!,25)+HLOOKUP(Sheet2!$EK$17,#REF!,25))</f>
        <v>#REF!</v>
      </c>
      <c r="EL45" s="8" t="e">
        <f>SUM(HLOOKUP(Sheet2!$EL$3,#REF!,25)+HLOOKUP(Sheet2!$EL$4,#REF!,25)+HLOOKUP(Sheet2!$EL$5,#REF!,25)+HLOOKUP(Sheet2!$EL$6,#REF!,25)+HLOOKUP(Sheet2!$EL$7,#REF!,25)+HLOOKUP(Sheet2!$EL$8,#REF!,25)+HLOOKUP(Sheet2!$EL$9,#REF!,25)+HLOOKUP(Sheet2!$EL$10,#REF!,25)+HLOOKUP(Sheet2!$EL$11,#REF!,25)+HLOOKUP(Sheet2!$EL$12,#REF!,25)+HLOOKUP(Sheet2!$EL$13,#REF!,25)+HLOOKUP(Sheet2!$EL$14,#REF!,25)+HLOOKUP(Sheet2!$EL$15,#REF!,25)+HLOOKUP(Sheet2!$EL$16,#REF!,25)+HLOOKUP(Sheet2!$EL$17,#REF!,25)+HLOOKUP(Sheet2!$EL$18,#REF!,25)+HLOOKUP(Sheet2!$EL$19,#REF!,25)+HLOOKUP(Sheet2!$EL$20,#REF!,25))</f>
        <v>#REF!</v>
      </c>
      <c r="EM45" s="8" t="e">
        <f>SUM(HLOOKUP(Sheet2!$EM$3,#REF!,25)+HLOOKUP(Sheet2!$EM$4,#REF!,25)+HLOOKUP(Sheet2!$EM$5,#REF!,25)+HLOOKUP(Sheet2!$EM$6,#REF!,25)+HLOOKUP(Sheet2!$EM$7,#REF!,25)+HLOOKUP(Sheet2!$EM$8,#REF!,25)+HLOOKUP(Sheet2!$EM$9,#REF!,25)+HLOOKUP(Sheet2!$EM$10,#REF!,25)+HLOOKUP(Sheet2!$EM$11,#REF!,25)+HLOOKUP(Sheet2!$EM$12,#REF!,25)+HLOOKUP(Sheet2!$EM$13,#REF!,25)+HLOOKUP(Sheet2!$EM$14,#REF!,25)+HLOOKUP(Sheet2!$EM$15,#REF!,25)+HLOOKUP(Sheet2!$EM$16,#REF!,25)+HLOOKUP(Sheet2!$EM$17,#REF!,25))</f>
        <v>#REF!</v>
      </c>
      <c r="EN45" s="8" t="e">
        <f>SUM(HLOOKUP(Sheet2!$EN$3,#REF!,25)+HLOOKUP(Sheet2!$EN$4,#REF!,25)+HLOOKUP(Sheet2!$EN$5,#REF!,25)+HLOOKUP(Sheet2!$EN$6,#REF!,25)+HLOOKUP(Sheet2!$EN$7,#REF!,25)+HLOOKUP(Sheet2!$EN$8,#REF!,25)+HLOOKUP(Sheet2!$EN$9,#REF!,25)+HLOOKUP(Sheet2!$EN$10,#REF!,25)+HLOOKUP(Sheet2!$EN$11,#REF!,25)+HLOOKUP(Sheet2!$EN$12,#REF!,25)+HLOOKUP(Sheet2!$EN$13,#REF!,25)+HLOOKUP(Sheet2!$EN$14,#REF!,25)+HLOOKUP(Sheet2!$EN$15,#REF!,25)+HLOOKUP(Sheet2!$EN$16,#REF!,25)+HLOOKUP(Sheet2!$EN$17,#REF!,25)+HLOOKUP(Sheet2!$EN$18,#REF!,25)+HLOOKUP(Sheet2!$EN$19,#REF!,25))</f>
        <v>#REF!</v>
      </c>
      <c r="EO45" s="8" t="e">
        <f>SUM(HLOOKUP(Sheet2!$EO$3,#REF!,25)+HLOOKUP(Sheet2!$EO$4,#REF!,25)+HLOOKUP(Sheet2!$EO$5,#REF!,25)+HLOOKUP(Sheet2!$EO$6,#REF!,25)+HLOOKUP(Sheet2!$EO$7,#REF!,25)+HLOOKUP(Sheet2!$EO$8,#REF!,25)+HLOOKUP(Sheet2!$EO$9,#REF!,25)+HLOOKUP(Sheet2!$EO$10,#REF!,25)+HLOOKUP(Sheet2!$EO$11,#REF!,25)+HLOOKUP(Sheet2!$EO$12,#REF!,25)+HLOOKUP(Sheet2!$EO$13,#REF!,25))</f>
        <v>#REF!</v>
      </c>
      <c r="EP45" s="8" t="e">
        <f>SUM(HLOOKUP(Sheet2!$EP$3,#REF!,25)+HLOOKUP(Sheet2!$EP$4,#REF!,25)+HLOOKUP(Sheet2!$EP$5,#REF!,25)+HLOOKUP(Sheet2!$EP$6,#REF!,25)+HLOOKUP(Sheet2!$EP$7,#REF!,25)+HLOOKUP(Sheet2!$EP$8,#REF!,25)+HLOOKUP(Sheet2!$EP$9,#REF!,25)+HLOOKUP(Sheet2!$EP$10,#REF!,25)+HLOOKUP(Sheet2!$EP$11,#REF!,25)+HLOOKUP(Sheet2!$EP$12,#REF!,25)+HLOOKUP(Sheet2!$EP$13,#REF!,25))</f>
        <v>#REF!</v>
      </c>
      <c r="EQ45" s="8" t="e">
        <f>SUM(HLOOKUP(Sheet2!$EQ$3,#REF!,25)+HLOOKUP(Sheet2!$EQ$4,#REF!,25)+HLOOKUP(Sheet2!$EQ$5,#REF!,25)+HLOOKUP(Sheet2!$EQ$6,#REF!,25)+HLOOKUP(Sheet2!$EQ$7,#REF!,25)+HLOOKUP(Sheet2!$EQ$8,#REF!,25)+HLOOKUP(Sheet2!$EQ$9,#REF!,25)+HLOOKUP(Sheet2!$EQ$10,#REF!,25)+HLOOKUP(Sheet2!$EQ$11,#REF!,25)+HLOOKUP(Sheet2!$EQ$12,#REF!,25)+HLOOKUP(Sheet2!$EQ$13,#REF!,25)+HLOOKUP(Sheet2!$EQ$14,#REF!,25))</f>
        <v>#REF!</v>
      </c>
      <c r="ER45" s="8" t="e">
        <f>SUM(HLOOKUP(Sheet2!$ER$3,#REF!,25)+HLOOKUP(Sheet2!$ER$4,#REF!,25)+HLOOKUP(Sheet2!$ER$5,#REF!,25)+HLOOKUP(Sheet2!$ER$6,#REF!,25)+HLOOKUP(Sheet2!$ER$7,#REF!,25)+HLOOKUP(Sheet2!$ER$8,#REF!,25)+HLOOKUP(Sheet2!$ER$9,#REF!,25)+HLOOKUP(Sheet2!$ER$10,#REF!,25)+HLOOKUP(Sheet2!$ER$11,#REF!,25))</f>
        <v>#REF!</v>
      </c>
      <c r="ES45" s="8" t="e">
        <f>SUM(HLOOKUP(Sheet2!$ES$3,#REF!,25)+HLOOKUP(Sheet2!$ES$4,#REF!,25)+HLOOKUP(Sheet2!$ES$5,#REF!,25)+HLOOKUP(Sheet2!$ES$6,#REF!,25)+HLOOKUP(Sheet2!$ES$7,#REF!,25)+HLOOKUP(Sheet2!$ES$8,#REF!,25)+HLOOKUP(Sheet2!$ES$9,#REF!,25)+HLOOKUP(Sheet2!$ES$10,#REF!,25)+HLOOKUP(Sheet2!$ES$11,#REF!,25)+HLOOKUP(Sheet2!$ES$12,#REF!,25)+HLOOKUP(Sheet2!$ES$13,#REF!,25))</f>
        <v>#REF!</v>
      </c>
      <c r="ET45" s="8" t="e">
        <f>SUM(HLOOKUP(Sheet2!$ET$3,#REF!,25)+HLOOKUP(Sheet2!$ET$4,#REF!,25)+HLOOKUP(Sheet2!$ET$5,#REF!,25)+HLOOKUP(Sheet2!$ET$6,#REF!,25)+HLOOKUP(Sheet2!$ET$7,#REF!,25)+HLOOKUP(Sheet2!$ET$8,#REF!,25)+HLOOKUP(Sheet2!$ET$9,#REF!,25)+HLOOKUP(Sheet2!$ET$10,#REF!,25)+HLOOKUP(Sheet2!$ET$11,#REF!,25))</f>
        <v>#REF!</v>
      </c>
      <c r="EU45" s="8" t="e">
        <f>SUM(HLOOKUP(Sheet2!$EU$3,#REF!,25)+HLOOKUP(Sheet2!$EU$4,#REF!,25)+HLOOKUP(Sheet2!$EU$5,#REF!,25)+HLOOKUP(Sheet2!$EU$6,#REF!,25)+HLOOKUP(Sheet2!$EU$7,#REF!,25)+HLOOKUP(Sheet2!$EU$8,#REF!,25)+HLOOKUP(Sheet2!$EU$9,#REF!,25)+HLOOKUP(Sheet2!$EU$10,#REF!,25)+HLOOKUP(Sheet2!$EU$11,#REF!,25)+HLOOKUP(Sheet2!$EU$12,#REF!,25)+HLOOKUP(Sheet2!$EU$13,#REF!,25))</f>
        <v>#REF!</v>
      </c>
      <c r="EV45" s="8" t="e">
        <f>SUM(HLOOKUP(Sheet2!$EV$3,#REF!,25)+HLOOKUP(Sheet2!$EV$4,#REF!,25)+HLOOKUP(Sheet2!$EV$5,#REF!,25)+HLOOKUP(Sheet2!$EV$6,#REF!,25)+HLOOKUP(Sheet2!$EV$7,#REF!,25)+HLOOKUP(Sheet2!$EV$8,#REF!,25)+HLOOKUP(Sheet2!$EV$9,#REF!,25)+HLOOKUP(Sheet2!$EV$10,#REF!,25)+HLOOKUP(Sheet2!$EV$11,#REF!,25)+HLOOKUP(Sheet2!$EV$12,#REF!,25)+HLOOKUP(Sheet2!$EV$13,#REF!,25)+HLOOKUP(Sheet2!$EV$14,#REF!,25))</f>
        <v>#REF!</v>
      </c>
      <c r="EW45" s="8" t="e">
        <f>SUM(HLOOKUP(Sheet2!$EW$3,#REF!,25)+HLOOKUP(Sheet2!$EW$4,#REF!,25)+HLOOKUP(Sheet2!$EW$5,#REF!,25)+HLOOKUP(Sheet2!$EW$6,#REF!,25)+HLOOKUP(Sheet2!$EW$7,#REF!,25)+HLOOKUP(Sheet2!$EW$8,#REF!,25)+HLOOKUP(Sheet2!$EW$9,#REF!,25)+HLOOKUP(Sheet2!$EW$10,#REF!,25)+HLOOKUP(Sheet2!$EW$11,#REF!,25)+HLOOKUP(Sheet2!$EW$12,#REF!,25)+HLOOKUP(Sheet2!$EW$13,#REF!,25)+HLOOKUP(Sheet2!$EW$14,#REF!,25))</f>
        <v>#REF!</v>
      </c>
      <c r="EX45" s="8" t="e">
        <f>SUM(HLOOKUP(Sheet2!$EX$3,#REF!,25)+HLOOKUP(Sheet2!$EX$4,#REF!,25)+HLOOKUP(Sheet2!$EX$5,#REF!,25)+HLOOKUP(Sheet2!$EX$6,#REF!,25)+HLOOKUP(Sheet2!$EX$7,#REF!,25)+HLOOKUP(Sheet2!$EX$8,#REF!,25)+HLOOKUP(Sheet2!$EX$9,#REF!,25)+HLOOKUP(Sheet2!$EX$10,#REF!,25)+HLOOKUP(Sheet2!$EX$11,#REF!,25)+HLOOKUP(Sheet2!$EX$12,#REF!,25)+HLOOKUP(Sheet2!$EX$13,#REF!,25)+HLOOKUP(Sheet2!$EX$14,#REF!,25)+HLOOKUP(Sheet2!$EX$15,#REF!,25))</f>
        <v>#REF!</v>
      </c>
      <c r="EY45" s="8" t="e">
        <f>SUM(HLOOKUP(Sheet2!$EY$3,#REF!,25)+HLOOKUP(Sheet2!$EY$4,#REF!,25)+HLOOKUP(Sheet2!$EY$5,#REF!,25)+HLOOKUP(Sheet2!$EY$6,#REF!,25)+HLOOKUP(Sheet2!$EY$7,#REF!,25)+HLOOKUP(Sheet2!$EY$8,#REF!,25)+HLOOKUP(Sheet2!$EY$9,#REF!,25)+HLOOKUP(Sheet2!$EY$10,#REF!,25)+HLOOKUP(Sheet2!$EY$11,#REF!,25)+HLOOKUP(Sheet2!$EY$12,#REF!,25))</f>
        <v>#REF!</v>
      </c>
      <c r="EZ45" s="8" t="e">
        <f>SUM(HLOOKUP(Sheet2!$EZ$3,#REF!,25)+HLOOKUP(Sheet2!$EZ$4,#REF!,25)+HLOOKUP(Sheet2!$EZ$5,#REF!,25)+HLOOKUP(Sheet2!$EZ$6,#REF!,25)+HLOOKUP(Sheet2!$EZ$7,#REF!,25)+HLOOKUP(Sheet2!$EZ$8,#REF!,25)+HLOOKUP(Sheet2!$EZ$9,#REF!,25)+HLOOKUP(Sheet2!$EZ$10,#REF!,25)+HLOOKUP(Sheet2!$EZ$11,#REF!,25)+HLOOKUP(Sheet2!$EZ$12,#REF!,25)+HLOOKUP(Sheet2!$EZ$13,#REF!,25)+HLOOKUP(Sheet2!$EZ$14,#REF!,25))</f>
        <v>#REF!</v>
      </c>
      <c r="FA45" s="8" t="e">
        <f>SUM(HLOOKUP(Sheet2!$FA$3,#REF!,25)+HLOOKUP(Sheet2!$FA$4,#REF!,25)+HLOOKUP(Sheet2!$FA$5,#REF!,25)+HLOOKUP(Sheet2!$FA$6,#REF!,25)+HLOOKUP(Sheet2!$FA$7,#REF!,25)+HLOOKUP(Sheet2!$FA$8,#REF!,25)+HLOOKUP(Sheet2!$FA$9,#REF!,25)+HLOOKUP(Sheet2!$FA$10,#REF!,25)+HLOOKUP(Sheet2!$FA$11,#REF!,25)+HLOOKUP(Sheet2!$FA$12,#REF!,25))</f>
        <v>#REF!</v>
      </c>
      <c r="FB45" s="8" t="e">
        <f>SUM(HLOOKUP(Sheet2!$FB$3,#REF!,25)+HLOOKUP(Sheet2!$FB$4,#REF!,25)+HLOOKUP(Sheet2!$FB$5,#REF!,25)+HLOOKUP(Sheet2!$FB$6,#REF!,25)+HLOOKUP(Sheet2!$FB$7,#REF!,25)+HLOOKUP(Sheet2!$FB$8,#REF!,25)+HLOOKUP(Sheet2!$FB$9,#REF!,25)+HLOOKUP(Sheet2!$FB$10,#REF!,25)+HLOOKUP(Sheet2!$FB$11,#REF!,25)+HLOOKUP(Sheet2!$FB$12,#REF!,25)+HLOOKUP(Sheet2!$FB$13,#REF!,25)+HLOOKUP(Sheet2!$FB$14,#REF!,25))</f>
        <v>#REF!</v>
      </c>
    </row>
    <row r="46" spans="1:158" ht="27.6">
      <c r="A46" s="10" t="s">
        <v>22</v>
      </c>
      <c r="B46" s="8" t="e">
        <f>SUM(HLOOKUP(Sheet2!$B$3,#REF!,26)+HLOOKUP(Sheet2!$B$4,#REF!,26)+HLOOKUP(Sheet2!$B$5,#REF!,26)+HLOOKUP(Sheet2!$B$6,#REF!,26)+HLOOKUP(Sheet2!$B$7,#REF!,26)+HLOOKUP(Sheet2!$B$8,#REF!,26)+HLOOKUP(Sheet2!$B$9,#REF!,26)+HLOOKUP(Sheet2!$B$10,#REF!,26)+HLOOKUP(Sheet2!$B$11,#REF!,26))</f>
        <v>#REF!</v>
      </c>
      <c r="C46" s="8" t="e">
        <f>SUM(HLOOKUP(Sheet2!$C$3,#REF!,26)+HLOOKUP(Sheet2!$C$4,#REF!,26)+HLOOKUP(Sheet2!$C$5,#REF!,26)+HLOOKUP(Sheet2!$C$6,#REF!,26)+HLOOKUP(Sheet2!$C$7,#REF!,26)+HLOOKUP(Sheet2!$C$8,#REF!,26)+HLOOKUP(Sheet2!$C$9,#REF!,26)+HLOOKUP(Sheet2!$C$10,#REF!,26)+HLOOKUP(Sheet2!$C$11,#REF!,26)+HLOOKUP(Sheet2!$C$12,#REF!,26))</f>
        <v>#REF!</v>
      </c>
      <c r="D46" s="8" t="e">
        <f>SUM(HLOOKUP(Sheet2!$D$3,#REF!,26)+HLOOKUP(Sheet2!$D$4,#REF!,26)+HLOOKUP(Sheet2!$D$5,#REF!,26)+HLOOKUP(Sheet2!$D$6,#REF!,26)+HLOOKUP(Sheet2!$D$7,#REF!,26)+HLOOKUP(Sheet2!$D$8,#REF!,26)+HLOOKUP(Sheet2!$D$9,#REF!,26)+HLOOKUP(Sheet2!$D$10,#REF!,26)+HLOOKUP(Sheet2!$D$11,#REF!,26)+HLOOKUP(Sheet2!$D$12,#REF!,26))</f>
        <v>#REF!</v>
      </c>
      <c r="E46" s="8" t="e">
        <f>SUM(HLOOKUP($E$3,#REF!,26)+HLOOKUP($E$4,#REF!,26)+HLOOKUP($E$5,#REF!,26)+HLOOKUP($E$6,#REF!,26)+HLOOKUP($E$7,#REF!,26)+HLOOKUP($E$8,#REF!,26)+HLOOKUP($E$9,#REF!,26)+HLOOKUP($E$10,#REF!,26)+HLOOKUP($E$11,#REF!,26)+HLOOKUP($E$12,#REF!,26)+HLOOKUP($E$13,#REF!,26)+HLOOKUP($E$14,#REF!,26)+HLOOKUP($E$15,#REF!,26))</f>
        <v>#REF!</v>
      </c>
      <c r="F46" s="8" t="e">
        <f>SUM(HLOOKUP(Sheet2!$F$3,#REF!,26)+HLOOKUP(Sheet2!$F$4,#REF!,26)+HLOOKUP(Sheet2!$F$5,#REF!,26)+HLOOKUP(Sheet2!$F$6,#REF!,26)+HLOOKUP(Sheet2!$F$7,#REF!,26)+HLOOKUP(Sheet2!$F$8,#REF!,26)+HLOOKUP(Sheet2!$F$9,#REF!,26)+HLOOKUP(Sheet2!$F$10,#REF!,26)+HLOOKUP(Sheet2!$F$11,#REF!,26)+HLOOKUP(Sheet2!$F$12,#REF!,26))</f>
        <v>#REF!</v>
      </c>
      <c r="G46" s="8" t="e">
        <f>SUM(HLOOKUP(Sheet2!$G$3,#REF!,26)+HLOOKUP(Sheet2!$G$4,#REF!,26)+HLOOKUP(Sheet2!$G$5,#REF!,26)+HLOOKUP(Sheet2!$G$6,#REF!,26)+HLOOKUP(Sheet2!$G$7,#REF!,26)+HLOOKUP(Sheet2!$G$8,#REF!,26)+HLOOKUP(Sheet2!$G$9,#REF!,26)+HLOOKUP(Sheet2!$G$10,#REF!,26)+HLOOKUP(Sheet2!$G$11,#REF!,26)+HLOOKUP(Sheet2!$G$12,#REF!,26)+HLOOKUP(Sheet2!$G$13,#REF!,26)+HLOOKUP(Sheet2!$G$14,#REF!,26))</f>
        <v>#REF!</v>
      </c>
      <c r="H46" s="8" t="e">
        <f>SUM(HLOOKUP(Sheet2!$H$3,#REF!,26)+HLOOKUP(Sheet2!$H$4,#REF!,26)+HLOOKUP(Sheet2!$H$5,#REF!,26)+HLOOKUP(Sheet2!$H$6,#REF!,26)+HLOOKUP(Sheet2!$H$7,#REF!,26)+HLOOKUP(Sheet2!$H$8,#REF!,26)+HLOOKUP(Sheet2!$H$9,#REF!,26)+HLOOKUP(Sheet2!$H$10,#REF!,26)+HLOOKUP(Sheet2!$H$11,#REF!,26))</f>
        <v>#REF!</v>
      </c>
      <c r="I46" s="8" t="e">
        <f>SUM(HLOOKUP(Sheet2!$I$3,#REF!,26)+HLOOKUP(Sheet2!$I$4,#REF!,26)+HLOOKUP(Sheet2!$I$5,#REF!,26)+HLOOKUP(Sheet2!$I$6,#REF!,26)+HLOOKUP(Sheet2!$I$7,#REF!,26)+HLOOKUP(Sheet2!$I$8,#REF!,26)+HLOOKUP(Sheet2!$I$9,#REF!,26)+HLOOKUP(Sheet2!$I$10,#REF!,26)+HLOOKUP(Sheet2!$I$11,#REF!,26)+HLOOKUP(Sheet2!$I$12,#REF!,26)+HLOOKUP(Sheet2!$I$13,#REF!,26))</f>
        <v>#REF!</v>
      </c>
      <c r="J46" s="8" t="e">
        <f>SUM(HLOOKUP(Sheet2!$J$3,#REF!,26)+HLOOKUP(Sheet2!$J$4,#REF!,26)+HLOOKUP(Sheet2!$J$5,#REF!,26)+HLOOKUP(Sheet2!$J$6,#REF!,26)+HLOOKUP(Sheet2!$J$7,#REF!,26)+HLOOKUP(Sheet2!$J$8,#REF!,26)+HLOOKUP(Sheet2!$J$9,#REF!,26)+HLOOKUP(Sheet2!$J$10,#REF!,26)+HLOOKUP(Sheet2!$J$11,#REF!,26)+HLOOKUP(Sheet2!$J$12,#REF!,26)+HLOOKUP(Sheet2!$J$13,#REF!,26)+HLOOKUP(Sheet2!$J$14,#REF!,26))</f>
        <v>#REF!</v>
      </c>
      <c r="K46" s="8" t="e">
        <f>SUM(HLOOKUP(Sheet2!$K$3,#REF!,26)+HLOOKUP(Sheet2!$K$4,#REF!,26)+HLOOKUP(Sheet2!$K$5,#REF!,26)+HLOOKUP(Sheet2!$K$6,#REF!,26)+HLOOKUP(Sheet2!$K$7,#REF!,26)+HLOOKUP(Sheet2!$K$8,#REF!,26)+HLOOKUP(Sheet2!$K$9,#REF!,26)+HLOOKUP(Sheet2!$K$10,#REF!,26)+HLOOKUP(Sheet2!$K$11,#REF!,26)+HLOOKUP(Sheet2!$K$12,#REF!,26)+HLOOKUP(Sheet2!$K$13,#REF!,26)+HLOOKUP(Sheet2!$K$14,#REF!,26))</f>
        <v>#REF!</v>
      </c>
      <c r="L46" s="8" t="e">
        <f>SUM(HLOOKUP(Sheet2!$L$3,#REF!,26)+HLOOKUP(Sheet2!$L$4,#REF!,26)+HLOOKUP(Sheet2!$L$5,#REF!,26)+HLOOKUP(Sheet2!$L$6,#REF!,26)+HLOOKUP(Sheet2!$L$7,#REF!,26)+HLOOKUP(Sheet2!$L$8,#REF!,26)+HLOOKUP(Sheet2!$L$9,#REF!,26)+HLOOKUP(Sheet2!$L$10,#REF!,26)+HLOOKUP(Sheet2!$L$11,#REF!,26)+HLOOKUP(Sheet2!$L$12,#REF!,26)+HLOOKUP(Sheet2!$L$13,#REF!,26)+HLOOKUP(Sheet2!$L$14,#REF!,26))</f>
        <v>#REF!</v>
      </c>
      <c r="M46" s="8" t="e">
        <f>SUM(HLOOKUP($M$3,#REF!,26)+HLOOKUP($M$4,#REF!,26)+HLOOKUP($M$5,#REF!,26)+HLOOKUP($M$6,#REF!,26)+HLOOKUP($M$7,#REF!,26)+HLOOKUP($M$8,#REF!,26)+HLOOKUP($M$9,#REF!,26)+HLOOKUP($M$10,#REF!,26)+HLOOKUP($M$11,#REF!,26)+HLOOKUP($M$12,#REF!,26)+HLOOKUP($M$13,#REF!,26)+HLOOKUP($M$14,#REF!,26)+HLOOKUP($M$15,#REF!,26))</f>
        <v>#REF!</v>
      </c>
      <c r="N46" s="8" t="e">
        <f>SUM(HLOOKUP(Sheet2!$N$3,#REF!,26)+HLOOKUP(Sheet2!$N$4,#REF!,26)+HLOOKUP(Sheet2!$N$5,#REF!,26)+HLOOKUP(Sheet2!$N$6,#REF!,26)+HLOOKUP(Sheet2!$N$7,#REF!,26)+HLOOKUP(Sheet2!$N$8,#REF!,26)+HLOOKUP(Sheet2!$N$9,#REF!,26)+HLOOKUP(Sheet2!$N$10,#REF!,26)+HLOOKUP(Sheet2!$N$11,#REF!,26)+HLOOKUP(Sheet2!$N$12,#REF!,26))</f>
        <v>#REF!</v>
      </c>
      <c r="O46" s="8" t="e">
        <f>SUM(HLOOKUP(Sheet2!$O$3,#REF!,26)+HLOOKUP(Sheet2!$O$4,#REF!,26)+HLOOKUP(Sheet2!$O$5,#REF!,26)+HLOOKUP(Sheet2!$O$6,#REF!,26)+HLOOKUP(Sheet2!$O$7,#REF!,26)+HLOOKUP(Sheet2!$O$8,#REF!,26)+HLOOKUP(Sheet2!$O$9,#REF!,26)+HLOOKUP(Sheet2!$O$10,#REF!,26)+HLOOKUP(Sheet2!$O$11,#REF!,26)+HLOOKUP(Sheet2!$O$12,#REF!,26)+HLOOKUP(Sheet2!$O$13,#REF!,26)+HLOOKUP(Sheet2!$O$14,#REF!,26))</f>
        <v>#REF!</v>
      </c>
      <c r="P46" s="8" t="e">
        <f>SUM(HLOOKUP(Sheet2!$P$3,#REF!,26)+HLOOKUP(Sheet2!$P$4,#REF!,26)+HLOOKUP(Sheet2!$P$5,#REF!,26)+HLOOKUP(Sheet2!$P$6,#REF!,26)+HLOOKUP(Sheet2!$P$7,#REF!,26)+HLOOKUP(Sheet2!$P$8,#REF!,26)+HLOOKUP(Sheet2!$P$9,#REF!,26)+HLOOKUP(Sheet2!$P$10,#REF!,26)+HLOOKUP(Sheet2!$P$11,#REF!,26)+HLOOKUP(Sheet2!$P$12,#REF!,26)+HLOOKUP(Sheet2!$P$13,#REF!,26)+HLOOKUP(Sheet2!$P$14,#REF!,26))</f>
        <v>#REF!</v>
      </c>
      <c r="Q46" s="8" t="e">
        <f>SUM(HLOOKUP(Sheet2!$Q$3,#REF!,26)+HLOOKUP(Sheet2!$Q$4,#REF!,26)+HLOOKUP(Sheet2!$Q$5,#REF!,26)+HLOOKUP(Sheet2!$Q$6,#REF!,26)+HLOOKUP(Sheet2!$Q$7,#REF!,26)+HLOOKUP(Sheet2!$Q$8,#REF!,26)+HLOOKUP(Sheet2!$Q$9,#REF!,26)+HLOOKUP(Sheet2!$Q$10,#REF!,26)+HLOOKUP(Sheet2!$Q$11,#REF!,26)+HLOOKUP(Sheet2!$Q$12,#REF!,26)+HLOOKUP(Sheet2!$Q$13,#REF!,26)+HLOOKUP(Sheet2!$Q$14,#REF!,26))</f>
        <v>#REF!</v>
      </c>
      <c r="R46" s="8" t="e">
        <f>SUM(HLOOKUP(Sheet2!$R$3,#REF!,26)+HLOOKUP(Sheet2!$R$4,#REF!,26)+HLOOKUP(Sheet2!$R$5,#REF!,26)+HLOOKUP(Sheet2!$R$6,#REF!,26)+HLOOKUP(Sheet2!$R$7,#REF!,26)+HLOOKUP(Sheet2!$R$8,#REF!,26)+HLOOKUP(Sheet2!$R$9,#REF!,26)+HLOOKUP(Sheet2!$R$10,#REF!,26)+HLOOKUP(Sheet2!$R$11,#REF!,26))</f>
        <v>#REF!</v>
      </c>
      <c r="S46" s="8" t="e">
        <f>SUM(HLOOKUP(Sheet2!$S$3,#REF!,26)+HLOOKUP(Sheet2!$S$4,#REF!,26)+HLOOKUP(Sheet2!$S$5,#REF!,26)+HLOOKUP(Sheet2!$S$6,#REF!,26)+HLOOKUP(Sheet2!$S$7,#REF!,26)+HLOOKUP(Sheet2!$S$8,#REF!,26)+HLOOKUP(Sheet2!$S$9,#REF!,26)+HLOOKUP(Sheet2!$S$10,#REF!,26)+HLOOKUP(Sheet2!$S$11,#REF!,26)+HLOOKUP(Sheet2!$S$12,#REF!,26)+HLOOKUP(Sheet2!$S$13,#REF!,26))</f>
        <v>#REF!</v>
      </c>
      <c r="T46" s="8" t="e">
        <f>SUM(HLOOKUP(Sheet2!$T$3,#REF!,26)+HLOOKUP(Sheet2!$T$4,#REF!,26)+HLOOKUP(Sheet2!$T$5,#REF!,26)+HLOOKUP(Sheet2!$T$6,#REF!,26)+HLOOKUP(Sheet2!$T$7,#REF!,26)+HLOOKUP(Sheet2!$T$8,#REF!,26)+HLOOKUP(Sheet2!$T$9,#REF!,26)+HLOOKUP(Sheet2!$T$10,#REF!,26)+HLOOKUP(Sheet2!$T$11,#REF!,26)+HLOOKUP(Sheet2!$T$12,#REF!,26))</f>
        <v>#REF!</v>
      </c>
      <c r="U46" s="8" t="e">
        <f>SUM(HLOOKUP(Sheet2!$U$3,#REF!,26)+HLOOKUP(Sheet2!$U$4,#REF!,26)+HLOOKUP(Sheet2!$U$5,#REF!,26)+HLOOKUP(Sheet2!$U$6,#REF!,26)+HLOOKUP(Sheet2!$U$7,#REF!,26)+HLOOKUP(Sheet2!$U$8,#REF!,26)+HLOOKUP(Sheet2!$U$9,#REF!,26)+HLOOKUP(Sheet2!$U$10,#REF!,26)+HLOOKUP(Sheet2!$U$11,#REF!,26)+HLOOKUP(Sheet2!$U$12,#REF!,26)+HLOOKUP(Sheet2!$U$13,#REF!,26)+HLOOKUP(Sheet2!$U$14,#REF!,26)+HLOOKUP(Sheet2!$U$15,#REF!,26))</f>
        <v>#REF!</v>
      </c>
      <c r="V46" s="8" t="e">
        <f>SUM(HLOOKUP(Sheet2!$V$3,#REF!,26)+HLOOKUP(Sheet2!$V$4,#REF!,26)+HLOOKUP(Sheet2!$V$5,#REF!,26)+HLOOKUP(Sheet2!$V$6,#REF!,26)+HLOOKUP(Sheet2!$V$7,#REF!,26)+HLOOKUP(Sheet2!$V$8,#REF!,26)+HLOOKUP(Sheet2!$V$9,#REF!,26)+HLOOKUP(Sheet2!$V$10,#REF!,26)+HLOOKUP(Sheet2!$V$11,#REF!,26)+HLOOKUP(Sheet2!$V$12,#REF!,26)+HLOOKUP(Sheet2!$V$13,#REF!,26)+HLOOKUP(Sheet2!$V$14,#REF!,26)+HLOOKUP(Sheet2!$V$15,#REF!,26))</f>
        <v>#REF!</v>
      </c>
      <c r="W46" s="8" t="e">
        <f>SUM(HLOOKUP(Sheet2!$W$3,#REF!,26)+HLOOKUP(Sheet2!$W$4,#REF!,26)+HLOOKUP(Sheet2!$W$5,#REF!,26)+HLOOKUP(Sheet2!$W$6,#REF!,26)+HLOOKUP(Sheet2!$W$7,#REF!,26)+HLOOKUP(Sheet2!$W$8,#REF!,26)+HLOOKUP(Sheet2!$W$9,#REF!,26)+HLOOKUP(Sheet2!$W$10,#REF!,26)+HLOOKUP(Sheet2!$W$11,#REF!,26)+HLOOKUP(Sheet2!$W$12,#REF!,26)+HLOOKUP(Sheet2!$W$13,#REF!,26)+HLOOKUP(Sheet2!$W$14,#REF!,26)+HLOOKUP(Sheet2!$W$15,#REF!,26))</f>
        <v>#REF!</v>
      </c>
      <c r="X46" s="8" t="e">
        <f>SUM(HLOOKUP(Sheet2!$X$3,#REF!,26)+HLOOKUP(Sheet2!$X$4,#REF!,26)+HLOOKUP(Sheet2!$X$5,#REF!,26)+HLOOKUP(Sheet2!$X$6,#REF!,26)+HLOOKUP(Sheet2!$X$7,#REF!,26)+HLOOKUP(Sheet2!$X$8,#REF!,26)+HLOOKUP(Sheet2!$X$9,#REF!,26)+HLOOKUP(Sheet2!$X$10,#REF!,26)+HLOOKUP(Sheet2!$X$11,#REF!,26)+HLOOKUP(Sheet2!$X$12,#REF!,26)+HLOOKUP(Sheet2!$X$13,#REF!,26)+HLOOKUP(Sheet2!$X$14,#REF!,26)+HLOOKUP(Sheet2!$X$15,#REF!,26))</f>
        <v>#REF!</v>
      </c>
      <c r="Y46" s="8" t="e">
        <f>SUM(HLOOKUP(Sheet2!$Y$3,#REF!,26)+HLOOKUP(Sheet2!$Y$4,#REF!,26)+HLOOKUP(Sheet2!$Y$5,#REF!,26)+HLOOKUP(Sheet2!$Y$6,#REF!,26)+HLOOKUP(Sheet2!$Y$7,#REF!,26)+HLOOKUP(Sheet2!$Y$8,#REF!,26)+HLOOKUP(Sheet2!$Y$9,#REF!,26)+HLOOKUP(Sheet2!$Y$10,#REF!,26)+HLOOKUP(Sheet2!$Y$11,#REF!,26)+HLOOKUP(Sheet2!$Y$12,#REF!,26)+HLOOKUP(Sheet2!$Y$13,#REF!,26)+HLOOKUP(Sheet2!$Y$14,#REF!,26))</f>
        <v>#REF!</v>
      </c>
      <c r="Z46" s="8" t="e">
        <f>SUM(HLOOKUP(Sheet2!$Z$3,#REF!,26)+HLOOKUP(Sheet2!$Z$4,#REF!,26)+HLOOKUP(Sheet2!$Z$5,#REF!,26)+HLOOKUP(Sheet2!$Z$6,#REF!,26)+HLOOKUP(Sheet2!$Z$7,#REF!,26)+HLOOKUP(Sheet2!$Z$8,#REF!,26)+HLOOKUP(Sheet2!$Z$9,#REF!,26)+HLOOKUP(Sheet2!$Z$10,#REF!,26)+HLOOKUP(Sheet2!$Z$11,#REF!,26)+HLOOKUP(Sheet2!$Z$12,#REF!,26)+HLOOKUP(Sheet2!$Z$13,#REF!,26)+HLOOKUP(Sheet2!$Z$14,#REF!,26))</f>
        <v>#REF!</v>
      </c>
      <c r="AA46" s="8" t="e">
        <f>SUM(HLOOKUP(Sheet2!$AA$3,#REF!,26)+HLOOKUP(Sheet2!$AA$4,#REF!,26)+HLOOKUP(Sheet2!$AA$5,#REF!,26)+HLOOKUP(Sheet2!$AA$6,#REF!,26)+HLOOKUP(Sheet2!$AA$7,#REF!,26)+HLOOKUP(Sheet2!$AA$8,#REF!,26)+HLOOKUP(Sheet2!$AA$9,#REF!,26)+HLOOKUP(Sheet2!$AA$10,#REF!,26)+HLOOKUP(Sheet2!$AA$11,#REF!,26)+HLOOKUP(Sheet2!$AA$12,#REF!,26)+HLOOKUP(Sheet2!$AA$13,#REF!,26)+HLOOKUP(Sheet2!$AA$14,#REF!,26))</f>
        <v>#REF!</v>
      </c>
      <c r="AB46" s="8" t="e">
        <f>SUM(HLOOKUP(Sheet2!$AB$3,#REF!,26)+HLOOKUP(Sheet2!$AB$4,#REF!,26)+HLOOKUP(Sheet2!$AB$5,#REF!,26)+HLOOKUP(Sheet2!$AB$6,#REF!,26)+HLOOKUP(Sheet2!$AB$7,#REF!,26)+HLOOKUP(Sheet2!$AB$8,#REF!,26)+HLOOKUP(Sheet2!$AB$9,#REF!,26)+HLOOKUP(Sheet2!$AB$10,#REF!,26)+HLOOKUP(Sheet2!$AB$11,#REF!,26)+HLOOKUP(Sheet2!$AB$12,#REF!,26))</f>
        <v>#REF!</v>
      </c>
      <c r="AC46" s="8" t="e">
        <f>SUM(HLOOKUP(Sheet2!$AC$3,#REF!,26)+HLOOKUP(Sheet2!$AC$4,#REF!,26)+HLOOKUP(Sheet2!$AC$5,#REF!,26)+HLOOKUP(Sheet2!$AC$6,#REF!,26)+HLOOKUP(Sheet2!$AC$7,#REF!,26)+HLOOKUP(Sheet2!$AC$8,#REF!,26)+HLOOKUP(Sheet2!$AC$9,#REF!,26)+HLOOKUP(Sheet2!$AC$10,#REF!,26)+HLOOKUP(Sheet2!$AC$11,#REF!,26)+HLOOKUP(Sheet2!$AC$12,#REF!,26)+HLOOKUP(Sheet2!$AC$13,#REF!,26)+HLOOKUP(Sheet2!$AC$14,#REF!,26))</f>
        <v>#REF!</v>
      </c>
      <c r="AD46" s="8" t="e">
        <f>SUM(HLOOKUP(Sheet2!$AD$3,#REF!,26)+HLOOKUP(Sheet2!$AD$4,#REF!,26)+HLOOKUP(Sheet2!$AD$5,#REF!,26)+HLOOKUP(Sheet2!$AD$6,#REF!,26)+HLOOKUP(Sheet2!$AD$7,#REF!,26)+HLOOKUP(Sheet2!$AD$8,#REF!,26)+HLOOKUP(Sheet2!$AD$9,#REF!,26)+HLOOKUP(Sheet2!$AD$10,#REF!,26)+HLOOKUP(Sheet2!$AD$11,#REF!,26)+HLOOKUP(Sheet2!$AD$12,#REF!,26)+HLOOKUP(Sheet2!$AD$13,#REF!,26)+HLOOKUP(Sheet2!$AD$14,#REF!,26)+HLOOKUP(Sheet2!$AD$15,#REF!,26)+HLOOKUP(Sheet2!$AD$16,#REF!,26))</f>
        <v>#REF!</v>
      </c>
      <c r="AE46" s="8" t="e">
        <f>SUM(HLOOKUP(Sheet2!$AE$3,#REF!,26)+HLOOKUP(Sheet2!$AE$4,#REF!,26)+HLOOKUP(Sheet2!$AE$5,#REF!,26)+HLOOKUP(Sheet2!$AE$6,#REF!,26)+HLOOKUP(Sheet2!$AE$7,#REF!,26)+HLOOKUP(Sheet2!$AE$8,#REF!,26)+HLOOKUP(Sheet2!$AE$9,#REF!,26)+HLOOKUP(Sheet2!$AE$10,#REF!,26)+HLOOKUP(Sheet2!$AE$11,#REF!,26)+HLOOKUP(Sheet2!$AE$12,#REF!,26)+HLOOKUP(Sheet2!$AE$13,#REF!,26)+HLOOKUP(Sheet2!$AE$14,#REF!,26)+HLOOKUP(Sheet2!$AE$15,#REF!,26)+HLOOKUP(Sheet2!$AE$16,#REF!,26)+HLOOKUP(Sheet2!$AE$17,#REF!,26))</f>
        <v>#REF!</v>
      </c>
      <c r="AF46" s="8" t="e">
        <f>SUM(HLOOKUP(Sheet2!$AF$3,#REF!,26)+HLOOKUP(Sheet2!$AF$4,#REF!,26)+HLOOKUP(Sheet2!$AF$5,#REF!,26)+HLOOKUP(Sheet2!$AF$6,#REF!,26)+HLOOKUP(Sheet2!$AF$7,#REF!,26)+HLOOKUP(Sheet2!$AF$8,#REF!,26)+HLOOKUP(Sheet2!$AF$9,#REF!,26)+HLOOKUP(Sheet2!$AF$10,#REF!,26)+HLOOKUP(Sheet2!$AF$11,#REF!,26)+HLOOKUP(Sheet2!$AF$12,#REF!,26)+HLOOKUP(Sheet2!$AF$13,#REF!,26)+HLOOKUP(Sheet2!$AF$14,#REF!,26))</f>
        <v>#REF!</v>
      </c>
      <c r="AG46" s="8" t="e">
        <f>SUM(HLOOKUP(Sheet2!$AG$3,#REF!,26)+HLOOKUP(Sheet2!$AG$4,#REF!,26)+HLOOKUP(Sheet2!$AG$5,#REF!,26)+HLOOKUP(Sheet2!$AG$6,#REF!,26)+HLOOKUP(Sheet2!$AG$7,#REF!,26)+HLOOKUP(Sheet2!$AG$8,#REF!,26)+HLOOKUP(Sheet2!$AG$9,#REF!,26)+HLOOKUP(Sheet2!$AG$10,#REF!,26)+HLOOKUP(Sheet2!$AG$11,#REF!,26)+HLOOKUP(Sheet2!$AG$12,#REF!,26)+HLOOKUP(Sheet2!$AG$13,#REF!,26)+HLOOKUP(Sheet2!$AG$14,#REF!,26)+HLOOKUP(Sheet2!$AG$15,#REF!,26)+HLOOKUP(Sheet2!$AG$16,#REF!,26))</f>
        <v>#REF!</v>
      </c>
      <c r="AH46" s="8" t="e">
        <f>SUM(HLOOKUP(Sheet2!$AH$3,#REF!,26)+HLOOKUP(Sheet2!$AH$4,#REF!,26)+HLOOKUP(Sheet2!$AH$5,#REF!,26)+HLOOKUP(Sheet2!$AH$6,#REF!,26)+HLOOKUP(Sheet2!$AH$7,#REF!,26)+HLOOKUP(Sheet2!$AH$8,#REF!,26)+HLOOKUP(Sheet2!$AH$9,#REF!,26)+HLOOKUP(Sheet2!$AH$10,#REF!,26)+HLOOKUP(Sheet2!$AH$11,#REF!,26)+HLOOKUP(Sheet2!$AH$12,#REF!,26)+HLOOKUP(Sheet2!$AH$13,#REF!,26)+HLOOKUP(Sheet2!$AH$14,#REF!,26)+HLOOKUP(Sheet2!$AH$15,#REF!,26)+HLOOKUP(Sheet2!$AH$16,#REF!,26))</f>
        <v>#REF!</v>
      </c>
      <c r="AI46" s="8" t="e">
        <f>SUM(HLOOKUP(Sheet2!$AI$3,#REF!,26)+HLOOKUP(Sheet2!$AI$4,#REF!,26)+HLOOKUP(Sheet2!$AI$5,#REF!,26)+HLOOKUP(Sheet2!$AI$6,#REF!,26)+HLOOKUP(Sheet2!$AI$7,#REF!,26)+HLOOKUP(Sheet2!$AI$8,#REF!,26)+HLOOKUP(Sheet2!$AI$9,#REF!,26)+HLOOKUP(Sheet2!$AI$10,#REF!,26)+HLOOKUP(Sheet2!$AI$11,#REF!,26)+HLOOKUP(Sheet2!$AI$12,#REF!,26)+HLOOKUP(Sheet2!$AI$13,#REF!,26))</f>
        <v>#REF!</v>
      </c>
      <c r="AJ46" s="8" t="e">
        <f>SUM(HLOOKUP(Sheet2!$AJ$3,#REF!,26)+HLOOKUP(Sheet2!$AJ$4,#REF!,26)+HLOOKUP(Sheet2!$AJ$5,#REF!,26)+HLOOKUP(Sheet2!$AJ$6,#REF!,26)+HLOOKUP(Sheet2!$AJ$7,#REF!,26)+HLOOKUP(Sheet2!$AJ$8,#REF!,26)+HLOOKUP(Sheet2!$AJ$9,#REF!,26)+HLOOKUP(Sheet2!$AJ$10,#REF!,26)+HLOOKUP(Sheet2!$AJ$11,#REF!,26)+HLOOKUP(Sheet2!$AJ$12,#REF!,26)+HLOOKUP(Sheet2!$AJ$13,#REF!,26)+HLOOKUP(Sheet2!$AJ$14,#REF!,26)+HLOOKUP(Sheet2!$AJ$15,#REF!,26))</f>
        <v>#REF!</v>
      </c>
      <c r="AK46" s="8" t="e">
        <f>SUM(HLOOKUP(Sheet2!$AK$3,#REF!,26)+HLOOKUP(Sheet2!$AK$4,#REF!,26)+HLOOKUP(Sheet2!$AK$5,#REF!,26)+HLOOKUP(Sheet2!$AK$6,#REF!,26)+HLOOKUP(Sheet2!$AK$7,#REF!,26)+HLOOKUP(Sheet2!$AK$8,#REF!,26)+HLOOKUP(Sheet2!$AK$9,#REF!,26)+HLOOKUP(Sheet2!$AK$10,#REF!,26)+HLOOKUP(Sheet2!$AK$11,#REF!,26)+HLOOKUP(Sheet2!$AK$12,#REF!,26)+HLOOKUP(Sheet2!$AK$13,#REF!,26)+HLOOKUP(Sheet2!$AK$14,#REF!,26))</f>
        <v>#REF!</v>
      </c>
      <c r="AL46" s="8" t="e">
        <f>SUM(HLOOKUP(Sheet2!$AL$3,#REF!,26)+HLOOKUP(Sheet2!$AL$4,#REF!,26)+HLOOKUP(Sheet2!$AL$5,#REF!,26)+HLOOKUP(Sheet2!$AL$6,#REF!,26)+HLOOKUP(Sheet2!$AL$7,#REF!,26)+HLOOKUP(Sheet2!$AL$8,#REF!,26)+HLOOKUP(Sheet2!$AL$9,#REF!,26)+HLOOKUP(Sheet2!$AL$10,#REF!,26)+HLOOKUP(Sheet2!$AL$11,#REF!,26)+HLOOKUP(Sheet2!$AL$12,#REF!,26)+HLOOKUP(Sheet2!$AL$13,#REF!,26)+HLOOKUP(Sheet2!$AL$14,#REF!,26)+HLOOKUP(Sheet2!$AL$15,#REF!,26)+HLOOKUP(Sheet2!$AL$16,#REF!,26))</f>
        <v>#REF!</v>
      </c>
      <c r="AM46" s="8" t="e">
        <f>SUM(HLOOKUP(Sheet2!$AM$3,#REF!,26)+HLOOKUP(Sheet2!$AM$4,#REF!,26)+HLOOKUP(Sheet2!$AM$5,#REF!,26)+HLOOKUP(Sheet2!$AM$6,#REF!,26)+HLOOKUP(Sheet2!$AM$7,#REF!,26)+HLOOKUP(Sheet2!$AM$8,#REF!,26)+HLOOKUP(Sheet2!$AM$9,#REF!,26)+HLOOKUP(Sheet2!$AM$10,#REF!,26)+HLOOKUP(Sheet2!$AM$11,#REF!,26)+HLOOKUP(Sheet2!$AM$12,#REF!,26)+HLOOKUP(Sheet2!$AM$13,#REF!,26)+HLOOKUP(Sheet2!$AM$14,#REF!,26)+HLOOKUP(Sheet2!$AM$15,#REF!,26)+HLOOKUP(Sheet2!$AM$16,#REF!,26)+HLOOKUP(Sheet2!$AM$17,#REF!,26))</f>
        <v>#REF!</v>
      </c>
      <c r="AN46" s="8" t="e">
        <f>SUM(HLOOKUP(Sheet2!$AN$3,#REF!,26)+HLOOKUP(Sheet2!$AN$4,#REF!,26)+HLOOKUP(Sheet2!$AN$5,#REF!,26)+HLOOKUP(Sheet2!$AN$6,#REF!,26)+HLOOKUP(Sheet2!$AN$7,#REF!,26)+HLOOKUP(Sheet2!$AN$8,#REF!,26)+HLOOKUP(Sheet2!$AN$9,#REF!,26)+HLOOKUP(Sheet2!$AN$10,#REF!,26)+HLOOKUP(Sheet2!$AN$11,#REF!,26)+HLOOKUP(Sheet2!$AN$12,#REF!,26)+HLOOKUP(Sheet2!$AN$13,#REF!,26)+HLOOKUP(Sheet2!$AN$14,#REF!,26)+HLOOKUP(Sheet2!$AN$15,#REF!,26)+HLOOKUP(Sheet2!$AN$16,#REF!,26)+HLOOKUP(Sheet2!$AN$17,#REF!,26))</f>
        <v>#REF!</v>
      </c>
      <c r="AO46" s="8" t="e">
        <f>SUM(HLOOKUP(Sheet2!$AO$3,#REF!,26)+HLOOKUP(Sheet2!$AO$4,#REF!,26)+HLOOKUP(Sheet2!$AO$5,#REF!,26)+HLOOKUP(Sheet2!$AO$6,#REF!,26)+HLOOKUP(Sheet2!$AO$7,#REF!,26)+HLOOKUP(Sheet2!$AO$8,#REF!,26)+HLOOKUP(Sheet2!$AO$9,#REF!,26)+HLOOKUP(Sheet2!$AO$10,#REF!,26)+HLOOKUP(Sheet2!$AO$11,#REF!,26)+HLOOKUP(Sheet2!$AO$12,#REF!,26)+HLOOKUP(Sheet2!$AO$13,#REF!,26)+HLOOKUP(Sheet2!$AO$14,#REF!,26)+HLOOKUP(Sheet2!$AO$15,#REF!,26)+HLOOKUP(Sheet2!$AO$16,#REF!,26)+HLOOKUP(Sheet2!$AO$17,#REF!,26))</f>
        <v>#REF!</v>
      </c>
      <c r="AP46" s="8" t="e">
        <f>SUM(HLOOKUP(Sheet2!$AP$3,#REF!,26)+HLOOKUP(Sheet2!$AP$4,#REF!,26)+HLOOKUP(Sheet2!$AP$5,#REF!,26)+HLOOKUP(Sheet2!$AP$6,#REF!,26)+HLOOKUP(Sheet2!$AP$7,#REF!,26)+HLOOKUP(Sheet2!$AP$8,#REF!,26)+HLOOKUP(Sheet2!$AP$9,#REF!,26)+HLOOKUP(Sheet2!$AP$10,#REF!,26)+HLOOKUP(Sheet2!$AP$11,#REF!,26)+HLOOKUP(Sheet2!$AP$12,#REF!,26)+HLOOKUP(Sheet2!$AP$13,#REF!,26)+HLOOKUP(Sheet2!$AP$14,#REF!,26)+HLOOKUP(Sheet2!$AP$15,#REF!,26)+HLOOKUP(Sheet2!$AP$16,#REF!,26))</f>
        <v>#REF!</v>
      </c>
      <c r="AQ46" s="8" t="e">
        <f>SUM(HLOOKUP(Sheet2!$AQ$3,#REF!,26)+HLOOKUP(Sheet2!$AQ$4,#REF!,26)+HLOOKUP(Sheet2!$AQ$5,#REF!,26)+HLOOKUP(Sheet2!$AQ$6,#REF!,26)+HLOOKUP(Sheet2!$AQ$7,#REF!,26)+HLOOKUP(Sheet2!$AQ$8,#REF!,26)+HLOOKUP(Sheet2!$AQ$9,#REF!,26)+HLOOKUP(Sheet2!$AQ$10,#REF!,26)+HLOOKUP(Sheet2!$AQ$11,#REF!,26)+HLOOKUP(Sheet2!$AQ$12,#REF!,26)+HLOOKUP(Sheet2!$AQ$13,#REF!,26)+HLOOKUP(Sheet2!$AQ$14,#REF!,26)+HLOOKUP(Sheet2!$AQ$15,#REF!,26)+HLOOKUP(Sheet2!$AQ$16,#REF!,26))</f>
        <v>#REF!</v>
      </c>
      <c r="AR46" s="8" t="e">
        <f>SUM(HLOOKUP(Sheet2!$AR$3,#REF!,26)+HLOOKUP(Sheet2!$AR$4,#REF!,26)+HLOOKUP(Sheet2!$AR$5,#REF!,26)+HLOOKUP(Sheet2!$AR$6,#REF!,26)+HLOOKUP(Sheet2!$AR$7,#REF!,26)+HLOOKUP(Sheet2!$AR$8,#REF!,26)+HLOOKUP(Sheet2!$AR$9,#REF!,26)+HLOOKUP(Sheet2!$AR$10,#REF!,26)+HLOOKUP(Sheet2!$AR$11,#REF!,26)+HLOOKUP(Sheet2!$AR$12,#REF!,26)+HLOOKUP(Sheet2!$AR$13,#REF!,26)+HLOOKUP(Sheet2!$AR$14,#REF!,26)+HLOOKUP(Sheet2!$AR$15,#REF!,26)+HLOOKUP(Sheet2!$AR$16,#REF!,26))</f>
        <v>#REF!</v>
      </c>
      <c r="AS46" s="8" t="e">
        <f>SUM(HLOOKUP(Sheet2!$AS$3,#REF!,26)+HLOOKUP(Sheet2!$AS$4,#REF!,26)+HLOOKUP(Sheet2!$AS$5,#REF!,26)+HLOOKUP(Sheet2!$AS$6,#REF!,26)+HLOOKUP(Sheet2!$AS$7,#REF!,26)+HLOOKUP(Sheet2!$AS$8,#REF!,26)+HLOOKUP(Sheet2!$AS$9,#REF!,26)+HLOOKUP(Sheet2!$AS$10,#REF!,26)+HLOOKUP(Sheet2!$AS$11,#REF!,26)+HLOOKUP(Sheet2!$AS$12,#REF!,26)+HLOOKUP(Sheet2!$AS$13,#REF!,26)+HLOOKUP(Sheet2!$AS$14,#REF!,26))</f>
        <v>#REF!</v>
      </c>
      <c r="AT46" s="8" t="e">
        <f>SUM(HLOOKUP(Sheet2!$AT$3,#REF!,26)+HLOOKUP(Sheet2!$AT$4,#REF!,26)+HLOOKUP(Sheet2!$AT$5,#REF!,26)+HLOOKUP(Sheet2!$AT$6,#REF!,26)+HLOOKUP(Sheet2!$AT$7,#REF!,26)+HLOOKUP(Sheet2!$AT$8,#REF!,26)+HLOOKUP(Sheet2!$AT$9,#REF!,26)+HLOOKUP(Sheet2!$AT$10,#REF!,26)+HLOOKUP(Sheet2!$AT$11,#REF!,26)+HLOOKUP(Sheet2!$AT$12,#REF!,26)+HLOOKUP(Sheet2!$AT$13,#REF!,26)+HLOOKUP(Sheet2!$AT$14,#REF!,26)+HLOOKUP(Sheet2!$AT$15,#REF!,26)+HLOOKUP(Sheet2!$AT$16,#REF!,26))</f>
        <v>#REF!</v>
      </c>
      <c r="AU46" s="8" t="e">
        <f>SUM(HLOOKUP(Sheet2!$AU$3,#REF!,26)+HLOOKUP(Sheet2!$AU$4,#REF!,26)+HLOOKUP(Sheet2!$AU$5,#REF!,26)+HLOOKUP(Sheet2!$AU$6,#REF!,26)+HLOOKUP(Sheet2!$AU$7,#REF!,26)+HLOOKUP(Sheet2!$AU$8,#REF!,26)+HLOOKUP(Sheet2!$AU$9,#REF!,26)+HLOOKUP(Sheet2!$AU$10,#REF!,26)+HLOOKUP(Sheet2!$AU$11,#REF!,26)+HLOOKUP(Sheet2!$AU$12,#REF!,26)+HLOOKUP(Sheet2!$AU$13,#REF!,26)+HLOOKUP(Sheet2!$AU$14,#REF!,26)+HLOOKUP(Sheet2!$AU$15,#REF!,26)+HLOOKUP(Sheet2!$AU$16,#REF!,26))</f>
        <v>#REF!</v>
      </c>
      <c r="AV46" s="8" t="e">
        <f>SUM(HLOOKUP(Sheet2!$AV$3,#REF!,26)+HLOOKUP(Sheet2!$AV$4,#REF!,26)+HLOOKUP(Sheet2!$AV$5,#REF!,26)+HLOOKUP(Sheet2!$AV$6,#REF!,26)+HLOOKUP(Sheet2!$AV$7,#REF!,26)+HLOOKUP(Sheet2!$AV$8,#REF!,26)+HLOOKUP(Sheet2!$AV$9,#REF!,26)+HLOOKUP(Sheet2!$AV$10,#REF!,26)+HLOOKUP(Sheet2!$AV$11,#REF!,26)+HLOOKUP(Sheet2!$AV$12,#REF!,26)+HLOOKUP(Sheet2!$AV$13,#REF!,26)+HLOOKUP(Sheet2!$AV$14,#REF!,26)+HLOOKUP(Sheet2!$AV$15,#REF!,26)+HLOOKUP(Sheet2!$AV$16,#REF!,26)+HLOOKUP(Sheet2!$AV$17,#REF!,26))</f>
        <v>#REF!</v>
      </c>
      <c r="AW46" s="8" t="e">
        <f>SUM(HLOOKUP(Sheet2!$AW$3,#REF!,26)+HLOOKUP(Sheet2!$AW$4,#REF!,26)+HLOOKUP(Sheet2!$AW$5,#REF!,26)+HLOOKUP(Sheet2!$AW$6,#REF!,26)+HLOOKUP(Sheet2!$AW$7,#REF!,26)+HLOOKUP(Sheet2!$AW$8,#REF!,26)+HLOOKUP(Sheet2!$AW$9,#REF!,26)+HLOOKUP(Sheet2!$AW$10,#REF!,26)+HLOOKUP(Sheet2!$AW$11,#REF!,26)+HLOOKUP(Sheet2!$AW$12,#REF!,26)+HLOOKUP(Sheet2!$AW$13,#REF!,26)+HLOOKUP(Sheet2!$AW$14,#REF!,26)+HLOOKUP(Sheet2!$AW$15,#REF!,26)+HLOOKUP(Sheet2!$AW$16,#REF!,26)+HLOOKUP(Sheet2!$AW$17,#REF!,26))</f>
        <v>#REF!</v>
      </c>
      <c r="AX46" s="8" t="e">
        <f>SUM(HLOOKUP(Sheet2!$AX$3,#REF!,26)+HLOOKUP(Sheet2!$AX$4,#REF!,26)+HLOOKUP(Sheet2!$AX$5,#REF!,26)+HLOOKUP(Sheet2!$AX$6,#REF!,26)+HLOOKUP(Sheet2!$AX$7,#REF!,26)+HLOOKUP(Sheet2!$AX$8,#REF!,26)+HLOOKUP(Sheet2!$AX$9,#REF!,26)+HLOOKUP(Sheet2!$AX$10,#REF!,26)+HLOOKUP(Sheet2!$AX$11,#REF!,26)+HLOOKUP(Sheet2!$AX$12,#REF!,26)+HLOOKUP(Sheet2!$AX$13,#REF!,26)+HLOOKUP(Sheet2!$AX$14,#REF!,26)+HLOOKUP(Sheet2!$AX$15,#REF!,26)+HLOOKUP(Sheet2!$AX$16,#REF!,26)+HLOOKUP(Sheet2!$AX$17,#REF!,26)+HLOOKUP(Sheet2!$AX$18,#REF!,26)+HLOOKUP(Sheet2!$AX$19,#REF!,26)+HLOOKUP(Sheet2!$AX$20,#REF!,26))</f>
        <v>#REF!</v>
      </c>
      <c r="AY46" s="8" t="e">
        <f>SUM(HLOOKUP(Sheet2!$AY$3,#REF!,26)+HLOOKUP(Sheet2!$AY$4,#REF!,26)+HLOOKUP(Sheet2!$AY$5,#REF!,26)+HLOOKUP(Sheet2!$AY$6,#REF!,26)+HLOOKUP(Sheet2!$AY$7,#REF!,26)+HLOOKUP(Sheet2!$AY$8,#REF!,26)+HLOOKUP(Sheet2!$AY$9,#REF!,26)+HLOOKUP(Sheet2!$AY$10,#REF!,26)+HLOOKUP(Sheet2!$AY$11,#REF!,26)+HLOOKUP(Sheet2!$AY$12,#REF!,26)+HLOOKUP(Sheet2!$AY$13,#REF!,26)+HLOOKUP(Sheet2!$AY$14,#REF!,26)+HLOOKUP(Sheet2!$AY$15,#REF!,26)+HLOOKUP(Sheet2!$AY$16,#REF!,26)+HLOOKUP(Sheet2!$AY$17,#REF!,26))</f>
        <v>#REF!</v>
      </c>
      <c r="AZ46" s="8" t="e">
        <f>SUM(HLOOKUP(Sheet2!$AZ$3,#REF!,26)+HLOOKUP(Sheet2!$AZ$4,#REF!,26)+HLOOKUP(Sheet2!$AZ$5,#REF!,26)+HLOOKUP(Sheet2!$AZ$6,#REF!,26)+HLOOKUP(Sheet2!$AZ$7,#REF!,26)+HLOOKUP(Sheet2!$AZ$8,#REF!,26)+HLOOKUP(Sheet2!$AZ$9,#REF!,26)+HLOOKUP(Sheet2!$AZ$10,#REF!,26)+HLOOKUP(Sheet2!$AZ$11,#REF!,26)+HLOOKUP(Sheet2!$AZ$12,#REF!,26)+HLOOKUP(Sheet2!$AZ$13,#REF!,26)+HLOOKUP(Sheet2!$AZ$14,#REF!,26)+HLOOKUP(Sheet2!$AZ$15,#REF!,26)+HLOOKUP(Sheet2!$AZ$16,#REF!,26)+HLOOKUP(Sheet2!$AZ$17,#REF!,26)+HLOOKUP(Sheet2!$AZ$18,#REF!,26)+HLOOKUP(Sheet2!$AZ$19,#REF!,26))</f>
        <v>#REF!</v>
      </c>
      <c r="BA46" s="8" t="e">
        <f>SUM(HLOOKUP(Sheet2!$BA$3,#REF!,26)+HLOOKUP(Sheet2!$BA$4,#REF!,26)+HLOOKUP(Sheet2!$BA$5,#REF!,26)+HLOOKUP(Sheet2!$BA$6,#REF!,26)+HLOOKUP(Sheet2!$BA$7,#REF!,26)+HLOOKUP(Sheet2!$BA$8,#REF!,26)+HLOOKUP(Sheet2!$BA$9,#REF!,26)+HLOOKUP(Sheet2!$BA$10,#REF!,26)+HLOOKUP(Sheet2!$BA$11,#REF!,26)+HLOOKUP(Sheet2!$BA$12,#REF!,26)+HLOOKUP(Sheet2!$BA$13,#REF!,26)+HLOOKUP(Sheet2!$BA$14,#REF!,26)+HLOOKUP(Sheet2!$BA$15,#REF!,26)+HLOOKUP(Sheet2!$BA$16,#REF!,26))</f>
        <v>#REF!</v>
      </c>
      <c r="BB46" s="8" t="e">
        <f>SUM(HLOOKUP(Sheet2!$BB$3,#REF!,26)+HLOOKUP(Sheet2!$BB$4,#REF!,26)+HLOOKUP(Sheet2!$BB$5,#REF!,26)+HLOOKUP(Sheet2!$BB$6,#REF!,26)+HLOOKUP(Sheet2!$BB$7,#REF!,26)+HLOOKUP(Sheet2!$BB$8,#REF!,26)+HLOOKUP(Sheet2!$BB$9,#REF!,26)+HLOOKUP(Sheet2!$BB$10,#REF!,26)+HLOOKUP(Sheet2!$BB$11,#REF!,26)+HLOOKUP(Sheet2!$BB$12,#REF!,26)+HLOOKUP(Sheet2!$BB$13,#REF!,26)+HLOOKUP(Sheet2!$BB$14,#REF!,26)+HLOOKUP(Sheet2!$BB$15,#REF!,26)+HLOOKUP(Sheet2!$BB$16,#REF!,26)+HLOOKUP(Sheet2!$BB$17,#REF!,26))</f>
        <v>#REF!</v>
      </c>
      <c r="BC46" s="8" t="e">
        <f>SUM(HLOOKUP(Sheet2!$BC$3,#REF!,26)+HLOOKUP(Sheet2!$BC$4,#REF!,26)+HLOOKUP(Sheet2!$BC$5,#REF!,26)+HLOOKUP(Sheet2!$BC$6,#REF!,26)+HLOOKUP(Sheet2!$BC$7,#REF!,26)+HLOOKUP(Sheet2!$BC$8,#REF!,26)+HLOOKUP(Sheet2!$BC$9,#REF!,26)+HLOOKUP(Sheet2!$BC$10,#REF!,26)+HLOOKUP(Sheet2!$BC$11,#REF!,26)+HLOOKUP(Sheet2!$BC$12,#REF!,26)+HLOOKUP(Sheet2!$BC$13,#REF!,26)+HLOOKUP(Sheet2!$BC$14,#REF!,26))</f>
        <v>#REF!</v>
      </c>
      <c r="BD46" s="8" t="e">
        <f>SUM(HLOOKUP(Sheet2!$BD$3,#REF!,26)+HLOOKUP(Sheet2!$BD$4,#REF!,26)+HLOOKUP(Sheet2!$BD$5,#REF!,26)+HLOOKUP(Sheet2!$BD$6,#REF!,26)+HLOOKUP(Sheet2!$BD$7,#REF!,26)+HLOOKUP(Sheet2!$BD$8,#REF!,26)+HLOOKUP(Sheet2!$BD$9,#REF!,26)+HLOOKUP(Sheet2!$BD$10,#REF!,26)+HLOOKUP(Sheet2!$BD$11,#REF!,26)+HLOOKUP(Sheet2!$BD$12,#REF!,26)+HLOOKUP(Sheet2!$BD$13,#REF!,26)+HLOOKUP(Sheet2!$BD$14,#REF!,26)+HLOOKUP(Sheet2!$BD$15,#REF!,26)+HLOOKUP(Sheet2!$BD$16,#REF!,26))</f>
        <v>#REF!</v>
      </c>
      <c r="BE46" s="8" t="e">
        <f>SUM(HLOOKUP(Sheet2!$BE$3,#REF!,26)+HLOOKUP(Sheet2!$BE$4,#REF!,26)+HLOOKUP(Sheet2!$BE$5,#REF!,26)+HLOOKUP(Sheet2!$BE$6,#REF!,26)+HLOOKUP(Sheet2!$BE$7,#REF!,26)+HLOOKUP(Sheet2!$BE$8,#REF!,26)+HLOOKUP(Sheet2!$BE$9,#REF!,26)+HLOOKUP(Sheet2!$BE$10,#REF!,26)+HLOOKUP(Sheet2!$BE$11,#REF!,26)+HLOOKUP(Sheet2!$BE$12,#REF!,26)+HLOOKUP(Sheet2!$BE$13,#REF!,26)+HLOOKUP(Sheet2!$BE$14,#REF!,26)+HLOOKUP(Sheet2!$BE$15,#REF!,26)+HLOOKUP(Sheet2!$BE$16,#REF!,26))</f>
        <v>#REF!</v>
      </c>
      <c r="BF46" s="8" t="e">
        <f>SUM(HLOOKUP(Sheet2!$BF$3,#REF!,26)+HLOOKUP(Sheet2!$BF$4,#REF!,26)+HLOOKUP(Sheet2!$BF$5,#REF!,26)+HLOOKUP(Sheet2!$BF$6,#REF!,26)+HLOOKUP(Sheet2!$BF$7,#REF!,26)+HLOOKUP(Sheet2!$BF$8,#REF!,26)+HLOOKUP(Sheet2!$BF$9,#REF!,26)+HLOOKUP(Sheet2!$BF$10,#REF!,26)+HLOOKUP(Sheet2!$BF$11,#REF!,26)+HLOOKUP(Sheet2!$BF$12,#REF!,26)+HLOOKUP(Sheet2!$BF$13,#REF!,26))</f>
        <v>#REF!</v>
      </c>
      <c r="BG46" s="8" t="e">
        <f>SUM(HLOOKUP(Sheet2!$BG$3,#REF!,26)+HLOOKUP(Sheet2!$BG$4,#REF!,26)+HLOOKUP(Sheet2!$BG$5,#REF!,26)+HLOOKUP(Sheet2!$BG$6,#REF!,26)+HLOOKUP(Sheet2!$BG$7,#REF!,26)+HLOOKUP(Sheet2!$BG$8,#REF!,26)+HLOOKUP(Sheet2!$BG$9,#REF!,26)+HLOOKUP(Sheet2!$BG$10,#REF!,26)+HLOOKUP(Sheet2!$BG$11,#REF!,26)+HLOOKUP(Sheet2!$BG$12,#REF!,26)+HLOOKUP(Sheet2!$BG$13,#REF!,26)+HLOOKUP(Sheet2!$BG$14,#REF!,26)+HLOOKUP(Sheet2!$BG$15,#REF!,26))</f>
        <v>#REF!</v>
      </c>
      <c r="BH46" s="8" t="e">
        <f>SUM(HLOOKUP(Sheet2!$BH$3,#REF!,26)+HLOOKUP(Sheet2!$BH$4,#REF!,26)+HLOOKUP(Sheet2!$BH$5,#REF!,26)+HLOOKUP(Sheet2!$BH$6,#REF!,26)+HLOOKUP(Sheet2!$BH$7,#REF!,26)+HLOOKUP(Sheet2!$BH$8,#REF!,26)+HLOOKUP(Sheet2!$BH$9,#REF!,26)+HLOOKUP(Sheet2!$BH$10,#REF!,26)+HLOOKUP(Sheet2!$BH$11,#REF!,26)+HLOOKUP(Sheet2!$BH$12,#REF!,26)+HLOOKUP(Sheet2!$BH$13,#REF!,26)+HLOOKUP(Sheet2!$BH$14,#REF!,26))</f>
        <v>#REF!</v>
      </c>
      <c r="BI46" s="8" t="e">
        <f>SUM(HLOOKUP(Sheet2!$BI$3,#REF!,26)+HLOOKUP(Sheet2!$BI$4,#REF!,26)+HLOOKUP(Sheet2!$BI$5,#REF!,26)+HLOOKUP(Sheet2!$BI$6,#REF!,26)+HLOOKUP(Sheet2!$BI$7,#REF!,26)+HLOOKUP(Sheet2!$BI$8,#REF!,26)+HLOOKUP(Sheet2!$BI$9,#REF!,26)+HLOOKUP(Sheet2!$BI$10,#REF!,26)+HLOOKUP(Sheet2!$BI$11,#REF!,26)+HLOOKUP(Sheet2!$BI$12,#REF!,26)+HLOOKUP(Sheet2!$BI$13,#REF!,26)+HLOOKUP(Sheet2!$BI$14,#REF!,26)+HLOOKUP(Sheet2!$BI$15,#REF!,26)+HLOOKUP(Sheet2!$BI$16,#REF!,26))</f>
        <v>#REF!</v>
      </c>
      <c r="BJ46" s="8" t="e">
        <f>SUM(HLOOKUP(Sheet2!$BJ$3,#REF!,26)+HLOOKUP(Sheet2!$BJ$4,#REF!,26)+HLOOKUP(Sheet2!$BJ$5,#REF!,26)+HLOOKUP(Sheet2!$BJ$6,#REF!,26)+HLOOKUP(Sheet2!$BJ$7,#REF!,26)+HLOOKUP(Sheet2!$BJ$8,#REF!,26)+HLOOKUP(Sheet2!$BJ$9,#REF!,26)+HLOOKUP(Sheet2!$BJ$10,#REF!,26)+HLOOKUP(Sheet2!$BJ$11,#REF!,26)+HLOOKUP(Sheet2!$BJ$12,#REF!,26)+HLOOKUP(Sheet2!$BJ$13,#REF!,26)+HLOOKUP(Sheet2!$BJ$14,#REF!,26)+HLOOKUP(Sheet2!$BJ$15,#REF!,26)+HLOOKUP(Sheet2!$BJ$16,#REF!,26)+HLOOKUP(Sheet2!$BJ$17,#REF!,26))</f>
        <v>#REF!</v>
      </c>
      <c r="BK46" s="8" t="e">
        <f>SUM(HLOOKUP(Sheet2!$BK$3,#REF!,26)+HLOOKUP(Sheet2!$BK$4,#REF!,26)+HLOOKUP(Sheet2!$BK$5,#REF!,26)+HLOOKUP(Sheet2!$BK$6,#REF!,26)+HLOOKUP(Sheet2!$BK$7,#REF!,26)+HLOOKUP(Sheet2!$BK$8,#REF!,26)+HLOOKUP(Sheet2!$BK$9,#REF!,26)+HLOOKUP(Sheet2!$BK$10,#REF!,26)+HLOOKUP(Sheet2!$BK$11,#REF!,26)+HLOOKUP(Sheet2!$BK$12,#REF!,26)+HLOOKUP(Sheet2!$BK$13,#REF!,26)+HLOOKUP(Sheet2!$BK$14,#REF!,26)+HLOOKUP(Sheet2!$BK$15,#REF!,26)+HLOOKUP(Sheet2!$BK$16,#REF!,26)+HLOOKUP(Sheet2!$BK$17,#REF!,26))</f>
        <v>#REF!</v>
      </c>
      <c r="BL46" s="8" t="e">
        <f>SUM(HLOOKUP(Sheet2!$BL$3,#REF!,26)+HLOOKUP(Sheet2!$BL$4,#REF!,26)+HLOOKUP(Sheet2!$BL$5,#REF!,26)+HLOOKUP(Sheet2!$BL$6,#REF!,26)+HLOOKUP(Sheet2!$BL$7,#REF!,26)+HLOOKUP(Sheet2!$BL$8,#REF!,26)+HLOOKUP(Sheet2!$BL$9,#REF!,26)+HLOOKUP(Sheet2!$BL$10,#REF!,26)+HLOOKUP(Sheet2!$BL$11,#REF!,26)+HLOOKUP(Sheet2!$BL$12,#REF!,26)+HLOOKUP(Sheet2!$BL$13,#REF!,26)+HLOOKUP(Sheet2!$BL$14,#REF!,26)+HLOOKUP(Sheet2!$BL$15,#REF!,26)+HLOOKUP(Sheet2!$BL$16,#REF!,26)+HLOOKUP(Sheet2!$BL$17,#REF!,26))</f>
        <v>#REF!</v>
      </c>
      <c r="BM46" s="8" t="e">
        <f>SUM(HLOOKUP(Sheet2!$BM$3,#REF!,26)+HLOOKUP(Sheet2!$BM$4,#REF!,26)+HLOOKUP(Sheet2!$BM$5,#REF!,26)+HLOOKUP(Sheet2!$BM$6,#REF!,26)+HLOOKUP(Sheet2!$BM$7,#REF!,26)+HLOOKUP(Sheet2!$BM$8,#REF!,26)+HLOOKUP(Sheet2!$BM$9,#REF!,26)+HLOOKUP(Sheet2!$BM$10,#REF!,26)+HLOOKUP(Sheet2!$BM$11,#REF!,26)+HLOOKUP(Sheet2!$BM$12,#REF!,26)+HLOOKUP(Sheet2!$BM$13,#REF!,26)+HLOOKUP(Sheet2!$BM$14,#REF!,26)+HLOOKUP(Sheet2!$BM$15,#REF!,26)+HLOOKUP(Sheet2!$BM$16,#REF!,26))</f>
        <v>#REF!</v>
      </c>
      <c r="BN46" s="8" t="e">
        <f>SUM(HLOOKUP(Sheet2!$BN$3,#REF!,26)+HLOOKUP(Sheet2!$BN$4,#REF!,26)+HLOOKUP(Sheet2!$BN$5,#REF!,26)+HLOOKUP(Sheet2!$BN$6,#REF!,26)+HLOOKUP(Sheet2!$BN$7,#REF!,26)+HLOOKUP(Sheet2!$BN$8,#REF!,26)+HLOOKUP(Sheet2!$BN$9,#REF!,26)+HLOOKUP(Sheet2!$BN$10,#REF!,26)+HLOOKUP(Sheet2!$BN$11,#REF!,26)+HLOOKUP(Sheet2!$BN$12,#REF!,26)+HLOOKUP(Sheet2!$BN$13,#REF!,26)+HLOOKUP(Sheet2!$BN$14,#REF!,26)+HLOOKUP(Sheet2!$BN$15,#REF!,26)+HLOOKUP(Sheet2!$BN$16,#REF!,26))</f>
        <v>#REF!</v>
      </c>
      <c r="BO46" s="8" t="e">
        <f>SUM(HLOOKUP(Sheet2!$BO$3,#REF!,26)+HLOOKUP(Sheet2!$BO$4,#REF!,26)+HLOOKUP(Sheet2!$BO$5,#REF!,26)+HLOOKUP(Sheet2!$BO$6,#REF!,26)+HLOOKUP(Sheet2!$BO$7,#REF!,26)+HLOOKUP(Sheet2!$BO$8,#REF!,26)+HLOOKUP(Sheet2!$BO$9,#REF!,26)+HLOOKUP(Sheet2!$BO$10,#REF!,26)+HLOOKUP(Sheet2!$BO$11,#REF!,26)+HLOOKUP(Sheet2!$BO$12,#REF!,26)+HLOOKUP(Sheet2!$BO$13,#REF!,26)+HLOOKUP(Sheet2!$BO$14,#REF!,26)+HLOOKUP(Sheet2!$BO$15,#REF!,26)+HLOOKUP(Sheet2!$BO$16,#REF!,26))</f>
        <v>#REF!</v>
      </c>
      <c r="BP46" s="8" t="e">
        <f>SUM(HLOOKUP(Sheet2!$BP$3,#REF!,26)+HLOOKUP(Sheet2!$BP$4,#REF!,26)+HLOOKUP(Sheet2!$BP$5,#REF!,26)+HLOOKUP(Sheet2!$BP$6,#REF!,26)+HLOOKUP(Sheet2!$BP$7,#REF!,26)+HLOOKUP(Sheet2!$BP$8,#REF!,26)+HLOOKUP(Sheet2!$BP$9,#REF!,26)+HLOOKUP(Sheet2!$BP$10,#REF!,26)+HLOOKUP(Sheet2!$BP$11,#REF!,26)+HLOOKUP(Sheet2!$BP$12,#REF!,26)+HLOOKUP(Sheet2!$BP$13,#REF!,26)+HLOOKUP(Sheet2!$BP$14,#REF!,26))</f>
        <v>#REF!</v>
      </c>
      <c r="BQ46" s="8" t="e">
        <f>SUM(HLOOKUP(Sheet2!$BQ$3,#REF!,26)+HLOOKUP(Sheet2!$BQ$4,#REF!,26)+HLOOKUP(Sheet2!$BQ$5,#REF!,26)+HLOOKUP(Sheet2!$BQ$6,#REF!,26)+HLOOKUP(Sheet2!$BQ$7,#REF!,26)+HLOOKUP(Sheet2!$BQ$8,#REF!,26)+HLOOKUP(Sheet2!$BQ$9,#REF!,26)+HLOOKUP(Sheet2!$BQ$10,#REF!,26)+HLOOKUP(Sheet2!$BQ$11,#REF!,26)+HLOOKUP(Sheet2!$BQ$12,#REF!,26)+HLOOKUP(Sheet2!$BQ$13,#REF!,26)+HLOOKUP(Sheet2!$BQ$14,#REF!,26)+HLOOKUP(Sheet2!$BQ$15,#REF!,26)+HLOOKUP(Sheet2!$BQ$16,#REF!,26))</f>
        <v>#REF!</v>
      </c>
      <c r="BR46" s="8" t="e">
        <f>SUM(HLOOKUP(Sheet2!$BR$3,#REF!,26)+HLOOKUP(Sheet2!$BR$4,#REF!,26)+HLOOKUP(Sheet2!$BR$5,#REF!,26)+HLOOKUP(Sheet2!$BR$6,#REF!,26)+HLOOKUP(Sheet2!$BR$7,#REF!,26)+HLOOKUP(Sheet2!$BR$8,#REF!,26)+HLOOKUP(Sheet2!$BR$9,#REF!,26)+HLOOKUP(Sheet2!$BR$10,#REF!,26)+HLOOKUP(Sheet2!$BR$11,#REF!,26)+HLOOKUP(Sheet2!$BR$12,#REF!,26)+HLOOKUP(Sheet2!$BR$13,#REF!,26)+HLOOKUP(Sheet2!$BR$14,#REF!,26)+HLOOKUP(Sheet2!$BR$15,#REF!,26)+HLOOKUP(Sheet2!$BR$16,#REF!,26))</f>
        <v>#REF!</v>
      </c>
      <c r="BS46" s="8" t="e">
        <f>SUM(HLOOKUP(Sheet2!$BS$3,#REF!,26)+HLOOKUP(Sheet2!$BS$4,#REF!,26)+HLOOKUP(Sheet2!$BS$5,#REF!,26)+HLOOKUP(Sheet2!$BS$6,#REF!,26)+HLOOKUP(Sheet2!$BS$7,#REF!,26)+HLOOKUP(Sheet2!$BS$8,#REF!,26)+HLOOKUP(Sheet2!$BS$9,#REF!,26)+HLOOKUP(Sheet2!$BS$10,#REF!,26)+HLOOKUP(Sheet2!$BS$11,#REF!,26)+HLOOKUP(Sheet2!$BS$12,#REF!,26)+HLOOKUP(Sheet2!$BS$13,#REF!,26)+HLOOKUP(Sheet2!$BS$14,#REF!,26)+HLOOKUP(Sheet2!$BS$15,#REF!,26)+HLOOKUP(Sheet2!$BS$16,#REF!,26)+HLOOKUP(Sheet2!$BS$17,#REF!,26))</f>
        <v>#REF!</v>
      </c>
      <c r="BT46" s="8" t="e">
        <f>SUM(HLOOKUP(Sheet2!$BT$3,#REF!,26)+HLOOKUP(Sheet2!$BT$4,#REF!,26)+HLOOKUP(Sheet2!$BT$5,#REF!,26)+HLOOKUP(Sheet2!$BT$6,#REF!,26)+HLOOKUP(Sheet2!$BT$7,#REF!,26)+HLOOKUP(Sheet2!$BT$8,#REF!,26)+HLOOKUP(Sheet2!$BT$9,#REF!,26)+HLOOKUP(Sheet2!$BT$10,#REF!,26)+HLOOKUP(Sheet2!$BT$11,#REF!,26)+HLOOKUP(Sheet2!$BT$12,#REF!,26)+HLOOKUP(Sheet2!$BT$13,#REF!,26)+HLOOKUP(Sheet2!$BT$14,#REF!,26)+HLOOKUP(Sheet2!$BT$15,#REF!,26)+HLOOKUP(Sheet2!$BT$16,#REF!,26)+HLOOKUP(Sheet2!$BT$17,#REF!,26))</f>
        <v>#REF!</v>
      </c>
      <c r="BU46" s="8" t="e">
        <f>SUM(HLOOKUP(Sheet2!$BU$3,#REF!,26)+HLOOKUP(Sheet2!$BU$4,#REF!,26)+HLOOKUP(Sheet2!$BU$5,#REF!,26)+HLOOKUP(Sheet2!$BU$6,#REF!,26)+HLOOKUP(Sheet2!$BU$7,#REF!,26)+HLOOKUP(Sheet2!$BU$8,#REF!,26)+HLOOKUP(Sheet2!$BU$9,#REF!,26)+HLOOKUP(Sheet2!$BU$10,#REF!,26)+HLOOKUP(Sheet2!$BU$11,#REF!,26)+HLOOKUP(Sheet2!$BU$12,#REF!,26)+HLOOKUP(Sheet2!$BU$13,#REF!,26)+HLOOKUP(Sheet2!$BU$14,#REF!,26)+HLOOKUP(Sheet2!$BU$15,#REF!,26)+HLOOKUP(Sheet2!$BU$16,#REF!,26)+HLOOKUP(Sheet2!$BU$17,#REF!,26)+HLOOKUP(Sheet2!$BU$18,#REF!,26)+HLOOKUP(Sheet2!$BU$19,#REF!,26)+HLOOKUP(Sheet2!$BU$20,#REF!,26))</f>
        <v>#REF!</v>
      </c>
      <c r="BV46" s="8" t="e">
        <f>SUM(HLOOKUP(Sheet2!$BV$3,#REF!,26)+HLOOKUP(Sheet2!$BV$4,#REF!,26)+HLOOKUP(Sheet2!$BV$5,#REF!,26)+HLOOKUP(Sheet2!$BV$6,#REF!,26)+HLOOKUP(Sheet2!$BV$7,#REF!,26)+HLOOKUP(Sheet2!$BV$8,#REF!,26)+HLOOKUP(Sheet2!$BV$9,#REF!,26)+HLOOKUP(Sheet2!$BV$10,#REF!,26)+HLOOKUP(Sheet2!$BV$11,#REF!,26)+HLOOKUP(Sheet2!$BV$12,#REF!,26)+HLOOKUP(Sheet2!$BV$13,#REF!,26)+HLOOKUP(Sheet2!$BV$14,#REF!,26)+HLOOKUP(Sheet2!$BV$15,#REF!,26)+HLOOKUP(Sheet2!$BV$16,#REF!,26)+HLOOKUP(Sheet2!$BV$17,#REF!,26))</f>
        <v>#REF!</v>
      </c>
      <c r="BW46" s="8" t="e">
        <f>SUM(HLOOKUP(Sheet2!$BW$3,#REF!,26)+HLOOKUP(Sheet2!$BW$4,#REF!,26)+HLOOKUP(Sheet2!$BW$5,#REF!,26)+HLOOKUP(Sheet2!$BW$6,#REF!,26)+HLOOKUP(Sheet2!$BW$7,#REF!,26)+HLOOKUP(Sheet2!$BW$8,#REF!,26)+HLOOKUP(Sheet2!$BW$9,#REF!,26)+HLOOKUP(Sheet2!$BW$10,#REF!,26)+HLOOKUP(Sheet2!$BW$11,#REF!,26)+HLOOKUP(Sheet2!$BW$12,#REF!,26)+HLOOKUP(Sheet2!$BW$13,#REF!,26)+HLOOKUP(Sheet2!$BW$14,#REF!,26)+HLOOKUP(Sheet2!$BW$15,#REF!,26)+HLOOKUP(Sheet2!$BW$16,#REF!,26)+HLOOKUP(Sheet2!$BW$17,#REF!,26)+HLOOKUP(Sheet2!$BW$18,#REF!,26)+HLOOKUP(Sheet2!$BW$19,#REF!,26))</f>
        <v>#REF!</v>
      </c>
      <c r="BX46" s="8" t="e">
        <f>SUM(HLOOKUP(Sheet2!$BX$3,#REF!,26)+HLOOKUP(Sheet2!$BX$4,#REF!,26)+HLOOKUP(Sheet2!$BX$5,#REF!,26)+HLOOKUP(Sheet2!$BX$6,#REF!,26)+HLOOKUP(Sheet2!$BX$7,#REF!,26)+HLOOKUP(Sheet2!$BX$8,#REF!,26)+HLOOKUP(Sheet2!$BX$9,#REF!,26)+HLOOKUP(Sheet2!$BX$10,#REF!,26)+HLOOKUP(Sheet2!$BX$11,#REF!,26)+HLOOKUP(Sheet2!$BX$12,#REF!,26)+HLOOKUP(Sheet2!$BX$13,#REF!,26)+HLOOKUP(Sheet2!$BX$14,#REF!,26)+HLOOKUP(Sheet2!$BX$15,#REF!,26)+HLOOKUP(Sheet2!$BX$16,#REF!,26)+HLOOKUP(Sheet2!$BX$17,#REF!,26))</f>
        <v>#REF!</v>
      </c>
      <c r="BY46" s="8" t="e">
        <f>SUM(HLOOKUP(Sheet2!$BY$3,#REF!,26)+HLOOKUP(Sheet2!$BY$4,#REF!,26)+HLOOKUP(Sheet2!$BY$5,#REF!,26)+HLOOKUP(Sheet2!$BY$6,#REF!,26)+HLOOKUP(Sheet2!$BY$7,#REF!,26)+HLOOKUP(Sheet2!$BY$8,#REF!,26)+HLOOKUP(Sheet2!$BY$9,#REF!,26)+HLOOKUP(Sheet2!$BY$10,#REF!,26)+HLOOKUP(Sheet2!$BY$11,#REF!,26)+HLOOKUP(Sheet2!$BY$12,#REF!,26)+HLOOKUP(Sheet2!$BY$13,#REF!,26)+HLOOKUP(Sheet2!$BY$14,#REF!,26)+HLOOKUP(Sheet2!$BY$15,#REF!,26)+HLOOKUP(Sheet2!$BY$16,#REF!,26)+HLOOKUP(Sheet2!$BY$17,#REF!,26)+HLOOKUP(Sheet2!$BY$18,#REF!,26))</f>
        <v>#REF!</v>
      </c>
      <c r="BZ46" s="8" t="e">
        <f>SUM(HLOOKUP(Sheet2!$BZ$3,#REF!,26)+HLOOKUP(Sheet2!$BZ$4,#REF!,26)+HLOOKUP(Sheet2!$BZ$5,#REF!,26)+HLOOKUP(Sheet2!$BZ$6,#REF!,26)+HLOOKUP(Sheet2!$BZ$7,#REF!,26)+HLOOKUP(Sheet2!$BZ$8,#REF!,26)+HLOOKUP(Sheet2!$BZ$9,#REF!,26)+HLOOKUP(Sheet2!$BZ$10,#REF!,26)+HLOOKUP(Sheet2!$BZ$11,#REF!,26)+HLOOKUP(Sheet2!$BZ$12,#REF!,26)+HLOOKUP(Sheet2!$BZ$13,#REF!,26)+HLOOKUP(Sheet2!$BZ$14,#REF!,26)+HLOOKUP(Sheet2!$BZ$15,#REF!,26))</f>
        <v>#REF!</v>
      </c>
      <c r="CA46" s="8" t="e">
        <f>SUM(HLOOKUP(Sheet2!$CA$3,#REF!,26)+HLOOKUP(Sheet2!$CA$4,#REF!,26)+HLOOKUP(Sheet2!$CA$5,#REF!,26)+HLOOKUP(Sheet2!$CA$6,#REF!,26)+HLOOKUP(Sheet2!$CA$7,#REF!,26)+HLOOKUP(Sheet2!$CA$8,#REF!,26)+HLOOKUP(Sheet2!$CA$9,#REF!,26)+HLOOKUP(Sheet2!$CA$10,#REF!,26)+HLOOKUP(Sheet2!$CA$11,#REF!,26)+HLOOKUP(Sheet2!$CA$12,#REF!,26)+HLOOKUP(Sheet2!$CA$13,#REF!,26)+HLOOKUP(Sheet2!$CA$14,#REF!,26)+HLOOKUP(Sheet2!$CA$15,#REF!,26)+HLOOKUP(Sheet2!$CA$16,#REF!,26)+HLOOKUP(Sheet2!$CA$17,#REF!,26))</f>
        <v>#REF!</v>
      </c>
      <c r="CB46" s="8" t="e">
        <f>SUM(HLOOKUP(Sheet2!$CB$3,#REF!,26)+HLOOKUP(Sheet2!$CB$4,#REF!,26)+HLOOKUP(Sheet2!$CB$5,#REF!,26)+HLOOKUP(Sheet2!$CB$6,#REF!,26)+HLOOKUP(Sheet2!$CB$7,#REF!,26)+HLOOKUP(Sheet2!$CB$8,#REF!,26)+HLOOKUP(Sheet2!$CB$9,#REF!,26)+HLOOKUP(Sheet2!$CB$10,#REF!,26)+HLOOKUP(Sheet2!$CB$11,#REF!,26)+HLOOKUP(Sheet2!$CB$12,#REF!,26)+HLOOKUP(Sheet2!$CB$13,#REF!,26)+HLOOKUP(Sheet2!$CB$14,#REF!,26)+HLOOKUP(Sheet2!$CB$15,#REF!,26)+HLOOKUP(Sheet2!$CB$16,#REF!,26)+HLOOKUP(Sheet2!$CB$17,#REF!,26))</f>
        <v>#REF!</v>
      </c>
      <c r="CC46" s="8" t="e">
        <f>SUM(HLOOKUP(Sheet2!$CC$3,#REF!,26)+HLOOKUP(Sheet2!$CC$4,#REF!,26)+HLOOKUP(Sheet2!$CC$5,#REF!,26)+HLOOKUP(Sheet2!$CC$6,#REF!,26)+HLOOKUP(Sheet2!$CC$7,#REF!,26)+HLOOKUP(Sheet2!$CC$8,#REF!,26)+HLOOKUP(Sheet2!$CC$9,#REF!,26)+HLOOKUP(Sheet2!$CC$10,#REF!,26)+HLOOKUP(Sheet2!$CC$11,#REF!,26)+HLOOKUP(Sheet2!$CC$12,#REF!,26)+HLOOKUP(Sheet2!$CC$13,#REF!,26)+HLOOKUP(Sheet2!$CC$14,#REF!,26))</f>
        <v>#REF!</v>
      </c>
      <c r="CD46" s="8" t="e">
        <f>SUM(HLOOKUP(Sheet2!$CD$3,#REF!,26)+HLOOKUP(Sheet2!$CD$4,#REF!,26)+HLOOKUP(Sheet2!$CD$5,#REF!,26)+HLOOKUP(Sheet2!$CD$6,#REF!,26)+HLOOKUP(Sheet2!$CD$7,#REF!,26)+HLOOKUP(Sheet2!$CD$8,#REF!,26)+HLOOKUP(Sheet2!$CD$9,#REF!,26)+HLOOKUP(Sheet2!$CD$10,#REF!,26)+HLOOKUP(Sheet2!$CD$11,#REF!,26)+HLOOKUP(Sheet2!$CD$12,#REF!,26)+HLOOKUP(Sheet2!$CD$13,#REF!,26)+HLOOKUP(Sheet2!$CD$14,#REF!,26)+HLOOKUP(Sheet2!$CD$15,#REF!,26)+HLOOKUP(Sheet2!$CD$16,#REF!,26))</f>
        <v>#REF!</v>
      </c>
      <c r="CE46" s="8" t="e">
        <f>SUM(HLOOKUP(Sheet2!$CE$3,#REF!,26)+HLOOKUP(Sheet2!$CE$4,#REF!,26)+HLOOKUP(Sheet2!$CE$5,#REF!,26)+HLOOKUP(Sheet2!$CE$6,#REF!,26)+HLOOKUP(Sheet2!$CE$7,#REF!,26)+HLOOKUP(Sheet2!$CE$8,#REF!,26)+HLOOKUP(Sheet2!$CE$9,#REF!,26)+HLOOKUP(Sheet2!$CE$10,#REF!,26)+HLOOKUP(Sheet2!$CE$11,#REF!,26)+HLOOKUP(Sheet2!$CE$12,#REF!,26)+HLOOKUP(Sheet2!$CE$13,#REF!,26)+HLOOKUP(Sheet2!$CE$14,#REF!,26)+HLOOKUP(Sheet2!$CE$15,#REF!,26))</f>
        <v>#REF!</v>
      </c>
      <c r="CF46" s="8" t="e">
        <f>SUM(HLOOKUP(Sheet2!$CF$3,#REF!,26)+HLOOKUP(Sheet2!$CF$4,#REF!,26)+HLOOKUP(Sheet2!$CF$5,#REF!,26)+HLOOKUP(Sheet2!$CF$6,#REF!,26)+HLOOKUP(Sheet2!$CF$7,#REF!,26)+HLOOKUP(Sheet2!$CF$8,#REF!,26)+HLOOKUP(Sheet2!$CF$9,#REF!,26)+HLOOKUP(Sheet2!$CF$10,#REF!,26)+HLOOKUP(Sheet2!$CF$11,#REF!,26)+HLOOKUP(Sheet2!$CF$12,#REF!,26)+HLOOKUP(Sheet2!$CF$13,#REF!,26)+HLOOKUP(Sheet2!$CF$14,#REF!,26)+HLOOKUP(Sheet2!$CF$15,#REF!,26)+HLOOKUP(Sheet2!$CF$16,#REF!,26)+HLOOKUP(Sheet2!$CF$17,#REF!,26))</f>
        <v>#REF!</v>
      </c>
      <c r="CG46" s="8" t="e">
        <f>SUM(HLOOKUP(Sheet2!$CG$3,#REF!,26)+HLOOKUP(Sheet2!$CG$4,#REF!,26)+HLOOKUP(Sheet2!$CG$5,#REF!,26)+HLOOKUP(Sheet2!$CG$6,#REF!,26)+HLOOKUP(Sheet2!$CG$7,#REF!,26)+HLOOKUP(Sheet2!$CG$8,#REF!,26)+HLOOKUP(Sheet2!$CG$9,#REF!,26)+HLOOKUP(Sheet2!$CG$10,#REF!,26)+HLOOKUP(Sheet2!$CG$11,#REF!,26)+HLOOKUP(Sheet2!$CG$12,#REF!,26)+HLOOKUP(Sheet2!$CG$13,#REF!,26)+HLOOKUP(Sheet2!$CG$14,#REF!,26)+HLOOKUP(Sheet2!$CG$15,#REF!,26)+HLOOKUP(Sheet2!$CG$16,#REF!,26)+HLOOKUP(Sheet2!$CG$17,#REF!,26)+HLOOKUP(Sheet2!$CG$18,#REF!,26))</f>
        <v>#REF!</v>
      </c>
      <c r="CH46" s="8" t="e">
        <f>SUM(HLOOKUP(Sheet2!$CH$3,#REF!,26)+HLOOKUP(Sheet2!$CH$4,#REF!,26)+HLOOKUP(Sheet2!$CH$5,#REF!,26)+HLOOKUP(Sheet2!$CH$6,#REF!,26)+HLOOKUP(Sheet2!$CH$7,#REF!,26)+HLOOKUP(Sheet2!$CH$8,#REF!,26)+HLOOKUP(Sheet2!$CH$9,#REF!,26)+HLOOKUP(Sheet2!$CH$10,#REF!,26)+HLOOKUP(Sheet2!$CH$11,#REF!,26)+HLOOKUP(Sheet2!$CH$12,#REF!,26)+HLOOKUP(Sheet2!$CH$13,#REF!,26)+HLOOKUP(Sheet2!$CH$14,#REF!,26)+HLOOKUP(Sheet2!$CH$15,#REF!,26)+HLOOKUP(Sheet2!$CH$16,#REF!,26)+HLOOKUP(Sheet2!$CH$17,#REF!,26)+HLOOKUP(Sheet2!$CH$18,#REF!,26))</f>
        <v>#REF!</v>
      </c>
      <c r="CI46" s="8" t="e">
        <f>SUM(HLOOKUP(Sheet2!$CI$3,#REF!,26)+HLOOKUP(Sheet2!$CI$4,#REF!,26)+HLOOKUP(Sheet2!$CI$5,#REF!,26)+HLOOKUP(Sheet2!$CI$6,#REF!,26)+HLOOKUP(Sheet2!$CI$7,#REF!,26)+HLOOKUP(Sheet2!$CI$8,#REF!,26)+HLOOKUP(Sheet2!$CI$9,#REF!,26)+HLOOKUP(Sheet2!$CI$10,#REF!,26)+HLOOKUP(Sheet2!$CI$11,#REF!,26)+HLOOKUP(Sheet2!$CI$12,#REF!,26)+HLOOKUP(Sheet2!$CI$13,#REF!,26)+HLOOKUP(Sheet2!$CI$14,#REF!,26)+HLOOKUP(Sheet2!$CI$15,#REF!,26)+HLOOKUP(Sheet2!$CI$16,#REF!,26)+HLOOKUP(Sheet2!$CI$17,#REF!,26)+HLOOKUP(Sheet2!$CI$18,#REF!,26))</f>
        <v>#REF!</v>
      </c>
      <c r="CJ46" s="8" t="e">
        <f>SUM(HLOOKUP(Sheet2!$CJ$3,#REF!,26)+HLOOKUP(Sheet2!$CJ$4,#REF!,26)+HLOOKUP(Sheet2!$CJ$5,#REF!,26)+HLOOKUP(Sheet2!$CJ$6,#REF!,26)+HLOOKUP(Sheet2!$CJ$7,#REF!,26)+HLOOKUP(Sheet2!$CJ$8,#REF!,26)+HLOOKUP(Sheet2!$CJ$9,#REF!,26)+HLOOKUP(Sheet2!$CJ$10,#REF!,26)+HLOOKUP(Sheet2!$CJ$11,#REF!,26)+HLOOKUP(Sheet2!$CJ$12,#REF!,26)+HLOOKUP(Sheet2!$CJ$13,#REF!,26)+HLOOKUP(Sheet2!$CJ$14,#REF!,26)+HLOOKUP(Sheet2!$CJ$15,#REF!,26)+HLOOKUP(Sheet2!$CJ$16,#REF!,26)+HLOOKUP(Sheet2!$CJ$17,#REF!,26))</f>
        <v>#REF!</v>
      </c>
      <c r="CK46" s="8" t="e">
        <f>SUM(HLOOKUP(Sheet2!$CK$3,#REF!,26)+HLOOKUP(Sheet2!$CK$4,#REF!,26)+HLOOKUP(Sheet2!$CK$5,#REF!,26)+HLOOKUP(Sheet2!$CK$6,#REF!,26)+HLOOKUP(Sheet2!$CK$7,#REF!,26)+HLOOKUP(Sheet2!$CK$8,#REF!,26)+HLOOKUP(Sheet2!$CK$9,#REF!,26)+HLOOKUP(Sheet2!$CK$10,#REF!,26)+HLOOKUP(Sheet2!$CK$11,#REF!,26)+HLOOKUP(Sheet2!$CK$12,#REF!,26)+HLOOKUP(Sheet2!$CK$13,#REF!,26)+HLOOKUP(Sheet2!$CK$14,#REF!,26)+HLOOKUP(Sheet2!$CK$15,#REF!,26)+HLOOKUP(Sheet2!$CK$16,#REF!,26)+HLOOKUP(Sheet2!$CK$17,#REF!,26))</f>
        <v>#REF!</v>
      </c>
      <c r="CL46" s="8" t="e">
        <f>SUM(HLOOKUP(Sheet2!$CL$3,#REF!,26)+HLOOKUP(Sheet2!$CL$4,#REF!,26)+HLOOKUP(Sheet2!$CL$5,#REF!,26)+HLOOKUP(Sheet2!$CL$6,#REF!,26)+HLOOKUP(Sheet2!$CL$7,#REF!,26)+HLOOKUP(Sheet2!$CL$8,#REF!,26)+HLOOKUP(Sheet2!$CL$9,#REF!,26)+HLOOKUP(Sheet2!$CL$10,#REF!,26)+HLOOKUP(Sheet2!$CL$11,#REF!,26)+HLOOKUP(Sheet2!$CL$12,#REF!,26)+HLOOKUP(Sheet2!$CL$13,#REF!,26)+HLOOKUP(Sheet2!$CL$14,#REF!,26)+HLOOKUP(Sheet2!$CL$15,#REF!,26)+HLOOKUP(Sheet2!$CL$16,#REF!,26)+HLOOKUP(Sheet2!$CL$17,#REF!,26))</f>
        <v>#REF!</v>
      </c>
      <c r="CM46" s="8" t="e">
        <f>SUM(HLOOKUP(Sheet2!$CM$3,#REF!,26)+HLOOKUP(Sheet2!$CM$4,#REF!,26)+HLOOKUP(Sheet2!$CM$5,#REF!,26)+HLOOKUP(Sheet2!$CM$6,#REF!,26)+HLOOKUP(Sheet2!$CM$7,#REF!,26)+HLOOKUP(Sheet2!$CM$8,#REF!,26)+HLOOKUP(Sheet2!$CM$9,#REF!,26)+HLOOKUP(Sheet2!$CM$10,#REF!,26)+HLOOKUP(Sheet2!$CM$11,#REF!,26)+HLOOKUP(Sheet2!$CM$12,#REF!,26)+HLOOKUP(Sheet2!$CM$13,#REF!,26)+HLOOKUP(Sheet2!$CM$14,#REF!,26)+HLOOKUP(Sheet2!$CM$15,#REF!,26))</f>
        <v>#REF!</v>
      </c>
      <c r="CN46" s="8" t="e">
        <f>SUM(HLOOKUP(Sheet2!$CN$3,#REF!,26)+HLOOKUP(Sheet2!$CN$4,#REF!,26)+HLOOKUP(Sheet2!$CN$5,#REF!,26)+HLOOKUP(Sheet2!$CN$6,#REF!,26)+HLOOKUP(Sheet2!$CN$7,#REF!,26)+HLOOKUP(Sheet2!$CN$8,#REF!,26)+HLOOKUP(Sheet2!$CN$9,#REF!,26)+HLOOKUP(Sheet2!$CN$10,#REF!,26)+HLOOKUP(Sheet2!$CN$11,#REF!,26)+HLOOKUP(Sheet2!$CN$12,#REF!,26)+HLOOKUP(Sheet2!$CN$13,#REF!,26)+HLOOKUP(Sheet2!$CN$14,#REF!,26)+HLOOKUP(Sheet2!$CN$15,#REF!,26)+HLOOKUP(Sheet2!$CN$16,#REF!,26)+HLOOKUP(Sheet2!$CN$17,#REF!,26))</f>
        <v>#REF!</v>
      </c>
      <c r="CO46" s="8" t="e">
        <f>SUM(HLOOKUP(Sheet2!$CO$3,#REF!,26)+HLOOKUP(Sheet2!$CO$4,#REF!,26)+HLOOKUP(Sheet2!$CO$5,#REF!,26)+HLOOKUP(Sheet2!$CO$6,#REF!,26)+HLOOKUP(Sheet2!$CO$7,#REF!,26)+HLOOKUP(Sheet2!$CO$8,#REF!,26)+HLOOKUP(Sheet2!$CO$9,#REF!,26)+HLOOKUP(Sheet2!$CO$10,#REF!,26)+HLOOKUP(Sheet2!$CO$11,#REF!,26)+HLOOKUP(Sheet2!$CO$12,#REF!,26)+HLOOKUP(Sheet2!$CO$13,#REF!,26)+HLOOKUP(Sheet2!$CO$14,#REF!,26)+HLOOKUP(Sheet2!$CO$15,#REF!,26)+HLOOKUP(Sheet2!$CO$16,#REF!,26)+HLOOKUP(Sheet2!$CO$17,#REF!,26))</f>
        <v>#REF!</v>
      </c>
      <c r="CP46" s="8" t="e">
        <f>SUM(HLOOKUP(Sheet2!$CP$3,#REF!,26)+HLOOKUP(Sheet2!$CP$4,#REF!,26)+HLOOKUP(Sheet2!$CP$5,#REF!,26)+HLOOKUP(Sheet2!$CP$6,#REF!,26)+HLOOKUP(Sheet2!$CP$7,#REF!,26)+HLOOKUP(Sheet2!$CP$8,#REF!,26)+HLOOKUP(Sheet2!$CP$9,#REF!,26)+HLOOKUP(Sheet2!$CP$10,#REF!,26)+HLOOKUP(Sheet2!$CP$11,#REF!,26)+HLOOKUP(Sheet2!$CP$12,#REF!,26)+HLOOKUP(Sheet2!$CP$13,#REF!,26)+HLOOKUP(Sheet2!$CP$14,#REF!,26)+HLOOKUP(Sheet2!$CP$15,#REF!,26)+HLOOKUP(Sheet2!$CP$16,#REF!,26)+HLOOKUP(Sheet2!$CP$17,#REF!,26)+HLOOKUP(Sheet2!$CP$18,#REF!,26))</f>
        <v>#REF!</v>
      </c>
      <c r="CQ46" s="8" t="e">
        <f>SUM(HLOOKUP(Sheet2!$CQ$3,#REF!,26)+HLOOKUP(Sheet2!$CQ$4,#REF!,26)+HLOOKUP(Sheet2!$CQ$5,#REF!,26)+HLOOKUP(Sheet2!$CQ$6,#REF!,26)+HLOOKUP(Sheet2!$CQ$7,#REF!,26)+HLOOKUP(Sheet2!$CQ$8,#REF!,26)+HLOOKUP(Sheet2!$CQ$9,#REF!,26)+HLOOKUP(Sheet2!$CQ$10,#REF!,26)+HLOOKUP(Sheet2!$CQ$11,#REF!,26)+HLOOKUP(Sheet2!$CQ$12,#REF!,26)+HLOOKUP(Sheet2!$CQ$13,#REF!,26)+HLOOKUP(Sheet2!$CQ$14,#REF!,26)+HLOOKUP(Sheet2!$CQ$15,#REF!,26)+HLOOKUP(Sheet2!$CQ$16,#REF!,26)+HLOOKUP(Sheet2!$CQ$17,#REF!,26)+HLOOKUP(Sheet2!$CQ$18,#REF!,26))</f>
        <v>#REF!</v>
      </c>
      <c r="CR46" s="8" t="e">
        <f>SUM(HLOOKUP(Sheet2!$CR$3,#REF!,26)+HLOOKUP(Sheet2!$CR$4,#REF!,26)+HLOOKUP(Sheet2!$CR$5,#REF!,26)+HLOOKUP(Sheet2!$CR$6,#REF!,26)+HLOOKUP(Sheet2!$CR$7,#REF!,26)+HLOOKUP(Sheet2!$CR$8,#REF!,26)+HLOOKUP(Sheet2!$CR$9,#REF!,26)+HLOOKUP(Sheet2!$CR$10,#REF!,26)+HLOOKUP(Sheet2!$CR$11,#REF!,26)+HLOOKUP(Sheet2!$CR$12,#REF!,26)+HLOOKUP(Sheet2!$CR$13,#REF!,26)+HLOOKUP(Sheet2!$CR$14,#REF!,26)+HLOOKUP(Sheet2!$CR$15,#REF!,26)+HLOOKUP(Sheet2!$CR$16,#REF!,26)+HLOOKUP(Sheet2!$CR$17,#REF!,26)+HLOOKUP(Sheet2!$CR$18,#REF!,26)+HLOOKUP(Sheet2!$CR$19,#REF!,26)+HLOOKUP(Sheet2!$CR$20,#REF!,26)+HLOOKUP(Sheet2!$CR$21,#REF!,26))</f>
        <v>#REF!</v>
      </c>
      <c r="CS46" s="8" t="e">
        <f>SUM(HLOOKUP(Sheet2!$CS$3,#REF!,26)+HLOOKUP(Sheet2!$CS$4,#REF!,26)+HLOOKUP(Sheet2!$CS$5,#REF!,26)+HLOOKUP(Sheet2!$CS$6,#REF!,26)+HLOOKUP(Sheet2!$CS$7,#REF!,26)+HLOOKUP(Sheet2!$CS$8,#REF!,26)+HLOOKUP(Sheet2!$CS$9,#REF!,26)+HLOOKUP(Sheet2!$CS$10,#REF!,26)+HLOOKUP(Sheet2!$CS$11,#REF!,26)+HLOOKUP(Sheet2!$CS$12,#REF!,26)+HLOOKUP(Sheet2!$CS$13,#REF!,26)+HLOOKUP(Sheet2!$CS$14,#REF!,26)+HLOOKUP(Sheet2!$CS$15,#REF!,26)+HLOOKUP(Sheet2!$CS$16,#REF!,26)+HLOOKUP(Sheet2!$CS$17,#REF!,26)+HLOOKUP(Sheet2!$CS$18,#REF!,26))</f>
        <v>#REF!</v>
      </c>
      <c r="CT46" s="8" t="e">
        <f>SUM(HLOOKUP(Sheet2!$CT$3,#REF!,26)+HLOOKUP(Sheet2!$CT$4,#REF!,26)+HLOOKUP(Sheet2!$CT$5,#REF!,26)+HLOOKUP(Sheet2!$CT$6,#REF!,26)+HLOOKUP(Sheet2!$CT$7,#REF!,26)+HLOOKUP(Sheet2!$CT$8,#REF!,26)+HLOOKUP(Sheet2!$CT$9,#REF!,26)+HLOOKUP(Sheet2!$CT$10,#REF!,26)+HLOOKUP(Sheet2!$CT$11,#REF!,26)+HLOOKUP(Sheet2!$CT$12,#REF!,26)+HLOOKUP(Sheet2!$CT$13,#REF!,26)+HLOOKUP(Sheet2!$CT$14,#REF!,26)+HLOOKUP(Sheet2!$CT$15,#REF!,26)+HLOOKUP(Sheet2!$CT$16,#REF!,26)+HLOOKUP(Sheet2!$CT$17,#REF!,26)+HLOOKUP(Sheet2!$CT$18,#REF!,26)+HLOOKUP(Sheet2!$CT$19,#REF!,26)+HLOOKUP(Sheet2!$CT$20,#REF!,26))</f>
        <v>#REF!</v>
      </c>
      <c r="CU46" s="8" t="e">
        <f>SUM(HLOOKUP(Sheet2!$CU$3,#REF!,26)+HLOOKUP(Sheet2!$CU$4,#REF!,26)+HLOOKUP(Sheet2!$CU$5,#REF!,26)+HLOOKUP(Sheet2!$CU$6,#REF!,26)+HLOOKUP(Sheet2!$CU$7,#REF!,26)+HLOOKUP(Sheet2!$CU$8,#REF!,26)+HLOOKUP(Sheet2!$CU$9,#REF!,26)+HLOOKUP(Sheet2!$CU$10,#REF!,26)+HLOOKUP(Sheet2!$CU$11,#REF!,26)+HLOOKUP(Sheet2!$CU$12,#REF!,26)+HLOOKUP(Sheet2!$CU$13,#REF!,26)+HLOOKUP(Sheet2!$CU$14,#REF!,26)+HLOOKUP(Sheet2!$CU$15,#REF!,26)+HLOOKUP(Sheet2!$CU$16,#REF!,26)+HLOOKUP(Sheet2!$CU$17,#REF!,26))</f>
        <v>#REF!</v>
      </c>
      <c r="CV46" s="8" t="e">
        <f>SUM(HLOOKUP(Sheet2!$CV$3,#REF!,26)+HLOOKUP(Sheet2!$CV$4,#REF!,26)+HLOOKUP(Sheet2!$CV$5,#REF!,26)+HLOOKUP(Sheet2!$CV$6,#REF!,26)+HLOOKUP(Sheet2!$CV$7,#REF!,26)+HLOOKUP(Sheet2!$CV$8,#REF!,26)+HLOOKUP(Sheet2!$CV$9,#REF!,26)+HLOOKUP(Sheet2!$CV$10,#REF!,26)+HLOOKUP(Sheet2!$CV$11,#REF!,26)+HLOOKUP(Sheet2!$CV$12,#REF!,26)+HLOOKUP(Sheet2!$CV$13,#REF!,26)+HLOOKUP(Sheet2!$CV$14,#REF!,26)+HLOOKUP(Sheet2!$CV$15,#REF!,26)+HLOOKUP(Sheet2!$CV$16,#REF!,26)+HLOOKUP(Sheet2!$CV$17,#REF!,26)+HLOOKUP(Sheet2!$CV$18,#REF!,26))</f>
        <v>#REF!</v>
      </c>
      <c r="CW46" s="8" t="e">
        <f>SUM(HLOOKUP(Sheet2!$CW$3,#REF!,26)+HLOOKUP(Sheet2!$CW$4,#REF!,26)+HLOOKUP(Sheet2!$CW$5,#REF!,26)+HLOOKUP(Sheet2!$CW$6,#REF!,26)+HLOOKUP(Sheet2!$CW$7,#REF!,26)+HLOOKUP(Sheet2!$CW$8,#REF!,26)+HLOOKUP(Sheet2!$CW$9,#REF!,26)+HLOOKUP(Sheet2!$CW$10,#REF!,26)+HLOOKUP(Sheet2!$CW$11,#REF!,26)+HLOOKUP(Sheet2!$CW$12,#REF!,26)+HLOOKUP(Sheet2!$CW$13,#REF!,26)+HLOOKUP(Sheet2!$CW$14,#REF!,26)+HLOOKUP(Sheet2!$CW$15,#REF!,26))</f>
        <v>#REF!</v>
      </c>
      <c r="CX46" s="8" t="e">
        <f>SUM(HLOOKUP(Sheet2!$CX$3,#REF!,26)+HLOOKUP(Sheet2!$CX$4,#REF!,26)+HLOOKUP(Sheet2!$CX$5,#REF!,26)+HLOOKUP(Sheet2!$CX$6,#REF!,26)+HLOOKUP(Sheet2!$CX$7,#REF!,26)+HLOOKUP(Sheet2!$CX$8,#REF!,26)+HLOOKUP(Sheet2!$CX$9,#REF!,26)+HLOOKUP(Sheet2!$CX$10,#REF!,26)+HLOOKUP(Sheet2!$CX$11,#REF!,26)+HLOOKUP(Sheet2!$CX$12,#REF!,26)+HLOOKUP(Sheet2!$CX$13,#REF!,26)+HLOOKUP(Sheet2!$CX$14,#REF!,26)+HLOOKUP(Sheet2!$CX$15,#REF!,26)+HLOOKUP(Sheet2!$CX$16,#REF!,26)+HLOOKUP(Sheet2!$CX$17,#REF!,26))</f>
        <v>#REF!</v>
      </c>
      <c r="CY46" s="8" t="e">
        <f>SUM(HLOOKUP(Sheet2!$CY$3,#REF!,26)+HLOOKUP(Sheet2!$CY$4,#REF!,26)+HLOOKUP(Sheet2!$CY$5,#REF!,26)+HLOOKUP(Sheet2!$CY$6,#REF!,26)+HLOOKUP(Sheet2!$CY$7,#REF!,26)+HLOOKUP(Sheet2!$CY$8,#REF!,26)+HLOOKUP(Sheet2!$CY$9,#REF!,26)+HLOOKUP(Sheet2!$CY$10,#REF!,26)+HLOOKUP(Sheet2!$CY$11,#REF!,26)+HLOOKUP(Sheet2!$CY$12,#REF!,26)+HLOOKUP(Sheet2!$CY$13,#REF!,26)+HLOOKUP(Sheet2!$CY$14,#REF!,26)+HLOOKUP(Sheet2!$CY$15,#REF!,26)+HLOOKUP(Sheet2!$CY$16,#REF!,26)+HLOOKUP(Sheet2!$CY$17,#REF!,26))</f>
        <v>#REF!</v>
      </c>
      <c r="CZ46" s="8" t="e">
        <f>SUM(HLOOKUP(Sheet2!$CZ$3,#REF!,26)+HLOOKUP(Sheet2!$CZ$4,#REF!,26)+HLOOKUP(Sheet2!$CZ$5,#REF!,26)+HLOOKUP(Sheet2!$CZ$6,#REF!,26)+HLOOKUP(Sheet2!$CZ$7,#REF!,26)+HLOOKUP(Sheet2!$CZ$8,#REF!,26)+HLOOKUP(Sheet2!$CZ$9,#REF!,26)+HLOOKUP(Sheet2!$CZ$10,#REF!,26)+HLOOKUP(Sheet2!$CZ$11,#REF!,26)+HLOOKUP(Sheet2!$CZ$12,#REF!,26)+HLOOKUP(Sheet2!$CZ$13,#REF!,26)+HLOOKUP(Sheet2!$CZ$14,#REF!,26))</f>
        <v>#REF!</v>
      </c>
      <c r="DA46" s="8" t="e">
        <f>SUM(HLOOKUP(Sheet2!$DA$3,#REF!,26)+HLOOKUP(Sheet2!$DA$4,#REF!,26)+HLOOKUP(Sheet2!$DA$5,#REF!,26)+HLOOKUP(Sheet2!$DA$6,#REF!,26)+HLOOKUP(Sheet2!$DA$7,#REF!,26)+HLOOKUP(Sheet2!$DA$8,#REF!,26)+HLOOKUP(Sheet2!$DA$9,#REF!,26)+HLOOKUP(Sheet2!$DA$10,#REF!,26)+HLOOKUP(Sheet2!$DA$11,#REF!,26)+HLOOKUP(Sheet2!$DA$12,#REF!,26)+HLOOKUP(Sheet2!$DA$13,#REF!,26)+HLOOKUP(Sheet2!$DA$14,#REF!,26)+HLOOKUP(Sheet2!$DA$15,#REF!,26)+HLOOKUP(Sheet2!$DA$16,#REF!,26))</f>
        <v>#REF!</v>
      </c>
      <c r="DB46" s="8" t="e">
        <f>SUM(HLOOKUP(Sheet2!$DB$3,#REF!,26)+HLOOKUP(Sheet2!$DB$4,#REF!,26)+HLOOKUP(Sheet2!$DB$5,#REF!,26)+HLOOKUP(Sheet2!$DB$6,#REF!,26)+HLOOKUP(Sheet2!$DB$7,#REF!,26)+HLOOKUP(Sheet2!$DB$8,#REF!,26)+HLOOKUP(Sheet2!$DB$9,#REF!,26)+HLOOKUP(Sheet2!$DB$10,#REF!,26)+HLOOKUP(Sheet2!$DB$11,#REF!,26)+HLOOKUP(Sheet2!$DB$12,#REF!,26)+HLOOKUP(Sheet2!$DB$13,#REF!,26)+HLOOKUP(Sheet2!$DB$14,#REF!,26)+HLOOKUP(Sheet2!$DB$15,#REF!,26))</f>
        <v>#REF!</v>
      </c>
      <c r="DC46" s="8" t="e">
        <f>SUM(HLOOKUP(Sheet2!$DC$3,#REF!,26)+HLOOKUP(Sheet2!$DC$4,#REF!,26)+HLOOKUP(Sheet2!$DC$5,#REF!,26)+HLOOKUP(Sheet2!$DC$6,#REF!,26)+HLOOKUP(Sheet2!$DC$7,#REF!,26)+HLOOKUP(Sheet2!$DC$8,#REF!,26)+HLOOKUP(Sheet2!$DC$9,#REF!,26)+HLOOKUP(Sheet2!$DC$10,#REF!,26)+HLOOKUP(Sheet2!$DC$11,#REF!,26)+HLOOKUP(Sheet2!$DC$12,#REF!,26)+HLOOKUP(Sheet2!$DC$13,#REF!,26)+HLOOKUP(Sheet2!$DC$14,#REF!,26)+HLOOKUP(Sheet2!$DC$15,#REF!,26)+HLOOKUP(Sheet2!$DC$16,#REF!,26)+HLOOKUP(Sheet2!$DC$17,#REF!,26))</f>
        <v>#REF!</v>
      </c>
      <c r="DD46" s="8" t="e">
        <f>SUM(HLOOKUP(Sheet2!$DD$3,#REF!,26)+HLOOKUP(Sheet2!$DD$4,#REF!,26)+HLOOKUP(Sheet2!$DD$5,#REF!,26)+HLOOKUP(Sheet2!$DD$6,#REF!,26)+HLOOKUP(Sheet2!$DD$7,#REF!,26)+HLOOKUP(Sheet2!$DD$8,#REF!,26)+HLOOKUP(Sheet2!$DD$9,#REF!,26)+HLOOKUP(Sheet2!$DD$10,#REF!,26)+HLOOKUP(Sheet2!$DD$11,#REF!,26)+HLOOKUP(Sheet2!$DD$12,#REF!,26)+HLOOKUP(Sheet2!$DD$13,#REF!,26)+HLOOKUP(Sheet2!$DD$14,#REF!,26)+HLOOKUP(Sheet2!$DD$15,#REF!,26)+HLOOKUP(Sheet2!$DD$16,#REF!,26)+HLOOKUP(Sheet2!$DD$17,#REF!,26)+HLOOKUP(Sheet2!$DD$18,#REF!,26))</f>
        <v>#REF!</v>
      </c>
      <c r="DE46" s="8" t="e">
        <f>SUM(HLOOKUP(Sheet2!$DE$3,#REF!,26)+HLOOKUP(Sheet2!$DE$4,#REF!,26)+HLOOKUP(Sheet2!$DE$5,#REF!,26)+HLOOKUP(Sheet2!$DE$6,#REF!,26)+HLOOKUP(Sheet2!$DE$7,#REF!,26)+HLOOKUP(Sheet2!$DE$8,#REF!,26)+HLOOKUP(Sheet2!$DE$9,#REF!,26)+HLOOKUP(Sheet2!$DE$10,#REF!,26)+HLOOKUP(Sheet2!$DE$11,#REF!,26)+HLOOKUP(Sheet2!$DE$12,#REF!,26)+HLOOKUP(Sheet2!$DE$13,#REF!,26)+HLOOKUP(Sheet2!$DE$14,#REF!,26)+HLOOKUP(Sheet2!$DE$15,#REF!,26)+HLOOKUP(Sheet2!$DE$16,#REF!,26)+HLOOKUP(Sheet2!$DE$17,#REF!,26)+HLOOKUP(Sheet2!$DE$18,#REF!,26))</f>
        <v>#REF!</v>
      </c>
      <c r="DF46" s="8" t="e">
        <f>SUM(HLOOKUP(Sheet2!$DF$3,#REF!,26)+HLOOKUP(Sheet2!$DF$4,#REF!,26)+HLOOKUP(Sheet2!$DF$5,#REF!,26)+HLOOKUP(Sheet2!$DF$6,#REF!,26)+HLOOKUP(Sheet2!$DF$7,#REF!,26)+HLOOKUP(Sheet2!$DF$8,#REF!,26)+HLOOKUP(Sheet2!$DF$9,#REF!,26)+HLOOKUP(Sheet2!$DF$10,#REF!,26)+HLOOKUP(Sheet2!$DF$11,#REF!,26)+HLOOKUP(Sheet2!$DF$12,#REF!,26)+HLOOKUP(Sheet2!$DF$13,#REF!,26)+HLOOKUP(Sheet2!$DF$14,#REF!,26)+HLOOKUP(Sheet2!$DF$15,#REF!,26)+HLOOKUP(Sheet2!$DF$16,#REF!,26)+HLOOKUP(Sheet2!$DF$17,#REF!,26)+HLOOKUP(Sheet2!$DF$18,#REF!,26))</f>
        <v>#REF!</v>
      </c>
      <c r="DG46" s="8" t="e">
        <f>SUM(HLOOKUP(Sheet2!$DG$3,#REF!,26)+HLOOKUP(Sheet2!$DG$4,#REF!,26)+HLOOKUP(Sheet2!$DG$5,#REF!,26)+HLOOKUP(Sheet2!$DG$6,#REF!,26)+HLOOKUP(Sheet2!$DG$7,#REF!,26)+HLOOKUP(Sheet2!$DG$8,#REF!,26)+HLOOKUP(Sheet2!$DG$9,#REF!,26)+HLOOKUP(Sheet2!$DG$10,#REF!,26)+HLOOKUP(Sheet2!$DG$11,#REF!,26)+HLOOKUP(Sheet2!$DG$12,#REF!,26)+HLOOKUP(Sheet2!$DG$13,#REF!,26)+HLOOKUP(Sheet2!$DG$14,#REF!,26)+HLOOKUP(Sheet2!$DG$15,#REF!,26)+HLOOKUP(Sheet2!$DG$16,#REF!,26)+HLOOKUP(Sheet2!$DG$17,#REF!,26))</f>
        <v>#REF!</v>
      </c>
      <c r="DH46" s="8" t="e">
        <f>SUM(HLOOKUP(Sheet2!$DH$3,#REF!,26)+HLOOKUP(Sheet2!$DH$4,#REF!,26)+HLOOKUP(Sheet2!$DH$5,#REF!,26)+HLOOKUP(Sheet2!$DH$6,#REF!,26)+HLOOKUP(Sheet2!$DH$7,#REF!,26)+HLOOKUP(Sheet2!$DH$8,#REF!,26)+HLOOKUP(Sheet2!$DH$9,#REF!,26)+HLOOKUP(Sheet2!$DH$10,#REF!,26)+HLOOKUP(Sheet2!$DH$11,#REF!,26)+HLOOKUP(Sheet2!$DH$12,#REF!,26)+HLOOKUP(Sheet2!$DH$13,#REF!,26)+HLOOKUP(Sheet2!$DH$14,#REF!,26)+HLOOKUP(Sheet2!$DH$15,#REF!,26)+HLOOKUP(Sheet2!$DH$16,#REF!,26)+HLOOKUP(Sheet2!$DH$17,#REF!,26))</f>
        <v>#REF!</v>
      </c>
      <c r="DI46" s="8" t="e">
        <f>SUM(HLOOKUP(Sheet2!$DI$3,#REF!,26)+HLOOKUP(Sheet2!$DI$4,#REF!,26)+HLOOKUP(Sheet2!$DI$5,#REF!,26)+HLOOKUP(Sheet2!$DI$6,#REF!,26)+HLOOKUP(Sheet2!$DI$7,#REF!,26)+HLOOKUP(Sheet2!$DI$8,#REF!,26)+HLOOKUP(Sheet2!$DI$9,#REF!,26)+HLOOKUP(Sheet2!$DI$10,#REF!,26)+HLOOKUP(Sheet2!$DI$11,#REF!,26)+HLOOKUP(Sheet2!$DI$12,#REF!,26)+HLOOKUP(Sheet2!$DI$13,#REF!,26)+HLOOKUP(Sheet2!$DI$14,#REF!,26)+HLOOKUP(Sheet2!$DI$15,#REF!,26)+HLOOKUP(Sheet2!$DI$16,#REF!,26)+HLOOKUP(Sheet2!$DI$17,#REF!,26))</f>
        <v>#REF!</v>
      </c>
      <c r="DJ46" s="8" t="e">
        <f>SUM(HLOOKUP(Sheet2!$DJ$3,#REF!,26)+HLOOKUP(Sheet2!$DJ$4,#REF!,26)+HLOOKUP(Sheet2!$DJ$5,#REF!,26)+HLOOKUP(Sheet2!$DJ$6,#REF!,26)+HLOOKUP(Sheet2!$DJ$7,#REF!,26)+HLOOKUP(Sheet2!$DJ$8,#REF!,26)+HLOOKUP(Sheet2!$DJ$9,#REF!,26)+HLOOKUP(Sheet2!$DJ$10,#REF!,26)+HLOOKUP(Sheet2!$DJ$11,#REF!,26)+HLOOKUP(Sheet2!$DJ$12,#REF!,26)+HLOOKUP(Sheet2!$DJ$13,#REF!,26)+HLOOKUP(Sheet2!$DJ$14,#REF!,26)+HLOOKUP(Sheet2!$DJ$15,#REF!,26))</f>
        <v>#REF!</v>
      </c>
      <c r="DK46" s="8" t="e">
        <f>SUM(HLOOKUP(Sheet2!$DK$3,#REF!,26)+HLOOKUP(Sheet2!$DK$4,#REF!,26)+HLOOKUP(Sheet2!$DK$5,#REF!,26)+HLOOKUP(Sheet2!$DK$6,#REF!,26)+HLOOKUP(Sheet2!$DK$7,#REF!,26)+HLOOKUP(Sheet2!$DK$8,#REF!,26)+HLOOKUP(Sheet2!$DK$9,#REF!,26)+HLOOKUP(Sheet2!$DK$10,#REF!,26)+HLOOKUP(Sheet2!$DK$11,#REF!,26)+HLOOKUP(Sheet2!$DK$12,#REF!,26)+HLOOKUP(Sheet2!$DK$13,#REF!,26)+HLOOKUP(Sheet2!$DK$14,#REF!,26)+HLOOKUP(Sheet2!$DK$15,#REF!,26)+HLOOKUP(Sheet2!$DK$16,#REF!,26)+HLOOKUP(Sheet2!$DK$17,#REF!,26))</f>
        <v>#REF!</v>
      </c>
      <c r="DL46" s="8" t="e">
        <f>SUM(HLOOKUP(Sheet2!$DL$3,#REF!,26)+HLOOKUP(Sheet2!$DL$4,#REF!,26)+HLOOKUP(Sheet2!$DL$5,#REF!,26)+HLOOKUP(Sheet2!$DL$6,#REF!,26)+HLOOKUP(Sheet2!$DL$7,#REF!,26)+HLOOKUP(Sheet2!$DL$8,#REF!,26)+HLOOKUP(Sheet2!$DL$9,#REF!,26)+HLOOKUP(Sheet2!$DL$10,#REF!,26)+HLOOKUP(Sheet2!$DL$11,#REF!,26)+HLOOKUP(Sheet2!$DL$12,#REF!,26)+HLOOKUP(Sheet2!$DL$13,#REF!,26)+HLOOKUP(Sheet2!$DL$14,#REF!,26)+HLOOKUP(Sheet2!$DL$15,#REF!,26)+HLOOKUP(Sheet2!$DL$16,#REF!,26)+HLOOKUP(Sheet2!$DL$17,#REF!,26))</f>
        <v>#REF!</v>
      </c>
      <c r="DM46" s="8" t="e">
        <f>SUM(HLOOKUP(Sheet2!$DM$3,#REF!,26)+HLOOKUP(Sheet2!$DM$4,#REF!,26)+HLOOKUP(Sheet2!$DM$5,#REF!,26)+HLOOKUP(Sheet2!$DM$6,#REF!,26)+HLOOKUP(Sheet2!$DM$7,#REF!,26)+HLOOKUP(Sheet2!$DM$8,#REF!,26)+HLOOKUP(Sheet2!$DM$9,#REF!,26)+HLOOKUP(Sheet2!$DM$10,#REF!,26)+HLOOKUP(Sheet2!$DM$11,#REF!,26)+HLOOKUP(Sheet2!$DM$12,#REF!,26)+HLOOKUP(Sheet2!$DM$13,#REF!,26)+HLOOKUP(Sheet2!$DM$14,#REF!,26)+HLOOKUP(Sheet2!$DM$15,#REF!,26)+HLOOKUP(Sheet2!$DM$16,#REF!,26)+HLOOKUP(Sheet2!$DM$17,#REF!,26)+HLOOKUP(Sheet2!$DM$18,#REF!,26))</f>
        <v>#REF!</v>
      </c>
      <c r="DN46" s="8" t="e">
        <f>SUM(HLOOKUP(Sheet2!$DN$3,#REF!,26)+HLOOKUP(Sheet2!$DN$4,#REF!,26)+HLOOKUP(Sheet2!$DN$5,#REF!,26)+HLOOKUP(Sheet2!$DN$6,#REF!,26)+HLOOKUP(Sheet2!$DN$7,#REF!,26)+HLOOKUP(Sheet2!$DN$8,#REF!,26)+HLOOKUP(Sheet2!$DN$9,#REF!,26)+HLOOKUP(Sheet2!$DN$10,#REF!,26)+HLOOKUP(Sheet2!$DN$11,#REF!,26)+HLOOKUP(Sheet2!$DN$12,#REF!,26)+HLOOKUP(Sheet2!$DN$13,#REF!,26)+HLOOKUP(Sheet2!$DN$14,#REF!,26)+HLOOKUP(Sheet2!$DN$15,#REF!,26)+HLOOKUP(Sheet2!$DN$16,#REF!,26)+HLOOKUP(Sheet2!$DN$17,#REF!,26)+HLOOKUP(Sheet2!$DN$18,#REF!,26))</f>
        <v>#REF!</v>
      </c>
      <c r="DO46" s="8" t="e">
        <f>SUM(HLOOKUP(Sheet2!$DO$3,#REF!,26)+HLOOKUP(Sheet2!$DO$4,#REF!,26)+HLOOKUP(Sheet2!$DO$5,#REF!,26)+HLOOKUP(Sheet2!$DO$6,#REF!,26)+HLOOKUP(Sheet2!$DO$7,#REF!,26)+HLOOKUP(Sheet2!$DO$8,#REF!,26)+HLOOKUP(Sheet2!$DO$9,#REF!,26)+HLOOKUP(Sheet2!$DO$10,#REF!,26)+HLOOKUP(Sheet2!$DO$11,#REF!,26)+HLOOKUP(Sheet2!$DO$12,#REF!,26)+HLOOKUP(Sheet2!$DO$13,#REF!,26)+HLOOKUP(Sheet2!$DO$14,#REF!,26)+HLOOKUP(Sheet2!$DO$15,#REF!,26)+HLOOKUP(Sheet2!$DO$16,#REF!,26)+HLOOKUP(Sheet2!$DO$17,#REF!,26)+HLOOKUP(Sheet2!$DO$18,#REF!,26)+HLOOKUP(Sheet2!$DO$19,#REF!,26)+HLOOKUP(Sheet2!$DO$20,#REF!,26)+HLOOKUP(Sheet2!$DO$21,#REF!,26))</f>
        <v>#REF!</v>
      </c>
      <c r="DP46" s="8" t="e">
        <f>SUM(HLOOKUP(Sheet2!$DP$3,#REF!,26)+HLOOKUP(Sheet2!$DP$4,#REF!,26)+HLOOKUP(Sheet2!$DP$5,#REF!,26)+HLOOKUP(Sheet2!$DP$6,#REF!,26)+HLOOKUP(Sheet2!$DP$7,#REF!,26)+HLOOKUP(Sheet2!$DP$8,#REF!,26)+HLOOKUP(Sheet2!$DP$9,#REF!,26)+HLOOKUP(Sheet2!$DP$10,#REF!,26)+HLOOKUP(Sheet2!$DP$11,#REF!,26)+HLOOKUP(Sheet2!$DP$12,#REF!,26)+HLOOKUP(Sheet2!$DP$13,#REF!,26)+HLOOKUP(Sheet2!$DP$14,#REF!,26)+HLOOKUP(Sheet2!$DP$15,#REF!,26)+HLOOKUP(Sheet2!$DP$16,#REF!,26)+HLOOKUP(Sheet2!$DP$17,#REF!,26)+HLOOKUP(Sheet2!$DP$18,#REF!,26))</f>
        <v>#REF!</v>
      </c>
      <c r="DQ46" s="8" t="e">
        <f>SUM(HLOOKUP(Sheet2!$DQ$3,#REF!,26)+HLOOKUP(Sheet2!$DQ$4,#REF!,26)+HLOOKUP(Sheet2!$DQ$5,#REF!,26)+HLOOKUP(Sheet2!$DQ$6,#REF!,26)+HLOOKUP(Sheet2!$DQ$7,#REF!,26)+HLOOKUP(Sheet2!$DQ$8,#REF!,26)+HLOOKUP(Sheet2!$DQ$9,#REF!,26)+HLOOKUP(Sheet2!$DQ$10,#REF!,26)+HLOOKUP(Sheet2!$DQ$11,#REF!,26)+HLOOKUP(Sheet2!$DQ$12,#REF!,26)+HLOOKUP(Sheet2!$DQ$13,#REF!,26)+HLOOKUP(Sheet2!$DQ$14,#REF!,26)+HLOOKUP(Sheet2!$DQ$15,#REF!,26)+HLOOKUP(Sheet2!$DQ$16,#REF!,26)+HLOOKUP(Sheet2!$DQ$17,#REF!,26)+HLOOKUP(Sheet2!$DQ$18,#REF!,26)+HLOOKUP(Sheet2!$DQ$19,#REF!,26)+HLOOKUP(Sheet2!$DQ$20,#REF!,26))</f>
        <v>#REF!</v>
      </c>
      <c r="DR46" s="8" t="e">
        <f>SUM(HLOOKUP(Sheet2!$DR$3,#REF!,26)+HLOOKUP(Sheet2!$DR$4,#REF!,26)+HLOOKUP(Sheet2!$DR$5,#REF!,26)+HLOOKUP(Sheet2!$DR$6,#REF!,26)+HLOOKUP(Sheet2!$DR$7,#REF!,26)+HLOOKUP(Sheet2!$DR$8,#REF!,26)+HLOOKUP(Sheet2!$DR$9,#REF!,26)+HLOOKUP(Sheet2!$DR$10,#REF!,26)+HLOOKUP(Sheet2!$DR$11,#REF!,26)+HLOOKUP(Sheet2!$DR$12,#REF!,26)+HLOOKUP(Sheet2!$DR$13,#REF!,26)+HLOOKUP(Sheet2!$DR$14,#REF!,26)+HLOOKUP(Sheet2!$DR$15,#REF!,26)+HLOOKUP(Sheet2!$DR$16,#REF!,26))</f>
        <v>#REF!</v>
      </c>
      <c r="DS46" s="8" t="e">
        <f>SUM(HLOOKUP(Sheet2!$DS$3,#REF!,26)+HLOOKUP(Sheet2!$DS$4,#REF!,26)+HLOOKUP(Sheet2!$DS$5,#REF!,26)+HLOOKUP(Sheet2!$DS$6,#REF!,26)+HLOOKUP(Sheet2!$DS$7,#REF!,26)+HLOOKUP(Sheet2!$DS$8,#REF!,26)+HLOOKUP(Sheet2!$DS$9,#REF!,26)+HLOOKUP(Sheet2!$DS$10,#REF!,26)+HLOOKUP(Sheet2!$DS$11,#REF!,26)+HLOOKUP(Sheet2!$DS$12,#REF!,26)+HLOOKUP(Sheet2!$DS$13,#REF!,26)+HLOOKUP(Sheet2!$DS$14,#REF!,26)+HLOOKUP(Sheet2!$DS$15,#REF!,26)+HLOOKUP(Sheet2!$DS$16,#REF!,26)+HLOOKUP(Sheet2!$DS$17,#REF!,26))</f>
        <v>#REF!</v>
      </c>
      <c r="DT46" s="8" t="e">
        <f>SUM(HLOOKUP(Sheet2!$DT$3,#REF!,26)+HLOOKUP(Sheet2!$DT$4,#REF!,26)+HLOOKUP(Sheet2!$DT$5,#REF!,26)+HLOOKUP(Sheet2!$DT$6,#REF!,26)+HLOOKUP(Sheet2!$DT$7,#REF!,26)+HLOOKUP(Sheet2!$DT$8,#REF!,26)+HLOOKUP(Sheet2!$DT$9,#REF!,26)+HLOOKUP(Sheet2!$DT$10,#REF!,26)+HLOOKUP(Sheet2!$DT$11,#REF!,26)+HLOOKUP(Sheet2!$DT$12,#REF!,26)+HLOOKUP(Sheet2!$DT$13,#REF!,26)+HLOOKUP(Sheet2!$DT$14,#REF!,26))</f>
        <v>#REF!</v>
      </c>
      <c r="DU46" s="8" t="e">
        <f>SUM(HLOOKUP(Sheet2!$DU$3,#REF!,26)+HLOOKUP(Sheet2!$DU$4,#REF!,26)+HLOOKUP(Sheet2!$DU$5,#REF!,26)+HLOOKUP(Sheet2!$DU$6,#REF!,26)+HLOOKUP(Sheet2!$DU$7,#REF!,26)+HLOOKUP(Sheet2!$DU$8,#REF!,26)+HLOOKUP(Sheet2!$DU$9,#REF!,26)+HLOOKUP(Sheet2!$DU$10,#REF!,26)+HLOOKUP(Sheet2!$DU$11,#REF!,26)+HLOOKUP(Sheet2!$DU$12,#REF!,26)+HLOOKUP(Sheet2!$DU$13,#REF!,26)+HLOOKUP(Sheet2!$DU$14,#REF!,26)+HLOOKUP(Sheet2!$DU$15,#REF!,26)+HLOOKUP(Sheet2!$DU$16,#REF!,26))</f>
        <v>#REF!</v>
      </c>
      <c r="DV46" s="8" t="e">
        <f>SUM(HLOOKUP(Sheet2!$DV$3,#REF!,26)+HLOOKUP(Sheet2!$DV$4,#REF!,26)+HLOOKUP(Sheet2!$DV$5,#REF!,26)+HLOOKUP(Sheet2!$DV$6,#REF!,26)+HLOOKUP(Sheet2!$DV$7,#REF!,26)+HLOOKUP(Sheet2!$DV$8,#REF!,26)+HLOOKUP(Sheet2!$DV$9,#REF!,26)+HLOOKUP(Sheet2!$DV$10,#REF!,26)+HLOOKUP(Sheet2!$DV$11,#REF!,26)+HLOOKUP(Sheet2!$DV$12,#REF!,26)+HLOOKUP(Sheet2!$DV$13,#REF!,26)+HLOOKUP(Sheet2!$DV$14,#REF!,26)+HLOOKUP(Sheet2!$DV$15,#REF!,26)+HLOOKUP(Sheet2!$DV$16,#REF!,26))</f>
        <v>#REF!</v>
      </c>
      <c r="DW46" s="8" t="e">
        <f>SUM(HLOOKUP(Sheet2!$DW$3,#REF!,26)+HLOOKUP(Sheet2!$DW$4,#REF!,26)+HLOOKUP(Sheet2!$DW$5,#REF!,26)+HLOOKUP(Sheet2!$DW$6,#REF!,26)+HLOOKUP(Sheet2!$DW$7,#REF!,26)+HLOOKUP(Sheet2!$DW$8,#REF!,26)+HLOOKUP(Sheet2!$DW$9,#REF!,26)+HLOOKUP(Sheet2!$DW$10,#REF!,26)+HLOOKUP(Sheet2!$DW$11,#REF!,26)+HLOOKUP(Sheet2!$DW$12,#REF!,26)+HLOOKUP(Sheet2!$DW$13,#REF!,26))</f>
        <v>#REF!</v>
      </c>
      <c r="DX46" s="8" t="e">
        <f>SUM(HLOOKUP(Sheet2!$DX$3,#REF!,26)+HLOOKUP(Sheet2!$DX$4,#REF!,26)+HLOOKUP(Sheet2!$DX$5,#REF!,26)+HLOOKUP(Sheet2!$DX$6,#REF!,26)+HLOOKUP(Sheet2!$DX$7,#REF!,26)+HLOOKUP(Sheet2!$DX$8,#REF!,26)+HLOOKUP(Sheet2!$DX$9,#REF!,26)+HLOOKUP(Sheet2!$DX$10,#REF!,26)+HLOOKUP(Sheet2!$DX$11,#REF!,26)+HLOOKUP(Sheet2!$DX$12,#REF!,26)+HLOOKUP(Sheet2!$DX$13,#REF!,26)+HLOOKUP(Sheet2!$DX$14,#REF!,26)+HLOOKUP(Sheet2!$DX$15,#REF!,26))</f>
        <v>#REF!</v>
      </c>
      <c r="DY46" s="8" t="e">
        <f>SUM(HLOOKUP(Sheet2!$DY$3,#REF!,26)+HLOOKUP(Sheet2!$DY$4,#REF!,26)+HLOOKUP(Sheet2!$DY$5,#REF!,26)+HLOOKUP(Sheet2!$DY$6,#REF!,26)+HLOOKUP(Sheet2!$DY$7,#REF!,26)+HLOOKUP(Sheet2!$DY$8,#REF!,26)+HLOOKUP(Sheet2!$DY$9,#REF!,26)+HLOOKUP(Sheet2!$DY$10,#REF!,26)+HLOOKUP(Sheet2!$DY$11,#REF!,26)+HLOOKUP(Sheet2!$DY$12,#REF!,26)+HLOOKUP(Sheet2!$DY$13,#REF!,26)+HLOOKUP(Sheet2!$DY$14,#REF!,26))</f>
        <v>#REF!</v>
      </c>
      <c r="DZ46" s="8" t="e">
        <f>SUM(HLOOKUP(Sheet2!$DZ$3,#REF!,26)+HLOOKUP(Sheet2!$DZ$4,#REF!,26)+HLOOKUP(Sheet2!$DZ$5,#REF!,26)+HLOOKUP(Sheet2!$DZ$6,#REF!,26)+HLOOKUP(Sheet2!$DZ$7,#REF!,26)+HLOOKUP(Sheet2!$DZ$8,#REF!,26)+HLOOKUP(Sheet2!$DZ$9,#REF!,26)+HLOOKUP(Sheet2!$DZ$10,#REF!,26)+HLOOKUP(Sheet2!$DZ$11,#REF!,26)+HLOOKUP(Sheet2!$DZ$12,#REF!,26)+HLOOKUP(Sheet2!$DZ$13,#REF!,26)+HLOOKUP(Sheet2!$DZ$14,#REF!,26)+HLOOKUP(Sheet2!$DZ$15,#REF!,26)+HLOOKUP(Sheet2!$DZ$16,#REF!,26))</f>
        <v>#REF!</v>
      </c>
      <c r="EA46" s="8" t="e">
        <f>SUM(HLOOKUP(Sheet2!$EA$3,#REF!,26)+HLOOKUP(Sheet2!$EA$4,#REF!,26)+HLOOKUP(Sheet2!$EA$5,#REF!,26)+HLOOKUP(Sheet2!$EA$6,#REF!,26)+HLOOKUP(Sheet2!$EA$7,#REF!,26)+HLOOKUP(Sheet2!$EA$8,#REF!,26)+HLOOKUP(Sheet2!$EA$9,#REF!,26)+HLOOKUP(Sheet2!$EA$10,#REF!,26)+HLOOKUP(Sheet2!$EA$11,#REF!,26)+HLOOKUP(Sheet2!$EA$12,#REF!,26)+HLOOKUP(Sheet2!$EA$13,#REF!,26)+HLOOKUP(Sheet2!$EA$14,#REF!,26)+HLOOKUP(Sheet2!$EA$15,#REF!,26)+HLOOKUP(Sheet2!$EA$16,#REF!,26)+HLOOKUP(Sheet2!$EA$17,#REF!,26))</f>
        <v>#REF!</v>
      </c>
      <c r="EB46" s="8" t="e">
        <f>SUM(HLOOKUP(Sheet2!$EB$3,#REF!,26)+HLOOKUP(Sheet2!$EB$4,#REF!,26)+HLOOKUP(Sheet2!$EB$5,#REF!,26)+HLOOKUP(Sheet2!$EB$6,#REF!,26)+HLOOKUP(Sheet2!$EB$7,#REF!,26)+HLOOKUP(Sheet2!$EB$8,#REF!,26)+HLOOKUP(Sheet2!$EB$9,#REF!,26)+HLOOKUP(Sheet2!$EB$10,#REF!,26)+HLOOKUP(Sheet2!$EB$11,#REF!,26)+HLOOKUP(Sheet2!$EB$12,#REF!,26)+HLOOKUP(Sheet2!$EB$13,#REF!,26)+HLOOKUP(Sheet2!$EB$14,#REF!,26)+HLOOKUP(Sheet2!$EB$15,#REF!,26)+HLOOKUP(Sheet2!$EB$16,#REF!,26)+HLOOKUP(Sheet2!$EB$17,#REF!,26))</f>
        <v>#REF!</v>
      </c>
      <c r="EC46" s="8" t="e">
        <f>SUM(HLOOKUP(Sheet2!$EC$3,#REF!,26)+HLOOKUP(Sheet2!$EC$4,#REF!,26)+HLOOKUP(Sheet2!$EC$5,#REF!,26)+HLOOKUP(Sheet2!$EC$6,#REF!,26)+HLOOKUP(Sheet2!$EC$7,#REF!,26)+HLOOKUP(Sheet2!$EC$8,#REF!,26)+HLOOKUP(Sheet2!$EC$9,#REF!,26)+HLOOKUP(Sheet2!$EC$10,#REF!,26)+HLOOKUP(Sheet2!$EC$11,#REF!,26)+HLOOKUP(Sheet2!$EC$12,#REF!,26)+HLOOKUP(Sheet2!$EC$13,#REF!,26)+HLOOKUP(Sheet2!$EC$14,#REF!,26)+HLOOKUP(Sheet2!$EC$15,#REF!,26)+HLOOKUP(Sheet2!$EC$16,#REF!,26)+HLOOKUP(Sheet2!$EC$17,#REF!,26))</f>
        <v>#REF!</v>
      </c>
      <c r="ED46" s="8" t="e">
        <f>SUM(HLOOKUP(Sheet2!$ED$3,#REF!,26)+HLOOKUP(Sheet2!$ED$4,#REF!,26)+HLOOKUP(Sheet2!$ED$5,#REF!,26)+HLOOKUP(Sheet2!$ED$6,#REF!,26)+HLOOKUP(Sheet2!$ED$7,#REF!,26)+HLOOKUP(Sheet2!$ED$8,#REF!,26)+HLOOKUP(Sheet2!$ED$9,#REF!,26)+HLOOKUP(Sheet2!$ED$10,#REF!,26)+HLOOKUP(Sheet2!$ED$11,#REF!,26)+HLOOKUP(Sheet2!$ED$12,#REF!,26)+HLOOKUP(Sheet2!$ED$13,#REF!,26)+HLOOKUP(Sheet2!$ED$14,#REF!,26)+HLOOKUP(Sheet2!$ED$15,#REF!,26)+HLOOKUP(Sheet2!$ED$16,#REF!,26))</f>
        <v>#REF!</v>
      </c>
      <c r="EE46" s="8" t="e">
        <f>SUM(HLOOKUP(Sheet2!$EE$3,#REF!,26)+HLOOKUP(Sheet2!$EE$4,#REF!,26)+HLOOKUP(Sheet2!$EE$5,#REF!,26)+HLOOKUP(Sheet2!$EE$6,#REF!,26)+HLOOKUP(Sheet2!$EE$7,#REF!,26)+HLOOKUP(Sheet2!$EE$8,#REF!,26)+HLOOKUP(Sheet2!$EE$9,#REF!,26)+HLOOKUP(Sheet2!$EE$10,#REF!,26)+HLOOKUP(Sheet2!$EE$11,#REF!,26)+HLOOKUP(Sheet2!$EE$12,#REF!,26)+HLOOKUP(Sheet2!$EE$13,#REF!,26)+HLOOKUP(Sheet2!$EE$14,#REF!,26)+HLOOKUP(Sheet2!$EE$15,#REF!,26)+HLOOKUP(Sheet2!$EE$16,#REF!,26))</f>
        <v>#REF!</v>
      </c>
      <c r="EF46" s="8" t="e">
        <f>SUM(HLOOKUP(Sheet2!$EF$3,#REF!,26)+HLOOKUP(Sheet2!$EF$4,#REF!,26)+HLOOKUP(Sheet2!$EF$5,#REF!,26)+HLOOKUP(Sheet2!$EF$6,#REF!,26)+HLOOKUP(Sheet2!$EF$7,#REF!,26)+HLOOKUP(Sheet2!$EF$8,#REF!,26)+HLOOKUP(Sheet2!$EF$9,#REF!,26)+HLOOKUP(Sheet2!$EF$10,#REF!,26)+HLOOKUP(Sheet2!$EF$11,#REF!,26)+HLOOKUP(Sheet2!$EF$12,#REF!,26)+HLOOKUP(Sheet2!$EF$13,#REF!,26)+HLOOKUP(Sheet2!$EF$14,#REF!,26)+HLOOKUP(Sheet2!$EF$15,#REF!,26)+HLOOKUP(Sheet2!$EF$16,#REF!,26))</f>
        <v>#REF!</v>
      </c>
      <c r="EG46" s="8" t="e">
        <f>SUM(HLOOKUP(Sheet2!$EG$3,#REF!,26)+HLOOKUP(Sheet2!$EG$4,#REF!,26)+HLOOKUP(Sheet2!$EG$5,#REF!,26)+HLOOKUP(Sheet2!$EG$6,#REF!,26)+HLOOKUP(Sheet2!$EG$7,#REF!,26)+HLOOKUP(Sheet2!$EG$8,#REF!,26)+HLOOKUP(Sheet2!$EG$9,#REF!,26)+HLOOKUP(Sheet2!$EG$10,#REF!,26)+HLOOKUP(Sheet2!$EG$11,#REF!,26)+HLOOKUP(Sheet2!$EG$12,#REF!,26)+HLOOKUP(Sheet2!$EG$13,#REF!,26)+HLOOKUP(Sheet2!$EG$14,#REF!,26))</f>
        <v>#REF!</v>
      </c>
      <c r="EH46" s="8" t="e">
        <f>SUM(HLOOKUP(Sheet2!$EH$3,#REF!,26)+HLOOKUP(Sheet2!$EH$4,#REF!,26)+HLOOKUP(Sheet2!$EH$5,#REF!,26)+HLOOKUP(Sheet2!$EH$6,#REF!,26)+HLOOKUP(Sheet2!$EH$7,#REF!,26)+HLOOKUP(Sheet2!$EH$8,#REF!,26)+HLOOKUP(Sheet2!$EH$9,#REF!,26)+HLOOKUP(Sheet2!$EH$10,#REF!,26)+HLOOKUP(Sheet2!$EH$11,#REF!,26)+HLOOKUP(Sheet2!$EH$12,#REF!,26)+HLOOKUP(Sheet2!$EH$13,#REF!,26)+HLOOKUP(Sheet2!$EH$14,#REF!,26)+HLOOKUP(Sheet2!$EH$15,#REF!,26)+HLOOKUP(Sheet2!$EH$16,#REF!,26))</f>
        <v>#REF!</v>
      </c>
      <c r="EI46" s="8" t="e">
        <f>SUM(HLOOKUP(Sheet2!$EI$3,#REF!,26)+HLOOKUP(Sheet2!$EI$4,#REF!,26)+HLOOKUP(Sheet2!$EI$5,#REF!,26)+HLOOKUP(Sheet2!$EI$6,#REF!,26)+HLOOKUP(Sheet2!$EI$7,#REF!,26)+HLOOKUP(Sheet2!$EI$8,#REF!,26)+HLOOKUP(Sheet2!$EI$9,#REF!,26)+HLOOKUP(Sheet2!$EI$10,#REF!,26)+HLOOKUP(Sheet2!$EI$11,#REF!,26)+HLOOKUP(Sheet2!$EI$12,#REF!,26)+HLOOKUP(Sheet2!$EI$13,#REF!,26)+HLOOKUP(Sheet2!$EI$14,#REF!,26)+HLOOKUP(Sheet2!$EI$15,#REF!,26)+HLOOKUP(Sheet2!$EI$16,#REF!,26))</f>
        <v>#REF!</v>
      </c>
      <c r="EJ46" s="8" t="e">
        <f>SUM(HLOOKUP(Sheet2!$EJ$3,#REF!,26)+HLOOKUP(Sheet2!$EJ$4,#REF!,26)+HLOOKUP(Sheet2!$EJ$5,#REF!,26)+HLOOKUP(Sheet2!$EJ$6,#REF!,26)+HLOOKUP(Sheet2!$EJ$7,#REF!,26)+HLOOKUP(Sheet2!$EJ$8,#REF!,26)+HLOOKUP(Sheet2!$EJ$9,#REF!,26)+HLOOKUP(Sheet2!$EJ$10,#REF!,26)+HLOOKUP(Sheet2!$EJ$11,#REF!,26)+HLOOKUP(Sheet2!$EJ$12,#REF!,26)+HLOOKUP(Sheet2!$EJ$13,#REF!,26)+HLOOKUP(Sheet2!$EJ$14,#REF!,26)+HLOOKUP(Sheet2!$EJ$15,#REF!,26)+HLOOKUP(Sheet2!$EJ$16,#REF!,26)+HLOOKUP(Sheet2!$EJ$17,#REF!,26))</f>
        <v>#REF!</v>
      </c>
      <c r="EK46" s="8" t="e">
        <f>SUM(HLOOKUP(Sheet2!$EK$3,#REF!,26)+HLOOKUP(Sheet2!$EK$4,#REF!,26)+HLOOKUP(Sheet2!$EK$5,#REF!,26)+HLOOKUP(Sheet2!$EK$6,#REF!,26)+HLOOKUP(Sheet2!$EK$7,#REF!,26)+HLOOKUP(Sheet2!$EK$8,#REF!,26)+HLOOKUP(Sheet2!$EK$9,#REF!,26)+HLOOKUP(Sheet2!$EK$10,#REF!,26)+HLOOKUP(Sheet2!$EK$11,#REF!,26)+HLOOKUP(Sheet2!$EK$12,#REF!,26)+HLOOKUP(Sheet2!$EK$13,#REF!,26)+HLOOKUP(Sheet2!$EK$14,#REF!,26)+HLOOKUP(Sheet2!$EK$15,#REF!,26)+HLOOKUP(Sheet2!$EK$16,#REF!,26)+HLOOKUP(Sheet2!$EK$17,#REF!,26))</f>
        <v>#REF!</v>
      </c>
      <c r="EL46" s="8" t="e">
        <f>SUM(HLOOKUP(Sheet2!$EL$3,#REF!,26)+HLOOKUP(Sheet2!$EL$4,#REF!,26)+HLOOKUP(Sheet2!$EL$5,#REF!,26)+HLOOKUP(Sheet2!$EL$6,#REF!,26)+HLOOKUP(Sheet2!$EL$7,#REF!,26)+HLOOKUP(Sheet2!$EL$8,#REF!,26)+HLOOKUP(Sheet2!$EL$9,#REF!,26)+HLOOKUP(Sheet2!$EL$10,#REF!,26)+HLOOKUP(Sheet2!$EL$11,#REF!,26)+HLOOKUP(Sheet2!$EL$12,#REF!,26)+HLOOKUP(Sheet2!$EL$13,#REF!,26)+HLOOKUP(Sheet2!$EL$14,#REF!,26)+HLOOKUP(Sheet2!$EL$15,#REF!,26)+HLOOKUP(Sheet2!$EL$16,#REF!,26)+HLOOKUP(Sheet2!$EL$17,#REF!,26)+HLOOKUP(Sheet2!$EL$18,#REF!,26)+HLOOKUP(Sheet2!$EL$19,#REF!,26)+HLOOKUP(Sheet2!$EL$20,#REF!,26))</f>
        <v>#REF!</v>
      </c>
      <c r="EM46" s="8" t="e">
        <f>SUM(HLOOKUP(Sheet2!$EM$3,#REF!,26)+HLOOKUP(Sheet2!$EM$4,#REF!,26)+HLOOKUP(Sheet2!$EM$5,#REF!,26)+HLOOKUP(Sheet2!$EM$6,#REF!,26)+HLOOKUP(Sheet2!$EM$7,#REF!,26)+HLOOKUP(Sheet2!$EM$8,#REF!,26)+HLOOKUP(Sheet2!$EM$9,#REF!,26)+HLOOKUP(Sheet2!$EM$10,#REF!,26)+HLOOKUP(Sheet2!$EM$11,#REF!,26)+HLOOKUP(Sheet2!$EM$12,#REF!,26)+HLOOKUP(Sheet2!$EM$13,#REF!,26)+HLOOKUP(Sheet2!$EM$14,#REF!,26)+HLOOKUP(Sheet2!$EM$15,#REF!,26)+HLOOKUP(Sheet2!$EM$16,#REF!,26)+HLOOKUP(Sheet2!$EM$17,#REF!,26))</f>
        <v>#REF!</v>
      </c>
      <c r="EN46" s="8" t="e">
        <f>SUM(HLOOKUP(Sheet2!$EN$3,#REF!,26)+HLOOKUP(Sheet2!$EN$4,#REF!,26)+HLOOKUP(Sheet2!$EN$5,#REF!,26)+HLOOKUP(Sheet2!$EN$6,#REF!,26)+HLOOKUP(Sheet2!$EN$7,#REF!,26)+HLOOKUP(Sheet2!$EN$8,#REF!,26)+HLOOKUP(Sheet2!$EN$9,#REF!,26)+HLOOKUP(Sheet2!$EN$10,#REF!,26)+HLOOKUP(Sheet2!$EN$11,#REF!,26)+HLOOKUP(Sheet2!$EN$12,#REF!,26)+HLOOKUP(Sheet2!$EN$13,#REF!,26)+HLOOKUP(Sheet2!$EN$14,#REF!,26)+HLOOKUP(Sheet2!$EN$15,#REF!,26)+HLOOKUP(Sheet2!$EN$16,#REF!,26)+HLOOKUP(Sheet2!$EN$17,#REF!,26)+HLOOKUP(Sheet2!$EN$18,#REF!,26)+HLOOKUP(Sheet2!$EN$19,#REF!,26))</f>
        <v>#REF!</v>
      </c>
      <c r="EO46" s="8" t="e">
        <f>SUM(HLOOKUP(Sheet2!$EO$3,#REF!,26)+HLOOKUP(Sheet2!$EO$4,#REF!,26)+HLOOKUP(Sheet2!$EO$5,#REF!,26)+HLOOKUP(Sheet2!$EO$6,#REF!,26)+HLOOKUP(Sheet2!$EO$7,#REF!,26)+HLOOKUP(Sheet2!$EO$8,#REF!,26)+HLOOKUP(Sheet2!$EO$9,#REF!,26)+HLOOKUP(Sheet2!$EO$10,#REF!,26)+HLOOKUP(Sheet2!$EO$11,#REF!,26)+HLOOKUP(Sheet2!$EO$12,#REF!,26)+HLOOKUP(Sheet2!$EO$13,#REF!,26))</f>
        <v>#REF!</v>
      </c>
      <c r="EP46" s="8" t="e">
        <f>SUM(HLOOKUP(Sheet2!$EP$3,#REF!,26)+HLOOKUP(Sheet2!$EP$4,#REF!,26)+HLOOKUP(Sheet2!$EP$5,#REF!,26)+HLOOKUP(Sheet2!$EP$6,#REF!,26)+HLOOKUP(Sheet2!$EP$7,#REF!,26)+HLOOKUP(Sheet2!$EP$8,#REF!,26)+HLOOKUP(Sheet2!$EP$9,#REF!,26)+HLOOKUP(Sheet2!$EP$10,#REF!,26)+HLOOKUP(Sheet2!$EP$11,#REF!,26)+HLOOKUP(Sheet2!$EP$12,#REF!,26)+HLOOKUP(Sheet2!$EP$13,#REF!,26))</f>
        <v>#REF!</v>
      </c>
      <c r="EQ46" s="8" t="e">
        <f>SUM(HLOOKUP(Sheet2!$EQ$3,#REF!,26)+HLOOKUP(Sheet2!$EQ$4,#REF!,26)+HLOOKUP(Sheet2!$EQ$5,#REF!,26)+HLOOKUP(Sheet2!$EQ$6,#REF!,26)+HLOOKUP(Sheet2!$EQ$7,#REF!,26)+HLOOKUP(Sheet2!$EQ$8,#REF!,26)+HLOOKUP(Sheet2!$EQ$9,#REF!,26)+HLOOKUP(Sheet2!$EQ$10,#REF!,26)+HLOOKUP(Sheet2!$EQ$11,#REF!,26)+HLOOKUP(Sheet2!$EQ$12,#REF!,26)+HLOOKUP(Sheet2!$EQ$13,#REF!,26)+HLOOKUP(Sheet2!$EQ$14,#REF!,26))</f>
        <v>#REF!</v>
      </c>
      <c r="ER46" s="8" t="e">
        <f>SUM(HLOOKUP(Sheet2!$ER$3,#REF!,26)+HLOOKUP(Sheet2!$ER$4,#REF!,26)+HLOOKUP(Sheet2!$ER$5,#REF!,26)+HLOOKUP(Sheet2!$ER$6,#REF!,26)+HLOOKUP(Sheet2!$ER$7,#REF!,26)+HLOOKUP(Sheet2!$ER$8,#REF!,26)+HLOOKUP(Sheet2!$ER$9,#REF!,26)+HLOOKUP(Sheet2!$ER$10,#REF!,26)+HLOOKUP(Sheet2!$ER$11,#REF!,26))</f>
        <v>#REF!</v>
      </c>
      <c r="ES46" s="8" t="e">
        <f>SUM(HLOOKUP(Sheet2!$ES$3,#REF!,26)+HLOOKUP(Sheet2!$ES$4,#REF!,26)+HLOOKUP(Sheet2!$ES$5,#REF!,26)+HLOOKUP(Sheet2!$ES$6,#REF!,26)+HLOOKUP(Sheet2!$ES$7,#REF!,26)+HLOOKUP(Sheet2!$ES$8,#REF!,26)+HLOOKUP(Sheet2!$ES$9,#REF!,26)+HLOOKUP(Sheet2!$ES$10,#REF!,26)+HLOOKUP(Sheet2!$ES$11,#REF!,26)+HLOOKUP(Sheet2!$ES$12,#REF!,26)+HLOOKUP(Sheet2!$ES$13,#REF!,26))</f>
        <v>#REF!</v>
      </c>
      <c r="ET46" s="8" t="e">
        <f>SUM(HLOOKUP(Sheet2!$ET$3,#REF!,26)+HLOOKUP(Sheet2!$ET$4,#REF!,26)+HLOOKUP(Sheet2!$ET$5,#REF!,26)+HLOOKUP(Sheet2!$ET$6,#REF!,26)+HLOOKUP(Sheet2!$ET$7,#REF!,26)+HLOOKUP(Sheet2!$ET$8,#REF!,26)+HLOOKUP(Sheet2!$ET$9,#REF!,26)+HLOOKUP(Sheet2!$ET$10,#REF!,26)+HLOOKUP(Sheet2!$ET$11,#REF!,26))</f>
        <v>#REF!</v>
      </c>
      <c r="EU46" s="8" t="e">
        <f>SUM(HLOOKUP(Sheet2!$EU$3,#REF!,26)+HLOOKUP(Sheet2!$EU$4,#REF!,26)+HLOOKUP(Sheet2!$EU$5,#REF!,26)+HLOOKUP(Sheet2!$EU$6,#REF!,26)+HLOOKUP(Sheet2!$EU$7,#REF!,26)+HLOOKUP(Sheet2!$EU$8,#REF!,26)+HLOOKUP(Sheet2!$EU$9,#REF!,26)+HLOOKUP(Sheet2!$EU$10,#REF!,26)+HLOOKUP(Sheet2!$EU$11,#REF!,26)+HLOOKUP(Sheet2!$EU$12,#REF!,26)+HLOOKUP(Sheet2!$EU$13,#REF!,26))</f>
        <v>#REF!</v>
      </c>
      <c r="EV46" s="8" t="e">
        <f>SUM(HLOOKUP(Sheet2!$EV$3,#REF!,26)+HLOOKUP(Sheet2!$EV$4,#REF!,26)+HLOOKUP(Sheet2!$EV$5,#REF!,26)+HLOOKUP(Sheet2!$EV$6,#REF!,26)+HLOOKUP(Sheet2!$EV$7,#REF!,26)+HLOOKUP(Sheet2!$EV$8,#REF!,26)+HLOOKUP(Sheet2!$EV$9,#REF!,26)+HLOOKUP(Sheet2!$EV$10,#REF!,26)+HLOOKUP(Sheet2!$EV$11,#REF!,26)+HLOOKUP(Sheet2!$EV$12,#REF!,26)+HLOOKUP(Sheet2!$EV$13,#REF!,26)+HLOOKUP(Sheet2!$EV$14,#REF!,26))</f>
        <v>#REF!</v>
      </c>
      <c r="EW46" s="8" t="e">
        <f>SUM(HLOOKUP(Sheet2!$EW$3,#REF!,26)+HLOOKUP(Sheet2!$EW$4,#REF!,26)+HLOOKUP(Sheet2!$EW$5,#REF!,26)+HLOOKUP(Sheet2!$EW$6,#REF!,26)+HLOOKUP(Sheet2!$EW$7,#REF!,26)+HLOOKUP(Sheet2!$EW$8,#REF!,26)+HLOOKUP(Sheet2!$EW$9,#REF!,26)+HLOOKUP(Sheet2!$EW$10,#REF!,26)+HLOOKUP(Sheet2!$EW$11,#REF!,26)+HLOOKUP(Sheet2!$EW$12,#REF!,26)+HLOOKUP(Sheet2!$EW$13,#REF!,26)+HLOOKUP(Sheet2!$EW$14,#REF!,26))</f>
        <v>#REF!</v>
      </c>
      <c r="EX46" s="8" t="e">
        <f>SUM(HLOOKUP(Sheet2!$EX$3,#REF!,26)+HLOOKUP(Sheet2!$EX$4,#REF!,26)+HLOOKUP(Sheet2!$EX$5,#REF!,26)+HLOOKUP(Sheet2!$EX$6,#REF!,26)+HLOOKUP(Sheet2!$EX$7,#REF!,26)+HLOOKUP(Sheet2!$EX$8,#REF!,26)+HLOOKUP(Sheet2!$EX$9,#REF!,26)+HLOOKUP(Sheet2!$EX$10,#REF!,26)+HLOOKUP(Sheet2!$EX$11,#REF!,26)+HLOOKUP(Sheet2!$EX$12,#REF!,26)+HLOOKUP(Sheet2!$EX$13,#REF!,26)+HLOOKUP(Sheet2!$EX$14,#REF!,26)+HLOOKUP(Sheet2!$EX$15,#REF!,26))</f>
        <v>#REF!</v>
      </c>
      <c r="EY46" s="8" t="e">
        <f>SUM(HLOOKUP(Sheet2!$EY$3,#REF!,26)+HLOOKUP(Sheet2!$EY$4,#REF!,26)+HLOOKUP(Sheet2!$EY$5,#REF!,26)+HLOOKUP(Sheet2!$EY$6,#REF!,26)+HLOOKUP(Sheet2!$EY$7,#REF!,26)+HLOOKUP(Sheet2!$EY$8,#REF!,26)+HLOOKUP(Sheet2!$EY$9,#REF!,26)+HLOOKUP(Sheet2!$EY$10,#REF!,26)+HLOOKUP(Sheet2!$EY$11,#REF!,26)+HLOOKUP(Sheet2!$EY$12,#REF!,26))</f>
        <v>#REF!</v>
      </c>
      <c r="EZ46" s="8" t="e">
        <f>SUM(HLOOKUP(Sheet2!$EZ$3,#REF!,26)+HLOOKUP(Sheet2!$EZ$4,#REF!,26)+HLOOKUP(Sheet2!$EZ$5,#REF!,26)+HLOOKUP(Sheet2!$EZ$6,#REF!,26)+HLOOKUP(Sheet2!$EZ$7,#REF!,26)+HLOOKUP(Sheet2!$EZ$8,#REF!,26)+HLOOKUP(Sheet2!$EZ$9,#REF!,26)+HLOOKUP(Sheet2!$EZ$10,#REF!,26)+HLOOKUP(Sheet2!$EZ$11,#REF!,26)+HLOOKUP(Sheet2!$EZ$12,#REF!,26)+HLOOKUP(Sheet2!$EZ$13,#REF!,26)+HLOOKUP(Sheet2!$EZ$14,#REF!,26))</f>
        <v>#REF!</v>
      </c>
      <c r="FA46" s="8" t="e">
        <f>SUM(HLOOKUP(Sheet2!$FA$3,#REF!,26)+HLOOKUP(Sheet2!$FA$4,#REF!,26)+HLOOKUP(Sheet2!$FA$5,#REF!,26)+HLOOKUP(Sheet2!$FA$6,#REF!,26)+HLOOKUP(Sheet2!$FA$7,#REF!,26)+HLOOKUP(Sheet2!$FA$8,#REF!,26)+HLOOKUP(Sheet2!$FA$9,#REF!,26)+HLOOKUP(Sheet2!$FA$10,#REF!,26)+HLOOKUP(Sheet2!$FA$11,#REF!,26)+HLOOKUP(Sheet2!$FA$12,#REF!,26))</f>
        <v>#REF!</v>
      </c>
      <c r="FB46" s="8" t="e">
        <f>SUM(HLOOKUP(Sheet2!$FB$3,#REF!,26)+HLOOKUP(Sheet2!$FB$4,#REF!,26)+HLOOKUP(Sheet2!$FB$5,#REF!,26)+HLOOKUP(Sheet2!$FB$6,#REF!,26)+HLOOKUP(Sheet2!$FB$7,#REF!,26)+HLOOKUP(Sheet2!$FB$8,#REF!,26)+HLOOKUP(Sheet2!$FB$9,#REF!,26)+HLOOKUP(Sheet2!$FB$10,#REF!,26)+HLOOKUP(Sheet2!$FB$11,#REF!,26)+HLOOKUP(Sheet2!$FB$12,#REF!,26)+HLOOKUP(Sheet2!$FB$13,#REF!,26)+HLOOKUP(Sheet2!$FB$14,#REF!,26))</f>
        <v>#REF!</v>
      </c>
    </row>
    <row r="47" spans="1:158" ht="27.6">
      <c r="A47" s="10" t="s">
        <v>23</v>
      </c>
      <c r="B47" s="8" t="e">
        <f>SUM(HLOOKUP(Sheet2!$B$3,#REF!,27)+HLOOKUP(Sheet2!$B$4,#REF!,27)+HLOOKUP(Sheet2!$B$5,#REF!,27)+HLOOKUP(Sheet2!$B$6,#REF!,27)+HLOOKUP(Sheet2!$B$7,#REF!,27)+HLOOKUP(Sheet2!$B$8,#REF!,27)+HLOOKUP(Sheet2!$B$9,#REF!,27)+HLOOKUP(Sheet2!$B$10,#REF!,27)+HLOOKUP(Sheet2!$B$11,#REF!,27))</f>
        <v>#REF!</v>
      </c>
      <c r="C47" s="8" t="e">
        <f>SUM(HLOOKUP(Sheet2!$C$3,#REF!,27)+HLOOKUP(Sheet2!$C$4,#REF!,27)+HLOOKUP(Sheet2!$C$5,#REF!,27)+HLOOKUP(Sheet2!$C$6,#REF!,27)+HLOOKUP(Sheet2!$C$7,#REF!,27)+HLOOKUP(Sheet2!$C$8,#REF!,27)+HLOOKUP(Sheet2!$C$9,#REF!,27)+HLOOKUP(Sheet2!$C$10,#REF!,27)+HLOOKUP(Sheet2!$C$11,#REF!,27)+HLOOKUP(Sheet2!$C$12,#REF!,27))</f>
        <v>#REF!</v>
      </c>
      <c r="D47" s="8" t="e">
        <f>SUM(HLOOKUP(Sheet2!$D$3,#REF!,27)+HLOOKUP(Sheet2!$D$4,#REF!,27)+HLOOKUP(Sheet2!$D$5,#REF!,27)+HLOOKUP(Sheet2!$D$6,#REF!,27)+HLOOKUP(Sheet2!$D$7,#REF!,27)+HLOOKUP(Sheet2!$D$8,#REF!,27)+HLOOKUP(Sheet2!$D$9,#REF!,27)+HLOOKUP(Sheet2!$D$10,#REF!,27)+HLOOKUP(Sheet2!$D$11,#REF!,27)+HLOOKUP(Sheet2!$D$12,#REF!,27))</f>
        <v>#REF!</v>
      </c>
      <c r="E47" s="8" t="e">
        <f>SUM(HLOOKUP(Sheet2!$D$3,#REF!,21)+HLOOKUP(Sheet2!$D$4,#REF!,21)+HLOOKUP(Sheet2!$D$5,#REF!,21)+HLOOKUP(Sheet2!$D$6,#REF!,21)+HLOOKUP(Sheet2!$D$7,#REF!,21)+HLOOKUP(Sheet2!$D$8,#REF!,21)+HLOOKUP(Sheet2!$D$9,#REF!,21)+HLOOKUP(Sheet2!$D$10,#REF!,21)+HLOOKUP(Sheet2!$D$11,#REF!,21)+HLOOKUP(Sheet2!$D$12,#REF!,21))</f>
        <v>#REF!</v>
      </c>
      <c r="F47" s="8" t="e">
        <f>SUM(HLOOKUP(Sheet2!$D$3,#REF!,21)+HLOOKUP(Sheet2!$D$4,#REF!,21)+HLOOKUP(Sheet2!$D$5,#REF!,21)+HLOOKUP(Sheet2!$D$6,#REF!,21)+HLOOKUP(Sheet2!$D$7,#REF!,21)+HLOOKUP(Sheet2!$D$8,#REF!,21)+HLOOKUP(Sheet2!$D$9,#REF!,21)+HLOOKUP(Sheet2!$D$10,#REF!,21)+HLOOKUP(Sheet2!$D$11,#REF!,21)+HLOOKUP(Sheet2!$D$12,#REF!,21))</f>
        <v>#REF!</v>
      </c>
      <c r="G47" s="8" t="e">
        <f>SUM(HLOOKUP(Sheet2!$D$3,#REF!,21)+HLOOKUP(Sheet2!$D$4,#REF!,21)+HLOOKUP(Sheet2!$D$5,#REF!,21)+HLOOKUP(Sheet2!$D$6,#REF!,21)+HLOOKUP(Sheet2!$D$7,#REF!,21)+HLOOKUP(Sheet2!$D$8,#REF!,21)+HLOOKUP(Sheet2!$D$9,#REF!,21)+HLOOKUP(Sheet2!$D$10,#REF!,21)+HLOOKUP(Sheet2!$D$11,#REF!,21)+HLOOKUP(Sheet2!$D$12,#REF!,21))</f>
        <v>#REF!</v>
      </c>
      <c r="H47" s="8" t="e">
        <f>SUM(HLOOKUP(Sheet2!$D$3,#REF!,21)+HLOOKUP(Sheet2!$D$4,#REF!,21)+HLOOKUP(Sheet2!$D$5,#REF!,21)+HLOOKUP(Sheet2!$D$6,#REF!,21)+HLOOKUP(Sheet2!$D$7,#REF!,21)+HLOOKUP(Sheet2!$D$8,#REF!,21)+HLOOKUP(Sheet2!$D$9,#REF!,21)+HLOOKUP(Sheet2!$D$10,#REF!,21)+HLOOKUP(Sheet2!$D$11,#REF!,21)+HLOOKUP(Sheet2!$D$12,#REF!,21))</f>
        <v>#REF!</v>
      </c>
      <c r="I47" s="8" t="e">
        <f>SUM(HLOOKUP(Sheet2!$D$3,#REF!,21)+HLOOKUP(Sheet2!$D$4,#REF!,21)+HLOOKUP(Sheet2!$D$5,#REF!,21)+HLOOKUP(Sheet2!$D$6,#REF!,21)+HLOOKUP(Sheet2!$D$7,#REF!,21)+HLOOKUP(Sheet2!$D$8,#REF!,21)+HLOOKUP(Sheet2!$D$9,#REF!,21)+HLOOKUP(Sheet2!$D$10,#REF!,21)+HLOOKUP(Sheet2!$D$11,#REF!,21)+HLOOKUP(Sheet2!$D$12,#REF!,21))</f>
        <v>#REF!</v>
      </c>
      <c r="J47" s="8" t="e">
        <f>SUM(HLOOKUP(Sheet2!$D$3,#REF!,21)+HLOOKUP(Sheet2!$D$4,#REF!,21)+HLOOKUP(Sheet2!$D$5,#REF!,21)+HLOOKUP(Sheet2!$D$6,#REF!,21)+HLOOKUP(Sheet2!$D$7,#REF!,21)+HLOOKUP(Sheet2!$D$8,#REF!,21)+HLOOKUP(Sheet2!$D$9,#REF!,21)+HLOOKUP(Sheet2!$D$10,#REF!,21)+HLOOKUP(Sheet2!$D$11,#REF!,21)+HLOOKUP(Sheet2!$D$12,#REF!,21))</f>
        <v>#REF!</v>
      </c>
      <c r="K47" s="8" t="e">
        <f>SUM(HLOOKUP(Sheet2!$D$3,#REF!,21)+HLOOKUP(Sheet2!$D$4,#REF!,21)+HLOOKUP(Sheet2!$D$5,#REF!,21)+HLOOKUP(Sheet2!$D$6,#REF!,21)+HLOOKUP(Sheet2!$D$7,#REF!,21)+HLOOKUP(Sheet2!$D$8,#REF!,21)+HLOOKUP(Sheet2!$D$9,#REF!,21)+HLOOKUP(Sheet2!$D$10,#REF!,21)+HLOOKUP(Sheet2!$D$11,#REF!,21)+HLOOKUP(Sheet2!$D$12,#REF!,21))</f>
        <v>#REF!</v>
      </c>
      <c r="L47" s="8" t="e">
        <f>SUM(HLOOKUP(Sheet2!$D$3,#REF!,21)+HLOOKUP(Sheet2!$D$4,#REF!,21)+HLOOKUP(Sheet2!$D$5,#REF!,21)+HLOOKUP(Sheet2!$D$6,#REF!,21)+HLOOKUP(Sheet2!$D$7,#REF!,21)+HLOOKUP(Sheet2!$D$8,#REF!,21)+HLOOKUP(Sheet2!$D$9,#REF!,21)+HLOOKUP(Sheet2!$D$10,#REF!,21)+HLOOKUP(Sheet2!$D$11,#REF!,21)+HLOOKUP(Sheet2!$D$12,#REF!,21))</f>
        <v>#REF!</v>
      </c>
      <c r="M47" s="8" t="e">
        <f>SUM(HLOOKUP(Sheet2!$D$3,#REF!,21)+HLOOKUP(Sheet2!$D$4,#REF!,21)+HLOOKUP(Sheet2!$D$5,#REF!,21)+HLOOKUP(Sheet2!$D$6,#REF!,21)+HLOOKUP(Sheet2!$D$7,#REF!,21)+HLOOKUP(Sheet2!$D$8,#REF!,21)+HLOOKUP(Sheet2!$D$9,#REF!,21)+HLOOKUP(Sheet2!$D$10,#REF!,21)+HLOOKUP(Sheet2!$D$11,#REF!,21)+HLOOKUP(Sheet2!$D$12,#REF!,21))</f>
        <v>#REF!</v>
      </c>
      <c r="N47" s="8" t="e">
        <f>SUM(HLOOKUP(Sheet2!$N$3,#REF!,27)+HLOOKUP(Sheet2!$N$4,#REF!,27)+HLOOKUP(Sheet2!$N$5,#REF!,27)+HLOOKUP(Sheet2!$N$6,#REF!,27)+HLOOKUP(Sheet2!$N$7,#REF!,27)+HLOOKUP(Sheet2!$N$8,#REF!,27)+HLOOKUP(Sheet2!$N$9,#REF!,27)+HLOOKUP(Sheet2!$N$10,#REF!,27)+HLOOKUP(Sheet2!$N$11,#REF!,27)+HLOOKUP(Sheet2!$N$12,#REF!,27))</f>
        <v>#REF!</v>
      </c>
      <c r="O47" s="8" t="e">
        <f>SUM(HLOOKUP(Sheet2!$O$3,#REF!,27)+HLOOKUP(Sheet2!$O$4,#REF!,27)+HLOOKUP(Sheet2!$O$5,#REF!,27)+HLOOKUP(Sheet2!$O$6,#REF!,27)+HLOOKUP(Sheet2!$O$7,#REF!,27)+HLOOKUP(Sheet2!$O$8,#REF!,27)+HLOOKUP(Sheet2!$O$9,#REF!,27)+HLOOKUP(Sheet2!$O$10,#REF!,27)+HLOOKUP(Sheet2!$O$11,#REF!,27)+HLOOKUP(Sheet2!$O$12,#REF!,27)+HLOOKUP(Sheet2!$O$13,#REF!,27)+HLOOKUP(Sheet2!$O$14,#REF!,27))</f>
        <v>#REF!</v>
      </c>
      <c r="P47" s="8" t="e">
        <f>SUM(HLOOKUP(Sheet2!$P$3,#REF!,27)+HLOOKUP(Sheet2!$P$4,#REF!,27)+HLOOKUP(Sheet2!$P$5,#REF!,27)+HLOOKUP(Sheet2!$P$6,#REF!,27)+HLOOKUP(Sheet2!$P$7,#REF!,27)+HLOOKUP(Sheet2!$P$8,#REF!,27)+HLOOKUP(Sheet2!$P$9,#REF!,27)+HLOOKUP(Sheet2!$P$10,#REF!,27)+HLOOKUP(Sheet2!$P$11,#REF!,27)+HLOOKUP(Sheet2!$P$12,#REF!,27)+HLOOKUP(Sheet2!$P$13,#REF!,27)+HLOOKUP(Sheet2!$P$14,#REF!,27))</f>
        <v>#REF!</v>
      </c>
      <c r="Q47" s="8" t="e">
        <f>SUM(HLOOKUP(Sheet2!$Q$3,#REF!,27)+HLOOKUP(Sheet2!$Q$4,#REF!,27)+HLOOKUP(Sheet2!$Q$5,#REF!,27)+HLOOKUP(Sheet2!$Q$6,#REF!,27)+HLOOKUP(Sheet2!$Q$7,#REF!,27)+HLOOKUP(Sheet2!$Q$8,#REF!,27)+HLOOKUP(Sheet2!$Q$9,#REF!,27)+HLOOKUP(Sheet2!$Q$10,#REF!,27)+HLOOKUP(Sheet2!$Q$11,#REF!,27)+HLOOKUP(Sheet2!$Q$12,#REF!,27)+HLOOKUP(Sheet2!$Q$13,#REF!,27)+HLOOKUP(Sheet2!$Q$14,#REF!,27))</f>
        <v>#REF!</v>
      </c>
      <c r="R47" s="8" t="e">
        <f>SUM(HLOOKUP(Sheet2!$R$3,#REF!,27)+HLOOKUP(Sheet2!$R$4,#REF!,27)+HLOOKUP(Sheet2!$R$5,#REF!,27)+HLOOKUP(Sheet2!$R$6,#REF!,27)+HLOOKUP(Sheet2!$R$7,#REF!,27)+HLOOKUP(Sheet2!$R$8,#REF!,27)+HLOOKUP(Sheet2!$R$9,#REF!,27)+HLOOKUP(Sheet2!$R$10,#REF!,27)+HLOOKUP(Sheet2!$R$11,#REF!,27))</f>
        <v>#REF!</v>
      </c>
      <c r="S47" s="8" t="e">
        <f>SUM(HLOOKUP(Sheet2!$S$3,#REF!,27)+HLOOKUP(Sheet2!$S$4,#REF!,27)+HLOOKUP(Sheet2!$S$5,#REF!,27)+HLOOKUP(Sheet2!$S$6,#REF!,27)+HLOOKUP(Sheet2!$S$7,#REF!,27)+HLOOKUP(Sheet2!$S$8,#REF!,27)+HLOOKUP(Sheet2!$S$9,#REF!,27)+HLOOKUP(Sheet2!$S$10,#REF!,27)+HLOOKUP(Sheet2!$S$11,#REF!,27)+HLOOKUP(Sheet2!$S$12,#REF!,27)+HLOOKUP(Sheet2!$S$13,#REF!,27))</f>
        <v>#REF!</v>
      </c>
      <c r="T47" s="8" t="e">
        <f>SUM(HLOOKUP(Sheet2!$T$3,#REF!,27)+HLOOKUP(Sheet2!$T$4,#REF!,27)+HLOOKUP(Sheet2!$T$5,#REF!,27)+HLOOKUP(Sheet2!$T$6,#REF!,27)+HLOOKUP(Sheet2!$T$7,#REF!,27)+HLOOKUP(Sheet2!$T$8,#REF!,27)+HLOOKUP(Sheet2!$T$9,#REF!,27)+HLOOKUP(Sheet2!$T$10,#REF!,27)+HLOOKUP(Sheet2!$T$11,#REF!,27)+HLOOKUP(Sheet2!$T$12,#REF!,27))</f>
        <v>#REF!</v>
      </c>
      <c r="U47" s="8" t="e">
        <f>SUM(HLOOKUP(Sheet2!$U$3,#REF!,27)+HLOOKUP(Sheet2!$U$4,#REF!,27)+HLOOKUP(Sheet2!$U$5,#REF!,27)+HLOOKUP(Sheet2!$U$6,#REF!,27)+HLOOKUP(Sheet2!$U$7,#REF!,27)+HLOOKUP(Sheet2!$U$8,#REF!,27)+HLOOKUP(Sheet2!$U$9,#REF!,27)+HLOOKUP(Sheet2!$U$10,#REF!,27)+HLOOKUP(Sheet2!$U$11,#REF!,27)+HLOOKUP(Sheet2!$U$12,#REF!,27)+HLOOKUP(Sheet2!$U$13,#REF!,27)+HLOOKUP(Sheet2!$U$14,#REF!,27)+HLOOKUP(Sheet2!$U$15,#REF!,27))</f>
        <v>#REF!</v>
      </c>
      <c r="V47" s="8" t="e">
        <f>SUM(HLOOKUP(Sheet2!$V$3,#REF!,27)+HLOOKUP(Sheet2!$V$4,#REF!,27)+HLOOKUP(Sheet2!$V$5,#REF!,27)+HLOOKUP(Sheet2!$V$6,#REF!,27)+HLOOKUP(Sheet2!$V$7,#REF!,27)+HLOOKUP(Sheet2!$V$8,#REF!,27)+HLOOKUP(Sheet2!$V$9,#REF!,27)+HLOOKUP(Sheet2!$V$10,#REF!,27)+HLOOKUP(Sheet2!$V$11,#REF!,27)+HLOOKUP(Sheet2!$V$12,#REF!,27)+HLOOKUP(Sheet2!$V$13,#REF!,27)+HLOOKUP(Sheet2!$V$14,#REF!,27)+HLOOKUP(Sheet2!$V$15,#REF!,27))</f>
        <v>#REF!</v>
      </c>
      <c r="W47" s="8" t="e">
        <f>SUM(HLOOKUP(Sheet2!$W$3,#REF!,27)+HLOOKUP(Sheet2!$W$4,#REF!,27)+HLOOKUP(Sheet2!$W$5,#REF!,27)+HLOOKUP(Sheet2!$W$6,#REF!,27)+HLOOKUP(Sheet2!$W$7,#REF!,27)+HLOOKUP(Sheet2!$W$8,#REF!,27)+HLOOKUP(Sheet2!$W$9,#REF!,27)+HLOOKUP(Sheet2!$W$10,#REF!,27)+HLOOKUP(Sheet2!$W$11,#REF!,27)+HLOOKUP(Sheet2!$W$12,#REF!,27)+HLOOKUP(Sheet2!$W$13,#REF!,27)+HLOOKUP(Sheet2!$W$14,#REF!,27)+HLOOKUP(Sheet2!$W$15,#REF!,27))</f>
        <v>#REF!</v>
      </c>
      <c r="X47" s="8" t="e">
        <f>SUM(HLOOKUP(Sheet2!$X$3,#REF!,27)+HLOOKUP(Sheet2!$X$4,#REF!,27)+HLOOKUP(Sheet2!$X$5,#REF!,27)+HLOOKUP(Sheet2!$X$6,#REF!,27)+HLOOKUP(Sheet2!$X$7,#REF!,27)+HLOOKUP(Sheet2!$X$8,#REF!,27)+HLOOKUP(Sheet2!$X$9,#REF!,27)+HLOOKUP(Sheet2!$X$10,#REF!,27)+HLOOKUP(Sheet2!$X$11,#REF!,27)+HLOOKUP(Sheet2!$X$12,#REF!,27)+HLOOKUP(Sheet2!$X$13,#REF!,27)+HLOOKUP(Sheet2!$X$14,#REF!,27)+HLOOKUP(Sheet2!$X$15,#REF!,27))</f>
        <v>#REF!</v>
      </c>
      <c r="Y47" s="8" t="e">
        <f>SUM(HLOOKUP(Sheet2!$Y$3,#REF!,27)+HLOOKUP(Sheet2!$Y$4,#REF!,27)+HLOOKUP(Sheet2!$Y$5,#REF!,27)+HLOOKUP(Sheet2!$Y$6,#REF!,27)+HLOOKUP(Sheet2!$Y$7,#REF!,27)+HLOOKUP(Sheet2!$Y$8,#REF!,27)+HLOOKUP(Sheet2!$Y$9,#REF!,27)+HLOOKUP(Sheet2!$Y$10,#REF!,27)+HLOOKUP(Sheet2!$Y$11,#REF!,27)+HLOOKUP(Sheet2!$Y$12,#REF!,27)+HLOOKUP(Sheet2!$Y$13,#REF!,27)+HLOOKUP(Sheet2!$Y$14,#REF!,27))</f>
        <v>#REF!</v>
      </c>
      <c r="Z47" s="8" t="e">
        <f>SUM(HLOOKUP(Sheet2!$Z$3,#REF!,27)+HLOOKUP(Sheet2!$Z$4,#REF!,27)+HLOOKUP(Sheet2!$Z$5,#REF!,27)+HLOOKUP(Sheet2!$Z$6,#REF!,27)+HLOOKUP(Sheet2!$Z$7,#REF!,27)+HLOOKUP(Sheet2!$Z$8,#REF!,27)+HLOOKUP(Sheet2!$Z$9,#REF!,27)+HLOOKUP(Sheet2!$Z$10,#REF!,27)+HLOOKUP(Sheet2!$Z$11,#REF!,27)+HLOOKUP(Sheet2!$Z$12,#REF!,27)+HLOOKUP(Sheet2!$Z$13,#REF!,27)+HLOOKUP(Sheet2!$Z$14,#REF!,27))</f>
        <v>#REF!</v>
      </c>
      <c r="AA47" s="8" t="e">
        <f>SUM(HLOOKUP(Sheet2!$AA$3,#REF!,27)+HLOOKUP(Sheet2!$AA$4,#REF!,27)+HLOOKUP(Sheet2!$AA$5,#REF!,27)+HLOOKUP(Sheet2!$AA$6,#REF!,27)+HLOOKUP(Sheet2!$AA$7,#REF!,27)+HLOOKUP(Sheet2!$AA$8,#REF!,27)+HLOOKUP(Sheet2!$AA$9,#REF!,27)+HLOOKUP(Sheet2!$AA$10,#REF!,27)+HLOOKUP(Sheet2!$AA$11,#REF!,27)+HLOOKUP(Sheet2!$AA$12,#REF!,27)+HLOOKUP(Sheet2!$AA$13,#REF!,27)+HLOOKUP(Sheet2!$AA$14,#REF!,27))</f>
        <v>#REF!</v>
      </c>
      <c r="AB47" s="8" t="e">
        <f>SUM(HLOOKUP(Sheet2!$AB$3,#REF!,27)+HLOOKUP(Sheet2!$AB$4,#REF!,27)+HLOOKUP(Sheet2!$AB$5,#REF!,27)+HLOOKUP(Sheet2!$AB$6,#REF!,27)+HLOOKUP(Sheet2!$AB$7,#REF!,27)+HLOOKUP(Sheet2!$AB$8,#REF!,27)+HLOOKUP(Sheet2!$AB$9,#REF!,27)+HLOOKUP(Sheet2!$AB$10,#REF!,27)+HLOOKUP(Sheet2!$AB$11,#REF!,27)+HLOOKUP(Sheet2!$AB$12,#REF!,27))</f>
        <v>#REF!</v>
      </c>
      <c r="AC47" s="8" t="e">
        <f>SUM(HLOOKUP(Sheet2!$AC$3,#REF!,27)+HLOOKUP(Sheet2!$AC$4,#REF!,27)+HLOOKUP(Sheet2!$AC$5,#REF!,27)+HLOOKUP(Sheet2!$AC$6,#REF!,27)+HLOOKUP(Sheet2!$AC$7,#REF!,27)+HLOOKUP(Sheet2!$AC$8,#REF!,27)+HLOOKUP(Sheet2!$AC$9,#REF!,27)+HLOOKUP(Sheet2!$AC$10,#REF!,27)+HLOOKUP(Sheet2!$AC$11,#REF!,27)+HLOOKUP(Sheet2!$AC$12,#REF!,27)+HLOOKUP(Sheet2!$AC$13,#REF!,27)+HLOOKUP(Sheet2!$AC$14,#REF!,27))</f>
        <v>#REF!</v>
      </c>
      <c r="AD47" s="8" t="e">
        <f>SUM(HLOOKUP(Sheet2!$AD$3,#REF!,27)+HLOOKUP(Sheet2!$AD$4,#REF!,27)+HLOOKUP(Sheet2!$AD$5,#REF!,27)+HLOOKUP(Sheet2!$AD$6,#REF!,27)+HLOOKUP(Sheet2!$AD$7,#REF!,27)+HLOOKUP(Sheet2!$AD$8,#REF!,27)+HLOOKUP(Sheet2!$AD$9,#REF!,27)+HLOOKUP(Sheet2!$AD$10,#REF!,27)+HLOOKUP(Sheet2!$AD$11,#REF!,27)+HLOOKUP(Sheet2!$AD$12,#REF!,27)+HLOOKUP(Sheet2!$AD$13,#REF!,27)+HLOOKUP(Sheet2!$AD$14,#REF!,27)+HLOOKUP(Sheet2!$AD$15,#REF!,27)+HLOOKUP(Sheet2!$AD$16,#REF!,27))</f>
        <v>#REF!</v>
      </c>
      <c r="AE47" s="8" t="e">
        <f>SUM(HLOOKUP(Sheet2!$AE$3,#REF!,27)+HLOOKUP(Sheet2!$AE$4,#REF!,27)+HLOOKUP(Sheet2!$AE$5,#REF!,27)+HLOOKUP(Sheet2!$AE$6,#REF!,27)+HLOOKUP(Sheet2!$AE$7,#REF!,27)+HLOOKUP(Sheet2!$AE$8,#REF!,27)+HLOOKUP(Sheet2!$AE$9,#REF!,27)+HLOOKUP(Sheet2!$AE$10,#REF!,27)+HLOOKUP(Sheet2!$AE$11,#REF!,27)+HLOOKUP(Sheet2!$AE$12,#REF!,27)+HLOOKUP(Sheet2!$AE$13,#REF!,27)+HLOOKUP(Sheet2!$AE$14,#REF!,27)+HLOOKUP(Sheet2!$AE$15,#REF!,27)+HLOOKUP(Sheet2!$AE$16,#REF!,27)+HLOOKUP(Sheet2!$AE$17,#REF!,27))</f>
        <v>#REF!</v>
      </c>
      <c r="AF47" s="8" t="e">
        <f>SUM(HLOOKUP(Sheet2!$AF$3,#REF!,27)+HLOOKUP(Sheet2!$AF$4,#REF!,27)+HLOOKUP(Sheet2!$AF$5,#REF!,27)+HLOOKUP(Sheet2!$AF$6,#REF!,27)+HLOOKUP(Sheet2!$AF$7,#REF!,27)+HLOOKUP(Sheet2!$AF$8,#REF!,27)+HLOOKUP(Sheet2!$AF$9,#REF!,27)+HLOOKUP(Sheet2!$AF$10,#REF!,27)+HLOOKUP(Sheet2!$AF$11,#REF!,27)+HLOOKUP(Sheet2!$AF$12,#REF!,27)+HLOOKUP(Sheet2!$AF$13,#REF!,27)+HLOOKUP(Sheet2!$AF$14,#REF!,27))</f>
        <v>#REF!</v>
      </c>
      <c r="AG47" s="8" t="e">
        <f>SUM(HLOOKUP(Sheet2!$AG$3,#REF!,27)+HLOOKUP(Sheet2!$AG$4,#REF!,27)+HLOOKUP(Sheet2!$AG$5,#REF!,27)+HLOOKUP(Sheet2!$AG$6,#REF!,27)+HLOOKUP(Sheet2!$AG$7,#REF!,27)+HLOOKUP(Sheet2!$AG$8,#REF!,27)+HLOOKUP(Sheet2!$AG$9,#REF!,27)+HLOOKUP(Sheet2!$AG$10,#REF!,27)+HLOOKUP(Sheet2!$AG$11,#REF!,27)+HLOOKUP(Sheet2!$AG$12,#REF!,27)+HLOOKUP(Sheet2!$AG$13,#REF!,27)+HLOOKUP(Sheet2!$AG$14,#REF!,27)+HLOOKUP(Sheet2!$AG$15,#REF!,27)+HLOOKUP(Sheet2!$AG$16,#REF!,27))</f>
        <v>#REF!</v>
      </c>
      <c r="AH47" s="8" t="e">
        <f>SUM(HLOOKUP(Sheet2!$AH$3,#REF!,27)+HLOOKUP(Sheet2!$AH$4,#REF!,27)+HLOOKUP(Sheet2!$AH$5,#REF!,27)+HLOOKUP(Sheet2!$AH$6,#REF!,27)+HLOOKUP(Sheet2!$AH$7,#REF!,27)+HLOOKUP(Sheet2!$AH$8,#REF!,27)+HLOOKUP(Sheet2!$AH$9,#REF!,27)+HLOOKUP(Sheet2!$AH$10,#REF!,27)+HLOOKUP(Sheet2!$AH$11,#REF!,27)+HLOOKUP(Sheet2!$AH$12,#REF!,27)+HLOOKUP(Sheet2!$AH$13,#REF!,27)+HLOOKUP(Sheet2!$AH$14,#REF!,27)+HLOOKUP(Sheet2!$AH$15,#REF!,27)+HLOOKUP(Sheet2!$AH$16,#REF!,27))</f>
        <v>#REF!</v>
      </c>
      <c r="AI47" s="8" t="e">
        <f>SUM(HLOOKUP(Sheet2!$AI$3,#REF!,27)+HLOOKUP(Sheet2!$AI$4,#REF!,27)+HLOOKUP(Sheet2!$AI$5,#REF!,27)+HLOOKUP(Sheet2!$AI$6,#REF!,27)+HLOOKUP(Sheet2!$AI$7,#REF!,27)+HLOOKUP(Sheet2!$AI$8,#REF!,27)+HLOOKUP(Sheet2!$AI$9,#REF!,27)+HLOOKUP(Sheet2!$AI$10,#REF!,27)+HLOOKUP(Sheet2!$AI$11,#REF!,27)+HLOOKUP(Sheet2!$AI$12,#REF!,27)+HLOOKUP(Sheet2!$AI$13,#REF!,27))</f>
        <v>#REF!</v>
      </c>
      <c r="AJ47" s="8" t="e">
        <f>SUM(HLOOKUP(Sheet2!$AJ$3,#REF!,27)+HLOOKUP(Sheet2!$AJ$4,#REF!,27)+HLOOKUP(Sheet2!$AJ$5,#REF!,27)+HLOOKUP(Sheet2!$AJ$6,#REF!,27)+HLOOKUP(Sheet2!$AJ$7,#REF!,27)+HLOOKUP(Sheet2!$AJ$8,#REF!,27)+HLOOKUP(Sheet2!$AJ$9,#REF!,27)+HLOOKUP(Sheet2!$AJ$10,#REF!,27)+HLOOKUP(Sheet2!$AJ$11,#REF!,27)+HLOOKUP(Sheet2!$AJ$12,#REF!,27)+HLOOKUP(Sheet2!$AJ$13,#REF!,27)+HLOOKUP(Sheet2!$AJ$14,#REF!,27)+HLOOKUP(Sheet2!$AJ$15,#REF!,27))</f>
        <v>#REF!</v>
      </c>
      <c r="AK47" s="8" t="e">
        <f>SUM(HLOOKUP(Sheet2!$AK$3,#REF!,27)+HLOOKUP(Sheet2!$AK$4,#REF!,27)+HLOOKUP(Sheet2!$AK$5,#REF!,27)+HLOOKUP(Sheet2!$AK$6,#REF!,27)+HLOOKUP(Sheet2!$AK$7,#REF!,27)+HLOOKUP(Sheet2!$AK$8,#REF!,27)+HLOOKUP(Sheet2!$AK$9,#REF!,27)+HLOOKUP(Sheet2!$AK$10,#REF!,27)+HLOOKUP(Sheet2!$AK$11,#REF!,27)+HLOOKUP(Sheet2!$AK$12,#REF!,27)+HLOOKUP(Sheet2!$AK$13,#REF!,27)+HLOOKUP(Sheet2!$AK$14,#REF!,27))</f>
        <v>#REF!</v>
      </c>
      <c r="AL47" s="8" t="e">
        <f>SUM(HLOOKUP(Sheet2!$AL$3,#REF!,27)+HLOOKUP(Sheet2!$AL$4,#REF!,27)+HLOOKUP(Sheet2!$AL$5,#REF!,27)+HLOOKUP(Sheet2!$AL$6,#REF!,27)+HLOOKUP(Sheet2!$AL$7,#REF!,27)+HLOOKUP(Sheet2!$AL$8,#REF!,27)+HLOOKUP(Sheet2!$AL$9,#REF!,27)+HLOOKUP(Sheet2!$AL$10,#REF!,27)+HLOOKUP(Sheet2!$AL$11,#REF!,27)+HLOOKUP(Sheet2!$AL$12,#REF!,27)+HLOOKUP(Sheet2!$AL$13,#REF!,27)+HLOOKUP(Sheet2!$AL$14,#REF!,27)+HLOOKUP(Sheet2!$AL$15,#REF!,27)+HLOOKUP(Sheet2!$AL$16,#REF!,27))</f>
        <v>#REF!</v>
      </c>
      <c r="AM47" s="8" t="e">
        <f>SUM(HLOOKUP(Sheet2!$AM$3,#REF!,27)+HLOOKUP(Sheet2!$AM$4,#REF!,27)+HLOOKUP(Sheet2!$AM$5,#REF!,27)+HLOOKUP(Sheet2!$AM$6,#REF!,27)+HLOOKUP(Sheet2!$AM$7,#REF!,27)+HLOOKUP(Sheet2!$AM$8,#REF!,27)+HLOOKUP(Sheet2!$AM$9,#REF!,27)+HLOOKUP(Sheet2!$AM$10,#REF!,27)+HLOOKUP(Sheet2!$AM$11,#REF!,27)+HLOOKUP(Sheet2!$AM$12,#REF!,27)+HLOOKUP(Sheet2!$AM$13,#REF!,27)+HLOOKUP(Sheet2!$AM$14,#REF!,27)+HLOOKUP(Sheet2!$AM$15,#REF!,27)+HLOOKUP(Sheet2!$AM$16,#REF!,27)+HLOOKUP(Sheet2!$AM$17,#REF!,27))</f>
        <v>#REF!</v>
      </c>
      <c r="AN47" s="8" t="e">
        <f>SUM(HLOOKUP(Sheet2!$AN$3,#REF!,27)+HLOOKUP(Sheet2!$AN$4,#REF!,27)+HLOOKUP(Sheet2!$AN$5,#REF!,27)+HLOOKUP(Sheet2!$AN$6,#REF!,27)+HLOOKUP(Sheet2!$AN$7,#REF!,27)+HLOOKUP(Sheet2!$AN$8,#REF!,27)+HLOOKUP(Sheet2!$AN$9,#REF!,27)+HLOOKUP(Sheet2!$AN$10,#REF!,27)+HLOOKUP(Sheet2!$AN$11,#REF!,27)+HLOOKUP(Sheet2!$AN$12,#REF!,27)+HLOOKUP(Sheet2!$AN$13,#REF!,27)+HLOOKUP(Sheet2!$AN$14,#REF!,27)+HLOOKUP(Sheet2!$AN$15,#REF!,27)+HLOOKUP(Sheet2!$AN$16,#REF!,27)+HLOOKUP(Sheet2!$AN$17,#REF!,27))</f>
        <v>#REF!</v>
      </c>
      <c r="AO47" s="8" t="e">
        <f>SUM(HLOOKUP(Sheet2!$AO$3,#REF!,27)+HLOOKUP(Sheet2!$AO$4,#REF!,27)+HLOOKUP(Sheet2!$AO$5,#REF!,27)+HLOOKUP(Sheet2!$AO$6,#REF!,27)+HLOOKUP(Sheet2!$AO$7,#REF!,27)+HLOOKUP(Sheet2!$AO$8,#REF!,27)+HLOOKUP(Sheet2!$AO$9,#REF!,27)+HLOOKUP(Sheet2!$AO$10,#REF!,27)+HLOOKUP(Sheet2!$AO$11,#REF!,27)+HLOOKUP(Sheet2!$AO$12,#REF!,27)+HLOOKUP(Sheet2!$AO$13,#REF!,27)+HLOOKUP(Sheet2!$AO$14,#REF!,27)+HLOOKUP(Sheet2!$AO$15,#REF!,27)+HLOOKUP(Sheet2!$AO$16,#REF!,27)+HLOOKUP(Sheet2!$AO$17,#REF!,27))</f>
        <v>#REF!</v>
      </c>
      <c r="AP47" s="8" t="e">
        <f>SUM(HLOOKUP(Sheet2!$AP$3,#REF!,27)+HLOOKUP(Sheet2!$AP$4,#REF!,27)+HLOOKUP(Sheet2!$AP$5,#REF!,27)+HLOOKUP(Sheet2!$AP$6,#REF!,27)+HLOOKUP(Sheet2!$AP$7,#REF!,27)+HLOOKUP(Sheet2!$AP$8,#REF!,27)+HLOOKUP(Sheet2!$AP$9,#REF!,27)+HLOOKUP(Sheet2!$AP$10,#REF!,27)+HLOOKUP(Sheet2!$AP$11,#REF!,27)+HLOOKUP(Sheet2!$AP$12,#REF!,27)+HLOOKUP(Sheet2!$AP$13,#REF!,27)+HLOOKUP(Sheet2!$AP$14,#REF!,27)+HLOOKUP(Sheet2!$AP$15,#REF!,27)+HLOOKUP(Sheet2!$AP$16,#REF!,27))</f>
        <v>#REF!</v>
      </c>
      <c r="AQ47" s="8" t="e">
        <f>SUM(HLOOKUP(Sheet2!$AQ$3,#REF!,27)+HLOOKUP(Sheet2!$AQ$4,#REF!,27)+HLOOKUP(Sheet2!$AQ$5,#REF!,27)+HLOOKUP(Sheet2!$AQ$6,#REF!,27)+HLOOKUP(Sheet2!$AQ$7,#REF!,27)+HLOOKUP(Sheet2!$AQ$8,#REF!,27)+HLOOKUP(Sheet2!$AQ$9,#REF!,27)+HLOOKUP(Sheet2!$AQ$10,#REF!,27)+HLOOKUP(Sheet2!$AQ$11,#REF!,27)+HLOOKUP(Sheet2!$AQ$12,#REF!,27)+HLOOKUP(Sheet2!$AQ$13,#REF!,27)+HLOOKUP(Sheet2!$AQ$14,#REF!,27)+HLOOKUP(Sheet2!$AQ$15,#REF!,27)+HLOOKUP(Sheet2!$AQ$16,#REF!,27))</f>
        <v>#REF!</v>
      </c>
      <c r="AR47" s="8" t="e">
        <f>SUM(HLOOKUP(Sheet2!$AR$3,#REF!,27)+HLOOKUP(Sheet2!$AR$4,#REF!,27)+HLOOKUP(Sheet2!$AR$5,#REF!,27)+HLOOKUP(Sheet2!$AR$6,#REF!,27)+HLOOKUP(Sheet2!$AR$7,#REF!,27)+HLOOKUP(Sheet2!$AR$8,#REF!,27)+HLOOKUP(Sheet2!$AR$9,#REF!,27)+HLOOKUP(Sheet2!$AR$10,#REF!,27)+HLOOKUP(Sheet2!$AR$11,#REF!,27)+HLOOKUP(Sheet2!$AR$12,#REF!,27)+HLOOKUP(Sheet2!$AR$13,#REF!,27)+HLOOKUP(Sheet2!$AR$14,#REF!,27)+HLOOKUP(Sheet2!$AR$15,#REF!,27)+HLOOKUP(Sheet2!$AR$16,#REF!,27))</f>
        <v>#REF!</v>
      </c>
      <c r="AS47" s="8" t="e">
        <f>SUM(HLOOKUP(Sheet2!$AS$3,#REF!,27)+HLOOKUP(Sheet2!$AS$4,#REF!,27)+HLOOKUP(Sheet2!$AS$5,#REF!,27)+HLOOKUP(Sheet2!$AS$6,#REF!,27)+HLOOKUP(Sheet2!$AS$7,#REF!,27)+HLOOKUP(Sheet2!$AS$8,#REF!,27)+HLOOKUP(Sheet2!$AS$9,#REF!,27)+HLOOKUP(Sheet2!$AS$10,#REF!,27)+HLOOKUP(Sheet2!$AS$11,#REF!,27)+HLOOKUP(Sheet2!$AS$12,#REF!,27)+HLOOKUP(Sheet2!$AS$13,#REF!,27)+HLOOKUP(Sheet2!$AS$14,#REF!,27))</f>
        <v>#REF!</v>
      </c>
      <c r="AT47" s="8" t="e">
        <f>SUM(HLOOKUP(Sheet2!$AT$3,#REF!,27)+HLOOKUP(Sheet2!$AT$4,#REF!,27)+HLOOKUP(Sheet2!$AT$5,#REF!,27)+HLOOKUP(Sheet2!$AT$6,#REF!,27)+HLOOKUP(Sheet2!$AT$7,#REF!,27)+HLOOKUP(Sheet2!$AT$8,#REF!,27)+HLOOKUP(Sheet2!$AT$9,#REF!,27)+HLOOKUP(Sheet2!$AT$10,#REF!,27)+HLOOKUP(Sheet2!$AT$11,#REF!,27)+HLOOKUP(Sheet2!$AT$12,#REF!,27)+HLOOKUP(Sheet2!$AT$13,#REF!,27)+HLOOKUP(Sheet2!$AT$14,#REF!,27)+HLOOKUP(Sheet2!$AT$15,#REF!,27)+HLOOKUP(Sheet2!$AT$16,#REF!,27))</f>
        <v>#REF!</v>
      </c>
      <c r="AU47" s="8" t="e">
        <f>SUM(HLOOKUP(Sheet2!$AU$3,#REF!,27)+HLOOKUP(Sheet2!$AU$4,#REF!,27)+HLOOKUP(Sheet2!$AU$5,#REF!,27)+HLOOKUP(Sheet2!$AU$6,#REF!,27)+HLOOKUP(Sheet2!$AU$7,#REF!,27)+HLOOKUP(Sheet2!$AU$8,#REF!,27)+HLOOKUP(Sheet2!$AU$9,#REF!,27)+HLOOKUP(Sheet2!$AU$10,#REF!,27)+HLOOKUP(Sheet2!$AU$11,#REF!,27)+HLOOKUP(Sheet2!$AU$12,#REF!,27)+HLOOKUP(Sheet2!$AU$13,#REF!,27)+HLOOKUP(Sheet2!$AU$14,#REF!,27)+HLOOKUP(Sheet2!$AU$15,#REF!,27)+HLOOKUP(Sheet2!$AU$16,#REF!,27))</f>
        <v>#REF!</v>
      </c>
      <c r="AV47" s="8" t="e">
        <f>SUM(HLOOKUP(Sheet2!$AV$3,#REF!,27)+HLOOKUP(Sheet2!$AV$4,#REF!,27)+HLOOKUP(Sheet2!$AV$5,#REF!,27)+HLOOKUP(Sheet2!$AV$6,#REF!,27)+HLOOKUP(Sheet2!$AV$7,#REF!,27)+HLOOKUP(Sheet2!$AV$8,#REF!,27)+HLOOKUP(Sheet2!$AV$9,#REF!,27)+HLOOKUP(Sheet2!$AV$10,#REF!,27)+HLOOKUP(Sheet2!$AV$11,#REF!,27)+HLOOKUP(Sheet2!$AV$12,#REF!,27)+HLOOKUP(Sheet2!$AV$13,#REF!,27)+HLOOKUP(Sheet2!$AV$14,#REF!,27)+HLOOKUP(Sheet2!$AV$15,#REF!,27)+HLOOKUP(Sheet2!$AV$16,#REF!,27)+HLOOKUP(Sheet2!$AV$17,#REF!,27))</f>
        <v>#REF!</v>
      </c>
      <c r="AW47" s="8" t="e">
        <f>SUM(HLOOKUP(Sheet2!$AW$3,#REF!,27)+HLOOKUP(Sheet2!$AW$4,#REF!,27)+HLOOKUP(Sheet2!$AW$5,#REF!,27)+HLOOKUP(Sheet2!$AW$6,#REF!,27)+HLOOKUP(Sheet2!$AW$7,#REF!,27)+HLOOKUP(Sheet2!$AW$8,#REF!,27)+HLOOKUP(Sheet2!$AW$9,#REF!,27)+HLOOKUP(Sheet2!$AW$10,#REF!,27)+HLOOKUP(Sheet2!$AW$11,#REF!,27)+HLOOKUP(Sheet2!$AW$12,#REF!,27)+HLOOKUP(Sheet2!$AW$13,#REF!,27)+HLOOKUP(Sheet2!$AW$14,#REF!,27)+HLOOKUP(Sheet2!$AW$15,#REF!,27)+HLOOKUP(Sheet2!$AW$16,#REF!,27)+HLOOKUP(Sheet2!$AW$17,#REF!,27))</f>
        <v>#REF!</v>
      </c>
      <c r="AX47" s="8" t="e">
        <f>SUM(HLOOKUP(Sheet2!$AX$3,#REF!,27)+HLOOKUP(Sheet2!$AX$4,#REF!,27)+HLOOKUP(Sheet2!$AX$5,#REF!,27)+HLOOKUP(Sheet2!$AX$6,#REF!,27)+HLOOKUP(Sheet2!$AX$7,#REF!,27)+HLOOKUP(Sheet2!$AX$8,#REF!,27)+HLOOKUP(Sheet2!$AX$9,#REF!,27)+HLOOKUP(Sheet2!$AX$10,#REF!,27)+HLOOKUP(Sheet2!$AX$11,#REF!,27)+HLOOKUP(Sheet2!$AX$12,#REF!,27)+HLOOKUP(Sheet2!$AX$13,#REF!,27)+HLOOKUP(Sheet2!$AX$14,#REF!,27)+HLOOKUP(Sheet2!$AX$15,#REF!,27)+HLOOKUP(Sheet2!$AX$16,#REF!,27)+HLOOKUP(Sheet2!$AX$17,#REF!,27)+HLOOKUP(Sheet2!$AX$18,#REF!,27)+HLOOKUP(Sheet2!$AX$19,#REF!,27)+HLOOKUP(Sheet2!$AX$20,#REF!,27))</f>
        <v>#REF!</v>
      </c>
      <c r="AY47" s="8" t="e">
        <f>SUM(HLOOKUP(Sheet2!$AY$3,#REF!,27)+HLOOKUP(Sheet2!$AY$4,#REF!,27)+HLOOKUP(Sheet2!$AY$5,#REF!,27)+HLOOKUP(Sheet2!$AY$6,#REF!,27)+HLOOKUP(Sheet2!$AY$7,#REF!,27)+HLOOKUP(Sheet2!$AY$8,#REF!,27)+HLOOKUP(Sheet2!$AY$9,#REF!,27)+HLOOKUP(Sheet2!$AY$10,#REF!,27)+HLOOKUP(Sheet2!$AY$11,#REF!,27)+HLOOKUP(Sheet2!$AY$12,#REF!,27)+HLOOKUP(Sheet2!$AY$13,#REF!,27)+HLOOKUP(Sheet2!$AY$14,#REF!,27)+HLOOKUP(Sheet2!$AY$15,#REF!,27)+HLOOKUP(Sheet2!$AY$16,#REF!,27)+HLOOKUP(Sheet2!$AY$17,#REF!,27))</f>
        <v>#REF!</v>
      </c>
      <c r="AZ47" s="8" t="e">
        <f>SUM(HLOOKUP(Sheet2!$AZ$3,#REF!,27)+HLOOKUP(Sheet2!$AZ$4,#REF!,27)+HLOOKUP(Sheet2!$AZ$5,#REF!,27)+HLOOKUP(Sheet2!$AZ$6,#REF!,27)+HLOOKUP(Sheet2!$AZ$7,#REF!,27)+HLOOKUP(Sheet2!$AZ$8,#REF!,27)+HLOOKUP(Sheet2!$AZ$9,#REF!,27)+HLOOKUP(Sheet2!$AZ$10,#REF!,27)+HLOOKUP(Sheet2!$AZ$11,#REF!,27)+HLOOKUP(Sheet2!$AZ$12,#REF!,27)+HLOOKUP(Sheet2!$AZ$13,#REF!,27)+HLOOKUP(Sheet2!$AZ$14,#REF!,27)+HLOOKUP(Sheet2!$AZ$15,#REF!,27)+HLOOKUP(Sheet2!$AZ$16,#REF!,27)+HLOOKUP(Sheet2!$AZ$17,#REF!,27)+HLOOKUP(Sheet2!$AZ$18,#REF!,27)+HLOOKUP(Sheet2!$AZ$19,#REF!,27))</f>
        <v>#REF!</v>
      </c>
      <c r="BA47" s="8" t="e">
        <f>SUM(HLOOKUP(Sheet2!$BA$3,#REF!,27)+HLOOKUP(Sheet2!$BA$4,#REF!,27)+HLOOKUP(Sheet2!$BA$5,#REF!,27)+HLOOKUP(Sheet2!$BA$6,#REF!,27)+HLOOKUP(Sheet2!$BA$7,#REF!,27)+HLOOKUP(Sheet2!$BA$8,#REF!,27)+HLOOKUP(Sheet2!$BA$9,#REF!,27)+HLOOKUP(Sheet2!$BA$10,#REF!,27)+HLOOKUP(Sheet2!$BA$11,#REF!,27)+HLOOKUP(Sheet2!$BA$12,#REF!,27)+HLOOKUP(Sheet2!$BA$13,#REF!,27)+HLOOKUP(Sheet2!$BA$14,#REF!,27)+HLOOKUP(Sheet2!$BA$15,#REF!,27)+HLOOKUP(Sheet2!$BA$16,#REF!,27))</f>
        <v>#REF!</v>
      </c>
      <c r="BB47" s="8" t="e">
        <f>SUM(HLOOKUP(Sheet2!$BB$3,#REF!,27)+HLOOKUP(Sheet2!$BB$4,#REF!,27)+HLOOKUP(Sheet2!$BB$5,#REF!,27)+HLOOKUP(Sheet2!$BB$6,#REF!,27)+HLOOKUP(Sheet2!$BB$7,#REF!,27)+HLOOKUP(Sheet2!$BB$8,#REF!,27)+HLOOKUP(Sheet2!$BB$9,#REF!,27)+HLOOKUP(Sheet2!$BB$10,#REF!,27)+HLOOKUP(Sheet2!$BB$11,#REF!,27)+HLOOKUP(Sheet2!$BB$12,#REF!,27)+HLOOKUP(Sheet2!$BB$13,#REF!,27)+HLOOKUP(Sheet2!$BB$14,#REF!,27)+HLOOKUP(Sheet2!$BB$15,#REF!,27)+HLOOKUP(Sheet2!$BB$16,#REF!,27)+HLOOKUP(Sheet2!$BB$17,#REF!,27))</f>
        <v>#REF!</v>
      </c>
      <c r="BC47" s="8" t="e">
        <f>SUM(HLOOKUP(Sheet2!$BC$3,#REF!,27)+HLOOKUP(Sheet2!$BC$4,#REF!,27)+HLOOKUP(Sheet2!$BC$5,#REF!,27)+HLOOKUP(Sheet2!$BC$6,#REF!,27)+HLOOKUP(Sheet2!$BC$7,#REF!,27)+HLOOKUP(Sheet2!$BC$8,#REF!,27)+HLOOKUP(Sheet2!$BC$9,#REF!,27)+HLOOKUP(Sheet2!$BC$10,#REF!,27)+HLOOKUP(Sheet2!$BC$11,#REF!,27)+HLOOKUP(Sheet2!$BC$12,#REF!,27)+HLOOKUP(Sheet2!$BC$13,#REF!,27)+HLOOKUP(Sheet2!$BC$14,#REF!,27))</f>
        <v>#REF!</v>
      </c>
      <c r="BD47" s="8" t="e">
        <f>SUM(HLOOKUP(Sheet2!$BD$3,#REF!,27)+HLOOKUP(Sheet2!$BD$4,#REF!,27)+HLOOKUP(Sheet2!$BD$5,#REF!,27)+HLOOKUP(Sheet2!$BD$6,#REF!,27)+HLOOKUP(Sheet2!$BD$7,#REF!,27)+HLOOKUP(Sheet2!$BD$8,#REF!,27)+HLOOKUP(Sheet2!$BD$9,#REF!,27)+HLOOKUP(Sheet2!$BD$10,#REF!,27)+HLOOKUP(Sheet2!$BD$11,#REF!,27)+HLOOKUP(Sheet2!$BD$12,#REF!,27)+HLOOKUP(Sheet2!$BD$13,#REF!,27)+HLOOKUP(Sheet2!$BD$14,#REF!,27)+HLOOKUP(Sheet2!$BD$15,#REF!,27)+HLOOKUP(Sheet2!$BD$16,#REF!,27))</f>
        <v>#REF!</v>
      </c>
      <c r="BE47" s="8" t="e">
        <f>SUM(HLOOKUP(Sheet2!$BE$3,#REF!,27)+HLOOKUP(Sheet2!$BE$4,#REF!,27)+HLOOKUP(Sheet2!$BE$5,#REF!,27)+HLOOKUP(Sheet2!$BE$6,#REF!,27)+HLOOKUP(Sheet2!$BE$7,#REF!,27)+HLOOKUP(Sheet2!$BE$8,#REF!,27)+HLOOKUP(Sheet2!$BE$9,#REF!,27)+HLOOKUP(Sheet2!$BE$10,#REF!,27)+HLOOKUP(Sheet2!$BE$11,#REF!,27)+HLOOKUP(Sheet2!$BE$12,#REF!,27)+HLOOKUP(Sheet2!$BE$13,#REF!,27)+HLOOKUP(Sheet2!$BE$14,#REF!,27)+HLOOKUP(Sheet2!$BE$15,#REF!,27)+HLOOKUP(Sheet2!$BE$16,#REF!,27))</f>
        <v>#REF!</v>
      </c>
      <c r="BF47" s="8" t="e">
        <f>SUM(HLOOKUP(Sheet2!$BF$3,#REF!,27)+HLOOKUP(Sheet2!$BF$4,#REF!,27)+HLOOKUP(Sheet2!$BF$5,#REF!,27)+HLOOKUP(Sheet2!$BF$6,#REF!,27)+HLOOKUP(Sheet2!$BF$7,#REF!,27)+HLOOKUP(Sheet2!$BF$8,#REF!,27)+HLOOKUP(Sheet2!$BF$9,#REF!,27)+HLOOKUP(Sheet2!$BF$10,#REF!,27)+HLOOKUP(Sheet2!$BF$11,#REF!,27)+HLOOKUP(Sheet2!$BF$12,#REF!,27)+HLOOKUP(Sheet2!$BF$13,#REF!,27))</f>
        <v>#REF!</v>
      </c>
      <c r="BG47" s="8" t="e">
        <f>SUM(HLOOKUP(Sheet2!$BG$3,#REF!,27)+HLOOKUP(Sheet2!$BG$4,#REF!,27)+HLOOKUP(Sheet2!$BG$5,#REF!,27)+HLOOKUP(Sheet2!$BG$6,#REF!,27)+HLOOKUP(Sheet2!$BG$7,#REF!,27)+HLOOKUP(Sheet2!$BG$8,#REF!,27)+HLOOKUP(Sheet2!$BG$9,#REF!,27)+HLOOKUP(Sheet2!$BG$10,#REF!,27)+HLOOKUP(Sheet2!$BG$11,#REF!,27)+HLOOKUP(Sheet2!$BG$12,#REF!,27)+HLOOKUP(Sheet2!$BG$13,#REF!,27)+HLOOKUP(Sheet2!$BG$14,#REF!,27)+HLOOKUP(Sheet2!$BG$15,#REF!,27))</f>
        <v>#REF!</v>
      </c>
      <c r="BH47" s="8" t="e">
        <f>SUM(HLOOKUP(Sheet2!$BH$3,#REF!,27)+HLOOKUP(Sheet2!$BH$4,#REF!,27)+HLOOKUP(Sheet2!$BH$5,#REF!,27)+HLOOKUP(Sheet2!$BH$6,#REF!,27)+HLOOKUP(Sheet2!$BH$7,#REF!,27)+HLOOKUP(Sheet2!$BH$8,#REF!,27)+HLOOKUP(Sheet2!$BH$9,#REF!,27)+HLOOKUP(Sheet2!$BH$10,#REF!,27)+HLOOKUP(Sheet2!$BH$11,#REF!,27)+HLOOKUP(Sheet2!$BH$12,#REF!,27)+HLOOKUP(Sheet2!$BH$13,#REF!,27)+HLOOKUP(Sheet2!$BH$14,#REF!,27))</f>
        <v>#REF!</v>
      </c>
      <c r="BI47" s="8" t="e">
        <f>SUM(HLOOKUP(Sheet2!$BI$3,#REF!,27)+HLOOKUP(Sheet2!$BI$4,#REF!,27)+HLOOKUP(Sheet2!$BI$5,#REF!,27)+HLOOKUP(Sheet2!$BI$6,#REF!,27)+HLOOKUP(Sheet2!$BI$7,#REF!,27)+HLOOKUP(Sheet2!$BI$8,#REF!,27)+HLOOKUP(Sheet2!$BI$9,#REF!,27)+HLOOKUP(Sheet2!$BI$10,#REF!,27)+HLOOKUP(Sheet2!$BI$11,#REF!,27)+HLOOKUP(Sheet2!$BI$12,#REF!,27)+HLOOKUP(Sheet2!$BI$13,#REF!,27)+HLOOKUP(Sheet2!$BI$14,#REF!,27)+HLOOKUP(Sheet2!$BI$15,#REF!,27)+HLOOKUP(Sheet2!$BI$16,#REF!,27))</f>
        <v>#REF!</v>
      </c>
      <c r="BJ47" s="8" t="e">
        <f>SUM(HLOOKUP(Sheet2!$BJ$3,#REF!,27)+HLOOKUP(Sheet2!$BJ$4,#REF!,27)+HLOOKUP(Sheet2!$BJ$5,#REF!,27)+HLOOKUP(Sheet2!$BJ$6,#REF!,27)+HLOOKUP(Sheet2!$BJ$7,#REF!,27)+HLOOKUP(Sheet2!$BJ$8,#REF!,27)+HLOOKUP(Sheet2!$BJ$9,#REF!,27)+HLOOKUP(Sheet2!$BJ$10,#REF!,27)+HLOOKUP(Sheet2!$BJ$11,#REF!,27)+HLOOKUP(Sheet2!$BJ$12,#REF!,27)+HLOOKUP(Sheet2!$BJ$13,#REF!,27)+HLOOKUP(Sheet2!$BJ$14,#REF!,27)+HLOOKUP(Sheet2!$BJ$15,#REF!,27)+HLOOKUP(Sheet2!$BJ$16,#REF!,27)+HLOOKUP(Sheet2!$BJ$17,#REF!,27))</f>
        <v>#REF!</v>
      </c>
      <c r="BK47" s="8" t="e">
        <f>SUM(HLOOKUP(Sheet2!$BK$3,#REF!,27)+HLOOKUP(Sheet2!$BK$4,#REF!,27)+HLOOKUP(Sheet2!$BK$5,#REF!,27)+HLOOKUP(Sheet2!$BK$6,#REF!,27)+HLOOKUP(Sheet2!$BK$7,#REF!,27)+HLOOKUP(Sheet2!$BK$8,#REF!,27)+HLOOKUP(Sheet2!$BK$9,#REF!,27)+HLOOKUP(Sheet2!$BK$10,#REF!,27)+HLOOKUP(Sheet2!$BK$11,#REF!,27)+HLOOKUP(Sheet2!$BK$12,#REF!,27)+HLOOKUP(Sheet2!$BK$13,#REF!,27)+HLOOKUP(Sheet2!$BK$14,#REF!,27)+HLOOKUP(Sheet2!$BK$15,#REF!,27)+HLOOKUP(Sheet2!$BK$16,#REF!,27)+HLOOKUP(Sheet2!$BK$17,#REF!,27))</f>
        <v>#REF!</v>
      </c>
      <c r="BL47" s="8" t="e">
        <f>SUM(HLOOKUP(Sheet2!$BL$3,#REF!,27)+HLOOKUP(Sheet2!$BL$4,#REF!,27)+HLOOKUP(Sheet2!$BL$5,#REF!,27)+HLOOKUP(Sheet2!$BL$6,#REF!,27)+HLOOKUP(Sheet2!$BL$7,#REF!,27)+HLOOKUP(Sheet2!$BL$8,#REF!,27)+HLOOKUP(Sheet2!$BL$9,#REF!,27)+HLOOKUP(Sheet2!$BL$10,#REF!,27)+HLOOKUP(Sheet2!$BL$11,#REF!,27)+HLOOKUP(Sheet2!$BL$12,#REF!,27)+HLOOKUP(Sheet2!$BL$13,#REF!,27)+HLOOKUP(Sheet2!$BL$14,#REF!,27)+HLOOKUP(Sheet2!$BL$15,#REF!,27)+HLOOKUP(Sheet2!$BL$16,#REF!,27)+HLOOKUP(Sheet2!$BL$17,#REF!,27))</f>
        <v>#REF!</v>
      </c>
      <c r="BM47" s="8" t="e">
        <f>SUM(HLOOKUP(Sheet2!$BM$3,#REF!,27)+HLOOKUP(Sheet2!$BM$4,#REF!,27)+HLOOKUP(Sheet2!$BM$5,#REF!,27)+HLOOKUP(Sheet2!$BM$6,#REF!,27)+HLOOKUP(Sheet2!$BM$7,#REF!,27)+HLOOKUP(Sheet2!$BM$8,#REF!,27)+HLOOKUP(Sheet2!$BM$9,#REF!,27)+HLOOKUP(Sheet2!$BM$10,#REF!,27)+HLOOKUP(Sheet2!$BM$11,#REF!,27)+HLOOKUP(Sheet2!$BM$12,#REF!,27)+HLOOKUP(Sheet2!$BM$13,#REF!,27)+HLOOKUP(Sheet2!$BM$14,#REF!,27)+HLOOKUP(Sheet2!$BM$15,#REF!,27)+HLOOKUP(Sheet2!$BM$16,#REF!,27))</f>
        <v>#REF!</v>
      </c>
      <c r="BN47" s="8" t="e">
        <f>SUM(HLOOKUP(Sheet2!$BN$3,#REF!,27)+HLOOKUP(Sheet2!$BN$4,#REF!,27)+HLOOKUP(Sheet2!$BN$5,#REF!,27)+HLOOKUP(Sheet2!$BN$6,#REF!,27)+HLOOKUP(Sheet2!$BN$7,#REF!,27)+HLOOKUP(Sheet2!$BN$8,#REF!,27)+HLOOKUP(Sheet2!$BN$9,#REF!,27)+HLOOKUP(Sheet2!$BN$10,#REF!,27)+HLOOKUP(Sheet2!$BN$11,#REF!,27)+HLOOKUP(Sheet2!$BN$12,#REF!,27)+HLOOKUP(Sheet2!$BN$13,#REF!,27)+HLOOKUP(Sheet2!$BN$14,#REF!,27)+HLOOKUP(Sheet2!$BN$15,#REF!,27)+HLOOKUP(Sheet2!$BN$16,#REF!,27))</f>
        <v>#REF!</v>
      </c>
      <c r="BO47" s="8" t="e">
        <f>SUM(HLOOKUP(Sheet2!$BO$3,#REF!,27)+HLOOKUP(Sheet2!$BO$4,#REF!,27)+HLOOKUP(Sheet2!$BO$5,#REF!,27)+HLOOKUP(Sheet2!$BO$6,#REF!,27)+HLOOKUP(Sheet2!$BO$7,#REF!,27)+HLOOKUP(Sheet2!$BO$8,#REF!,27)+HLOOKUP(Sheet2!$BO$9,#REF!,27)+HLOOKUP(Sheet2!$BO$10,#REF!,27)+HLOOKUP(Sheet2!$BO$11,#REF!,27)+HLOOKUP(Sheet2!$BO$12,#REF!,27)+HLOOKUP(Sheet2!$BO$13,#REF!,27)+HLOOKUP(Sheet2!$BO$14,#REF!,27)+HLOOKUP(Sheet2!$BO$15,#REF!,27)+HLOOKUP(Sheet2!$BO$16,#REF!,27))</f>
        <v>#REF!</v>
      </c>
      <c r="BP47" s="8" t="e">
        <f>SUM(HLOOKUP(Sheet2!$BP$3,#REF!,27)+HLOOKUP(Sheet2!$BP$4,#REF!,27)+HLOOKUP(Sheet2!$BP$5,#REF!,27)+HLOOKUP(Sheet2!$BP$6,#REF!,27)+HLOOKUP(Sheet2!$BP$7,#REF!,27)+HLOOKUP(Sheet2!$BP$8,#REF!,27)+HLOOKUP(Sheet2!$BP$9,#REF!,27)+HLOOKUP(Sheet2!$BP$10,#REF!,27)+HLOOKUP(Sheet2!$BP$11,#REF!,27)+HLOOKUP(Sheet2!$BP$12,#REF!,27)+HLOOKUP(Sheet2!$BP$13,#REF!,27)+HLOOKUP(Sheet2!$BP$14,#REF!,27))</f>
        <v>#REF!</v>
      </c>
      <c r="BQ47" s="8" t="e">
        <f>SUM(HLOOKUP(Sheet2!$BQ$3,#REF!,27)+HLOOKUP(Sheet2!$BQ$4,#REF!,27)+HLOOKUP(Sheet2!$BQ$5,#REF!,27)+HLOOKUP(Sheet2!$BQ$6,#REF!,27)+HLOOKUP(Sheet2!$BQ$7,#REF!,27)+HLOOKUP(Sheet2!$BQ$8,#REF!,27)+HLOOKUP(Sheet2!$BQ$9,#REF!,27)+HLOOKUP(Sheet2!$BQ$10,#REF!,27)+HLOOKUP(Sheet2!$BQ$11,#REF!,27)+HLOOKUP(Sheet2!$BQ$12,#REF!,27)+HLOOKUP(Sheet2!$BQ$13,#REF!,27)+HLOOKUP(Sheet2!$BQ$14,#REF!,27)+HLOOKUP(Sheet2!$BQ$15,#REF!,27)+HLOOKUP(Sheet2!$BQ$16,#REF!,27))</f>
        <v>#REF!</v>
      </c>
      <c r="BR47" s="8" t="e">
        <f>SUM(HLOOKUP(Sheet2!$BR$3,#REF!,27)+HLOOKUP(Sheet2!$BR$4,#REF!,27)+HLOOKUP(Sheet2!$BR$5,#REF!,27)+HLOOKUP(Sheet2!$BR$6,#REF!,27)+HLOOKUP(Sheet2!$BR$7,#REF!,27)+HLOOKUP(Sheet2!$BR$8,#REF!,27)+HLOOKUP(Sheet2!$BR$9,#REF!,27)+HLOOKUP(Sheet2!$BR$10,#REF!,27)+HLOOKUP(Sheet2!$BR$11,#REF!,27)+HLOOKUP(Sheet2!$BR$12,#REF!,27)+HLOOKUP(Sheet2!$BR$13,#REF!,27)+HLOOKUP(Sheet2!$BR$14,#REF!,27)+HLOOKUP(Sheet2!$BR$15,#REF!,27)+HLOOKUP(Sheet2!$BR$16,#REF!,27))</f>
        <v>#REF!</v>
      </c>
      <c r="BS47" s="8" t="e">
        <f>SUM(HLOOKUP(Sheet2!$BS$3,#REF!,27)+HLOOKUP(Sheet2!$BS$4,#REF!,27)+HLOOKUP(Sheet2!$BS$5,#REF!,27)+HLOOKUP(Sheet2!$BS$6,#REF!,27)+HLOOKUP(Sheet2!$BS$7,#REF!,27)+HLOOKUP(Sheet2!$BS$8,#REF!,27)+HLOOKUP(Sheet2!$BS$9,#REF!,27)+HLOOKUP(Sheet2!$BS$10,#REF!,27)+HLOOKUP(Sheet2!$BS$11,#REF!,27)+HLOOKUP(Sheet2!$BS$12,#REF!,27)+HLOOKUP(Sheet2!$BS$13,#REF!,27)+HLOOKUP(Sheet2!$BS$14,#REF!,27)+HLOOKUP(Sheet2!$BS$15,#REF!,27)+HLOOKUP(Sheet2!$BS$16,#REF!,27)+HLOOKUP(Sheet2!$BS$17,#REF!,27))</f>
        <v>#REF!</v>
      </c>
      <c r="BT47" s="8" t="e">
        <f>SUM(HLOOKUP(Sheet2!$BT$3,#REF!,27)+HLOOKUP(Sheet2!$BT$4,#REF!,27)+HLOOKUP(Sheet2!$BT$5,#REF!,27)+HLOOKUP(Sheet2!$BT$6,#REF!,27)+HLOOKUP(Sheet2!$BT$7,#REF!,27)+HLOOKUP(Sheet2!$BT$8,#REF!,27)+HLOOKUP(Sheet2!$BT$9,#REF!,27)+HLOOKUP(Sheet2!$BT$10,#REF!,27)+HLOOKUP(Sheet2!$BT$11,#REF!,27)+HLOOKUP(Sheet2!$BT$12,#REF!,27)+HLOOKUP(Sheet2!$BT$13,#REF!,27)+HLOOKUP(Sheet2!$BT$14,#REF!,27)+HLOOKUP(Sheet2!$BT$15,#REF!,27)+HLOOKUP(Sheet2!$BT$16,#REF!,27)+HLOOKUP(Sheet2!$BT$17,#REF!,27))</f>
        <v>#REF!</v>
      </c>
      <c r="BU47" s="8" t="e">
        <f>SUM(HLOOKUP(Sheet2!$BU$3,#REF!,27)+HLOOKUP(Sheet2!$BU$4,#REF!,27)+HLOOKUP(Sheet2!$BU$5,#REF!,27)+HLOOKUP(Sheet2!$BU$6,#REF!,27)+HLOOKUP(Sheet2!$BU$7,#REF!,27)+HLOOKUP(Sheet2!$BU$8,#REF!,27)+HLOOKUP(Sheet2!$BU$9,#REF!,27)+HLOOKUP(Sheet2!$BU$10,#REF!,27)+HLOOKUP(Sheet2!$BU$11,#REF!,27)+HLOOKUP(Sheet2!$BU$12,#REF!,27)+HLOOKUP(Sheet2!$BU$13,#REF!,27)+HLOOKUP(Sheet2!$BU$14,#REF!,27)+HLOOKUP(Sheet2!$BU$15,#REF!,27)+HLOOKUP(Sheet2!$BU$16,#REF!,27)+HLOOKUP(Sheet2!$BU$17,#REF!,27)+HLOOKUP(Sheet2!$BU$18,#REF!,27)+HLOOKUP(Sheet2!$BU$19,#REF!,27)+HLOOKUP(Sheet2!$BU$20,#REF!,27))</f>
        <v>#REF!</v>
      </c>
      <c r="BV47" s="8" t="e">
        <f>SUM(HLOOKUP(Sheet2!$BV$3,#REF!,27)+HLOOKUP(Sheet2!$BV$4,#REF!,27)+HLOOKUP(Sheet2!$BV$5,#REF!,27)+HLOOKUP(Sheet2!$BV$6,#REF!,27)+HLOOKUP(Sheet2!$BV$7,#REF!,27)+HLOOKUP(Sheet2!$BV$8,#REF!,27)+HLOOKUP(Sheet2!$BV$9,#REF!,27)+HLOOKUP(Sheet2!$BV$10,#REF!,27)+HLOOKUP(Sheet2!$BV$11,#REF!,27)+HLOOKUP(Sheet2!$BV$12,#REF!,27)+HLOOKUP(Sheet2!$BV$13,#REF!,27)+HLOOKUP(Sheet2!$BV$14,#REF!,27)+HLOOKUP(Sheet2!$BV$15,#REF!,27)+HLOOKUP(Sheet2!$BV$16,#REF!,27)+HLOOKUP(Sheet2!$BV$17,#REF!,27))</f>
        <v>#REF!</v>
      </c>
      <c r="BW47" s="8" t="e">
        <f>SUM(HLOOKUP(Sheet2!$BW$3,#REF!,27)+HLOOKUP(Sheet2!$BW$4,#REF!,27)+HLOOKUP(Sheet2!$BW$5,#REF!,27)+HLOOKUP(Sheet2!$BW$6,#REF!,27)+HLOOKUP(Sheet2!$BW$7,#REF!,27)+HLOOKUP(Sheet2!$BW$8,#REF!,27)+HLOOKUP(Sheet2!$BW$9,#REF!,27)+HLOOKUP(Sheet2!$BW$10,#REF!,27)+HLOOKUP(Sheet2!$BW$11,#REF!,27)+HLOOKUP(Sheet2!$BW$12,#REF!,27)+HLOOKUP(Sheet2!$BW$13,#REF!,27)+HLOOKUP(Sheet2!$BW$14,#REF!,27)+HLOOKUP(Sheet2!$BW$15,#REF!,27)+HLOOKUP(Sheet2!$BW$16,#REF!,27)+HLOOKUP(Sheet2!$BW$17,#REF!,27)+HLOOKUP(Sheet2!$BW$18,#REF!,27)+HLOOKUP(Sheet2!$BW$19,#REF!,27))</f>
        <v>#REF!</v>
      </c>
      <c r="BX47" s="8" t="e">
        <f>SUM(HLOOKUP(Sheet2!$BX$3,#REF!,27)+HLOOKUP(Sheet2!$BX$4,#REF!,27)+HLOOKUP(Sheet2!$BX$5,#REF!,27)+HLOOKUP(Sheet2!$BX$6,#REF!,27)+HLOOKUP(Sheet2!$BX$7,#REF!,27)+HLOOKUP(Sheet2!$BX$8,#REF!,27)+HLOOKUP(Sheet2!$BX$9,#REF!,27)+HLOOKUP(Sheet2!$BX$10,#REF!,27)+HLOOKUP(Sheet2!$BX$11,#REF!,27)+HLOOKUP(Sheet2!$BX$12,#REF!,27)+HLOOKUP(Sheet2!$BX$13,#REF!,27)+HLOOKUP(Sheet2!$BX$14,#REF!,27)+HLOOKUP(Sheet2!$BX$15,#REF!,27)+HLOOKUP(Sheet2!$BX$16,#REF!,27)+HLOOKUP(Sheet2!$BX$17,#REF!,27))</f>
        <v>#REF!</v>
      </c>
      <c r="BY47" s="8" t="e">
        <f>SUM(HLOOKUP(Sheet2!$BY$3,#REF!,27)+HLOOKUP(Sheet2!$BY$4,#REF!,27)+HLOOKUP(Sheet2!$BY$5,#REF!,27)+HLOOKUP(Sheet2!$BY$6,#REF!,27)+HLOOKUP(Sheet2!$BY$7,#REF!,27)+HLOOKUP(Sheet2!$BY$8,#REF!,27)+HLOOKUP(Sheet2!$BY$9,#REF!,27)+HLOOKUP(Sheet2!$BY$10,#REF!,27)+HLOOKUP(Sheet2!$BY$11,#REF!,27)+HLOOKUP(Sheet2!$BY$12,#REF!,27)+HLOOKUP(Sheet2!$BY$13,#REF!,27)+HLOOKUP(Sheet2!$BY$14,#REF!,27)+HLOOKUP(Sheet2!$BY$15,#REF!,27)+HLOOKUP(Sheet2!$BY$16,#REF!,27)+HLOOKUP(Sheet2!$BY$17,#REF!,27)+HLOOKUP(Sheet2!$BY$18,#REF!,27))</f>
        <v>#REF!</v>
      </c>
      <c r="BZ47" s="8" t="e">
        <f>SUM(HLOOKUP(Sheet2!$BZ$3,#REF!,27)+HLOOKUP(Sheet2!$BZ$4,#REF!,27)+HLOOKUP(Sheet2!$BZ$5,#REF!,27)+HLOOKUP(Sheet2!$BZ$6,#REF!,27)+HLOOKUP(Sheet2!$BZ$7,#REF!,27)+HLOOKUP(Sheet2!$BZ$8,#REF!,27)+HLOOKUP(Sheet2!$BZ$9,#REF!,27)+HLOOKUP(Sheet2!$BZ$10,#REF!,27)+HLOOKUP(Sheet2!$BZ$11,#REF!,27)+HLOOKUP(Sheet2!$BZ$12,#REF!,27)+HLOOKUP(Sheet2!$BZ$13,#REF!,27)+HLOOKUP(Sheet2!$BZ$14,#REF!,27)+HLOOKUP(Sheet2!$BZ$15,#REF!,27))</f>
        <v>#REF!</v>
      </c>
      <c r="CA47" s="8" t="e">
        <f>SUM(HLOOKUP(Sheet2!$CA$3,#REF!,27)+HLOOKUP(Sheet2!$CA$4,#REF!,27)+HLOOKUP(Sheet2!$CA$5,#REF!,27)+HLOOKUP(Sheet2!$CA$6,#REF!,27)+HLOOKUP(Sheet2!$CA$7,#REF!,27)+HLOOKUP(Sheet2!$CA$8,#REF!,27)+HLOOKUP(Sheet2!$CA$9,#REF!,27)+HLOOKUP(Sheet2!$CA$10,#REF!,27)+HLOOKUP(Sheet2!$CA$11,#REF!,27)+HLOOKUP(Sheet2!$CA$12,#REF!,27)+HLOOKUP(Sheet2!$CA$13,#REF!,27)+HLOOKUP(Sheet2!$CA$14,#REF!,27)+HLOOKUP(Sheet2!$CA$15,#REF!,27)+HLOOKUP(Sheet2!$CA$16,#REF!,27)+HLOOKUP(Sheet2!$CA$17,#REF!,27))</f>
        <v>#REF!</v>
      </c>
      <c r="CB47" s="8" t="e">
        <f>SUM(HLOOKUP(Sheet2!$CB$3,#REF!,27)+HLOOKUP(Sheet2!$CB$4,#REF!,27)+HLOOKUP(Sheet2!$CB$5,#REF!,27)+HLOOKUP(Sheet2!$CB$6,#REF!,27)+HLOOKUP(Sheet2!$CB$7,#REF!,27)+HLOOKUP(Sheet2!$CB$8,#REF!,27)+HLOOKUP(Sheet2!$CB$9,#REF!,27)+HLOOKUP(Sheet2!$CB$10,#REF!,27)+HLOOKUP(Sheet2!$CB$11,#REF!,27)+HLOOKUP(Sheet2!$CB$12,#REF!,27)+HLOOKUP(Sheet2!$CB$13,#REF!,27)+HLOOKUP(Sheet2!$CB$14,#REF!,27)+HLOOKUP(Sheet2!$CB$15,#REF!,27)+HLOOKUP(Sheet2!$CB$16,#REF!,27)+HLOOKUP(Sheet2!$CB$17,#REF!,27))</f>
        <v>#REF!</v>
      </c>
      <c r="CC47" s="8" t="e">
        <f>SUM(HLOOKUP(Sheet2!$CC$3,#REF!,27)+HLOOKUP(Sheet2!$CC$4,#REF!,27)+HLOOKUP(Sheet2!$CC$5,#REF!,27)+HLOOKUP(Sheet2!$CC$6,#REF!,27)+HLOOKUP(Sheet2!$CC$7,#REF!,27)+HLOOKUP(Sheet2!$CC$8,#REF!,27)+HLOOKUP(Sheet2!$CC$9,#REF!,27)+HLOOKUP(Sheet2!$CC$10,#REF!,27)+HLOOKUP(Sheet2!$CC$11,#REF!,27)+HLOOKUP(Sheet2!$CC$12,#REF!,27)+HLOOKUP(Sheet2!$CC$13,#REF!,27)+HLOOKUP(Sheet2!$CC$14,#REF!,27))</f>
        <v>#REF!</v>
      </c>
      <c r="CD47" s="8" t="e">
        <f>SUM(HLOOKUP(Sheet2!$CD$3,#REF!,27)+HLOOKUP(Sheet2!$CD$4,#REF!,27)+HLOOKUP(Sheet2!$CD$5,#REF!,27)+HLOOKUP(Sheet2!$CD$6,#REF!,27)+HLOOKUP(Sheet2!$CD$7,#REF!,27)+HLOOKUP(Sheet2!$CD$8,#REF!,27)+HLOOKUP(Sheet2!$CD$9,#REF!,27)+HLOOKUP(Sheet2!$CD$10,#REF!,27)+HLOOKUP(Sheet2!$CD$11,#REF!,27)+HLOOKUP(Sheet2!$CD$12,#REF!,27)+HLOOKUP(Sheet2!$CD$13,#REF!,27)+HLOOKUP(Sheet2!$CD$14,#REF!,27)+HLOOKUP(Sheet2!$CD$15,#REF!,27)+HLOOKUP(Sheet2!$CD$16,#REF!,27))</f>
        <v>#REF!</v>
      </c>
      <c r="CE47" s="8" t="e">
        <f>SUM(HLOOKUP(Sheet2!$CE$3,#REF!,27)+HLOOKUP(Sheet2!$CE$4,#REF!,27)+HLOOKUP(Sheet2!$CE$5,#REF!,27)+HLOOKUP(Sheet2!$CE$6,#REF!,27)+HLOOKUP(Sheet2!$CE$7,#REF!,27)+HLOOKUP(Sheet2!$CE$8,#REF!,27)+HLOOKUP(Sheet2!$CE$9,#REF!,27)+HLOOKUP(Sheet2!$CE$10,#REF!,27)+HLOOKUP(Sheet2!$CE$11,#REF!,27)+HLOOKUP(Sheet2!$CE$12,#REF!,27)+HLOOKUP(Sheet2!$CE$13,#REF!,27)+HLOOKUP(Sheet2!$CE$14,#REF!,27)+HLOOKUP(Sheet2!$CE$15,#REF!,27))</f>
        <v>#REF!</v>
      </c>
      <c r="CF47" s="8" t="e">
        <f>SUM(HLOOKUP(Sheet2!$CF$3,#REF!,27)+HLOOKUP(Sheet2!$CF$4,#REF!,27)+HLOOKUP(Sheet2!$CF$5,#REF!,27)+HLOOKUP(Sheet2!$CF$6,#REF!,27)+HLOOKUP(Sheet2!$CF$7,#REF!,27)+HLOOKUP(Sheet2!$CF$8,#REF!,27)+HLOOKUP(Sheet2!$CF$9,#REF!,27)+HLOOKUP(Sheet2!$CF$10,#REF!,27)+HLOOKUP(Sheet2!$CF$11,#REF!,27)+HLOOKUP(Sheet2!$CF$12,#REF!,27)+HLOOKUP(Sheet2!$CF$13,#REF!,27)+HLOOKUP(Sheet2!$CF$14,#REF!,27)+HLOOKUP(Sheet2!$CF$15,#REF!,27)+HLOOKUP(Sheet2!$CF$16,#REF!,27)+HLOOKUP(Sheet2!$CF$17,#REF!,27))</f>
        <v>#REF!</v>
      </c>
      <c r="CG47" s="8" t="e">
        <f>SUM(HLOOKUP(Sheet2!$CG$3,#REF!,27)+HLOOKUP(Sheet2!$CG$4,#REF!,27)+HLOOKUP(Sheet2!$CG$5,#REF!,27)+HLOOKUP(Sheet2!$CG$6,#REF!,27)+HLOOKUP(Sheet2!$CG$7,#REF!,27)+HLOOKUP(Sheet2!$CG$8,#REF!,27)+HLOOKUP(Sheet2!$CG$9,#REF!,27)+HLOOKUP(Sheet2!$CG$10,#REF!,27)+HLOOKUP(Sheet2!$CG$11,#REF!,27)+HLOOKUP(Sheet2!$CG$12,#REF!,27)+HLOOKUP(Sheet2!$CG$13,#REF!,27)+HLOOKUP(Sheet2!$CG$14,#REF!,27)+HLOOKUP(Sheet2!$CG$15,#REF!,27)+HLOOKUP(Sheet2!$CG$16,#REF!,27)+HLOOKUP(Sheet2!$CG$17,#REF!,27)+HLOOKUP(Sheet2!$CG$18,#REF!,27))</f>
        <v>#REF!</v>
      </c>
      <c r="CH47" s="8" t="e">
        <f>SUM(HLOOKUP(Sheet2!$CH$3,#REF!,27)+HLOOKUP(Sheet2!$CH$4,#REF!,27)+HLOOKUP(Sheet2!$CH$5,#REF!,27)+HLOOKUP(Sheet2!$CH$6,#REF!,27)+HLOOKUP(Sheet2!$CH$7,#REF!,27)+HLOOKUP(Sheet2!$CH$8,#REF!,27)+HLOOKUP(Sheet2!$CH$9,#REF!,27)+HLOOKUP(Sheet2!$CH$10,#REF!,27)+HLOOKUP(Sheet2!$CH$11,#REF!,27)+HLOOKUP(Sheet2!$CH$12,#REF!,27)+HLOOKUP(Sheet2!$CH$13,#REF!,27)+HLOOKUP(Sheet2!$CH$14,#REF!,27)+HLOOKUP(Sheet2!$CH$15,#REF!,27)+HLOOKUP(Sheet2!$CH$16,#REF!,27)+HLOOKUP(Sheet2!$CH$17,#REF!,27)+HLOOKUP(Sheet2!$CH$18,#REF!,27))</f>
        <v>#REF!</v>
      </c>
      <c r="CI47" s="8" t="e">
        <f>SUM(HLOOKUP(Sheet2!$CI$3,#REF!,27)+HLOOKUP(Sheet2!$CI$4,#REF!,27)+HLOOKUP(Sheet2!$CI$5,#REF!,27)+HLOOKUP(Sheet2!$CI$6,#REF!,27)+HLOOKUP(Sheet2!$CI$7,#REF!,27)+HLOOKUP(Sheet2!$CI$8,#REF!,27)+HLOOKUP(Sheet2!$CI$9,#REF!,27)+HLOOKUP(Sheet2!$CI$10,#REF!,27)+HLOOKUP(Sheet2!$CI$11,#REF!,27)+HLOOKUP(Sheet2!$CI$12,#REF!,27)+HLOOKUP(Sheet2!$CI$13,#REF!,27)+HLOOKUP(Sheet2!$CI$14,#REF!,27)+HLOOKUP(Sheet2!$CI$15,#REF!,27)+HLOOKUP(Sheet2!$CI$16,#REF!,27)+HLOOKUP(Sheet2!$CI$17,#REF!,27)+HLOOKUP(Sheet2!$CI$18,#REF!,27))</f>
        <v>#REF!</v>
      </c>
      <c r="CJ47" s="8" t="e">
        <f>SUM(HLOOKUP(Sheet2!$CJ$3,#REF!,27)+HLOOKUP(Sheet2!$CJ$4,#REF!,27)+HLOOKUP(Sheet2!$CJ$5,#REF!,27)+HLOOKUP(Sheet2!$CJ$6,#REF!,27)+HLOOKUP(Sheet2!$CJ$7,#REF!,27)+HLOOKUP(Sheet2!$CJ$8,#REF!,27)+HLOOKUP(Sheet2!$CJ$9,#REF!,27)+HLOOKUP(Sheet2!$CJ$10,#REF!,27)+HLOOKUP(Sheet2!$CJ$11,#REF!,27)+HLOOKUP(Sheet2!$CJ$12,#REF!,27)+HLOOKUP(Sheet2!$CJ$13,#REF!,27)+HLOOKUP(Sheet2!$CJ$14,#REF!,27)+HLOOKUP(Sheet2!$CJ$15,#REF!,27)+HLOOKUP(Sheet2!$CJ$16,#REF!,27)+HLOOKUP(Sheet2!$CJ$17,#REF!,27))</f>
        <v>#REF!</v>
      </c>
      <c r="CK47" s="8" t="e">
        <f>SUM(HLOOKUP(Sheet2!$CK$3,#REF!,27)+HLOOKUP(Sheet2!$CK$4,#REF!,27)+HLOOKUP(Sheet2!$CK$5,#REF!,27)+HLOOKUP(Sheet2!$CK$6,#REF!,27)+HLOOKUP(Sheet2!$CK$7,#REF!,27)+HLOOKUP(Sheet2!$CK$8,#REF!,27)+HLOOKUP(Sheet2!$CK$9,#REF!,27)+HLOOKUP(Sheet2!$CK$10,#REF!,27)+HLOOKUP(Sheet2!$CK$11,#REF!,27)+HLOOKUP(Sheet2!$CK$12,#REF!,27)+HLOOKUP(Sheet2!$CK$13,#REF!,27)+HLOOKUP(Sheet2!$CK$14,#REF!,27)+HLOOKUP(Sheet2!$CK$15,#REF!,27)+HLOOKUP(Sheet2!$CK$16,#REF!,27)+HLOOKUP(Sheet2!$CK$17,#REF!,27))</f>
        <v>#REF!</v>
      </c>
      <c r="CL47" s="8" t="e">
        <f>SUM(HLOOKUP(Sheet2!$CL$3,#REF!,27)+HLOOKUP(Sheet2!$CL$4,#REF!,27)+HLOOKUP(Sheet2!$CL$5,#REF!,27)+HLOOKUP(Sheet2!$CL$6,#REF!,27)+HLOOKUP(Sheet2!$CL$7,#REF!,27)+HLOOKUP(Sheet2!$CL$8,#REF!,27)+HLOOKUP(Sheet2!$CL$9,#REF!,27)+HLOOKUP(Sheet2!$CL$10,#REF!,27)+HLOOKUP(Sheet2!$CL$11,#REF!,27)+HLOOKUP(Sheet2!$CL$12,#REF!,27)+HLOOKUP(Sheet2!$CL$13,#REF!,27)+HLOOKUP(Sheet2!$CL$14,#REF!,27)+HLOOKUP(Sheet2!$CL$15,#REF!,27)+HLOOKUP(Sheet2!$CL$16,#REF!,27)+HLOOKUP(Sheet2!$CL$17,#REF!,27))</f>
        <v>#REF!</v>
      </c>
      <c r="CM47" s="8" t="e">
        <f>SUM(HLOOKUP(Sheet2!$CM$3,#REF!,27)+HLOOKUP(Sheet2!$CM$4,#REF!,27)+HLOOKUP(Sheet2!$CM$5,#REF!,27)+HLOOKUP(Sheet2!$CM$6,#REF!,27)+HLOOKUP(Sheet2!$CM$7,#REF!,27)+HLOOKUP(Sheet2!$CM$8,#REF!,27)+HLOOKUP(Sheet2!$CM$9,#REF!,27)+HLOOKUP(Sheet2!$CM$10,#REF!,27)+HLOOKUP(Sheet2!$CM$11,#REF!,27)+HLOOKUP(Sheet2!$CM$12,#REF!,27)+HLOOKUP(Sheet2!$CM$13,#REF!,27)+HLOOKUP(Sheet2!$CM$14,#REF!,27)+HLOOKUP(Sheet2!$CM$15,#REF!,27))</f>
        <v>#REF!</v>
      </c>
      <c r="CN47" s="8" t="e">
        <f>SUM(HLOOKUP(Sheet2!$CN$3,#REF!,27)+HLOOKUP(Sheet2!$CN$4,#REF!,27)+HLOOKUP(Sheet2!$CN$5,#REF!,27)+HLOOKUP(Sheet2!$CN$6,#REF!,27)+HLOOKUP(Sheet2!$CN$7,#REF!,27)+HLOOKUP(Sheet2!$CN$8,#REF!,27)+HLOOKUP(Sheet2!$CN$9,#REF!,27)+HLOOKUP(Sheet2!$CN$10,#REF!,27)+HLOOKUP(Sheet2!$CN$11,#REF!,27)+HLOOKUP(Sheet2!$CN$12,#REF!,27)+HLOOKUP(Sheet2!$CN$13,#REF!,27)+HLOOKUP(Sheet2!$CN$14,#REF!,27)+HLOOKUP(Sheet2!$CN$15,#REF!,27)+HLOOKUP(Sheet2!$CN$16,#REF!,27)+HLOOKUP(Sheet2!$CN$17,#REF!,27))</f>
        <v>#REF!</v>
      </c>
      <c r="CO47" s="8" t="e">
        <f>SUM(HLOOKUP(Sheet2!$CO$3,#REF!,27)+HLOOKUP(Sheet2!$CO$4,#REF!,27)+HLOOKUP(Sheet2!$CO$5,#REF!,27)+HLOOKUP(Sheet2!$CO$6,#REF!,27)+HLOOKUP(Sheet2!$CO$7,#REF!,27)+HLOOKUP(Sheet2!$CO$8,#REF!,27)+HLOOKUP(Sheet2!$CO$9,#REF!,27)+HLOOKUP(Sheet2!$CO$10,#REF!,27)+HLOOKUP(Sheet2!$CO$11,#REF!,27)+HLOOKUP(Sheet2!$CO$12,#REF!,27)+HLOOKUP(Sheet2!$CO$13,#REF!,27)+HLOOKUP(Sheet2!$CO$14,#REF!,27)+HLOOKUP(Sheet2!$CO$15,#REF!,27)+HLOOKUP(Sheet2!$CO$16,#REF!,27)+HLOOKUP(Sheet2!$CO$17,#REF!,27))</f>
        <v>#REF!</v>
      </c>
      <c r="CP47" s="8" t="e">
        <f>SUM(HLOOKUP(Sheet2!$CP$3,#REF!,27)+HLOOKUP(Sheet2!$CP$4,#REF!,27)+HLOOKUP(Sheet2!$CP$5,#REF!,27)+HLOOKUP(Sheet2!$CP$6,#REF!,27)+HLOOKUP(Sheet2!$CP$7,#REF!,27)+HLOOKUP(Sheet2!$CP$8,#REF!,27)+HLOOKUP(Sheet2!$CP$9,#REF!,27)+HLOOKUP(Sheet2!$CP$10,#REF!,27)+HLOOKUP(Sheet2!$CP$11,#REF!,27)+HLOOKUP(Sheet2!$CP$12,#REF!,27)+HLOOKUP(Sheet2!$CP$13,#REF!,27)+HLOOKUP(Sheet2!$CP$14,#REF!,27)+HLOOKUP(Sheet2!$CP$15,#REF!,27)+HLOOKUP(Sheet2!$CP$16,#REF!,27)+HLOOKUP(Sheet2!$CP$17,#REF!,27)+HLOOKUP(Sheet2!$CP$18,#REF!,27))</f>
        <v>#REF!</v>
      </c>
      <c r="CQ47" s="8" t="e">
        <f>SUM(HLOOKUP(Sheet2!$CQ$3,#REF!,27)+HLOOKUP(Sheet2!$CQ$4,#REF!,27)+HLOOKUP(Sheet2!$CQ$5,#REF!,27)+HLOOKUP(Sheet2!$CQ$6,#REF!,27)+HLOOKUP(Sheet2!$CQ$7,#REF!,27)+HLOOKUP(Sheet2!$CQ$8,#REF!,27)+HLOOKUP(Sheet2!$CQ$9,#REF!,27)+HLOOKUP(Sheet2!$CQ$10,#REF!,27)+HLOOKUP(Sheet2!$CQ$11,#REF!,27)+HLOOKUP(Sheet2!$CQ$12,#REF!,27)+HLOOKUP(Sheet2!$CQ$13,#REF!,27)+HLOOKUP(Sheet2!$CQ$14,#REF!,27)+HLOOKUP(Sheet2!$CQ$15,#REF!,27)+HLOOKUP(Sheet2!$CQ$16,#REF!,27)+HLOOKUP(Sheet2!$CQ$17,#REF!,27)+HLOOKUP(Sheet2!$CQ$18,#REF!,27))</f>
        <v>#REF!</v>
      </c>
      <c r="CR47" s="8" t="e">
        <f>SUM(HLOOKUP(Sheet2!$CR$3,#REF!,27)+HLOOKUP(Sheet2!$CR$4,#REF!,27)+HLOOKUP(Sheet2!$CR$5,#REF!,27)+HLOOKUP(Sheet2!$CR$6,#REF!,27)+HLOOKUP(Sheet2!$CR$7,#REF!,27)+HLOOKUP(Sheet2!$CR$8,#REF!,27)+HLOOKUP(Sheet2!$CR$9,#REF!,27)+HLOOKUP(Sheet2!$CR$10,#REF!,27)+HLOOKUP(Sheet2!$CR$11,#REF!,27)+HLOOKUP(Sheet2!$CR$12,#REF!,27)+HLOOKUP(Sheet2!$CR$13,#REF!,27)+HLOOKUP(Sheet2!$CR$14,#REF!,27)+HLOOKUP(Sheet2!$CR$15,#REF!,27)+HLOOKUP(Sheet2!$CR$16,#REF!,27)+HLOOKUP(Sheet2!$CR$17,#REF!,27)+HLOOKUP(Sheet2!$CR$18,#REF!,27)+HLOOKUP(Sheet2!$CR$19,#REF!,27)+HLOOKUP(Sheet2!$CR$20,#REF!,27)+HLOOKUP(Sheet2!$CR$21,#REF!,27))</f>
        <v>#REF!</v>
      </c>
      <c r="CS47" s="8" t="e">
        <f>SUM(HLOOKUP(Sheet2!$CS$3,#REF!,27)+HLOOKUP(Sheet2!$CS$4,#REF!,27)+HLOOKUP(Sheet2!$CS$5,#REF!,27)+HLOOKUP(Sheet2!$CS$6,#REF!,27)+HLOOKUP(Sheet2!$CS$7,#REF!,27)+HLOOKUP(Sheet2!$CS$8,#REF!,27)+HLOOKUP(Sheet2!$CS$9,#REF!,27)+HLOOKUP(Sheet2!$CS$10,#REF!,27)+HLOOKUP(Sheet2!$CS$11,#REF!,27)+HLOOKUP(Sheet2!$CS$12,#REF!,27)+HLOOKUP(Sheet2!$CS$13,#REF!,27)+HLOOKUP(Sheet2!$CS$14,#REF!,27)+HLOOKUP(Sheet2!$CS$15,#REF!,27)+HLOOKUP(Sheet2!$CS$16,#REF!,27)+HLOOKUP(Sheet2!$CS$17,#REF!,27)+HLOOKUP(Sheet2!$CS$18,#REF!,27))</f>
        <v>#REF!</v>
      </c>
      <c r="CT47" s="8" t="e">
        <f>SUM(HLOOKUP(Sheet2!$CT$3,#REF!,27)+HLOOKUP(Sheet2!$CT$4,#REF!,27)+HLOOKUP(Sheet2!$CT$5,#REF!,27)+HLOOKUP(Sheet2!$CT$6,#REF!,27)+HLOOKUP(Sheet2!$CT$7,#REF!,27)+HLOOKUP(Sheet2!$CT$8,#REF!,27)+HLOOKUP(Sheet2!$CT$9,#REF!,27)+HLOOKUP(Sheet2!$CT$10,#REF!,27)+HLOOKUP(Sheet2!$CT$11,#REF!,27)+HLOOKUP(Sheet2!$CT$12,#REF!,27)+HLOOKUP(Sheet2!$CT$13,#REF!,27)+HLOOKUP(Sheet2!$CT$14,#REF!,27)+HLOOKUP(Sheet2!$CT$15,#REF!,27)+HLOOKUP(Sheet2!$CT$16,#REF!,27)+HLOOKUP(Sheet2!$CT$17,#REF!,27)+HLOOKUP(Sheet2!$CT$18,#REF!,27)+HLOOKUP(Sheet2!$CT$19,#REF!,27)+HLOOKUP(Sheet2!$CT$20,#REF!,27))</f>
        <v>#REF!</v>
      </c>
      <c r="CU47" s="8" t="e">
        <f>SUM(HLOOKUP(Sheet2!$CU$3,#REF!,27)+HLOOKUP(Sheet2!$CU$4,#REF!,27)+HLOOKUP(Sheet2!$CU$5,#REF!,27)+HLOOKUP(Sheet2!$CU$6,#REF!,27)+HLOOKUP(Sheet2!$CU$7,#REF!,27)+HLOOKUP(Sheet2!$CU$8,#REF!,27)+HLOOKUP(Sheet2!$CU$9,#REF!,27)+HLOOKUP(Sheet2!$CU$10,#REF!,27)+HLOOKUP(Sheet2!$CU$11,#REF!,27)+HLOOKUP(Sheet2!$CU$12,#REF!,27)+HLOOKUP(Sheet2!$CU$13,#REF!,27)+HLOOKUP(Sheet2!$CU$14,#REF!,27)+HLOOKUP(Sheet2!$CU$15,#REF!,27)+HLOOKUP(Sheet2!$CU$16,#REF!,27)+HLOOKUP(Sheet2!$CU$17,#REF!,27))</f>
        <v>#REF!</v>
      </c>
      <c r="CV47" s="8" t="e">
        <f>SUM(HLOOKUP(Sheet2!$CV$3,#REF!,27)+HLOOKUP(Sheet2!$CV$4,#REF!,27)+HLOOKUP(Sheet2!$CV$5,#REF!,27)+HLOOKUP(Sheet2!$CV$6,#REF!,27)+HLOOKUP(Sheet2!$CV$7,#REF!,27)+HLOOKUP(Sheet2!$CV$8,#REF!,27)+HLOOKUP(Sheet2!$CV$9,#REF!,27)+HLOOKUP(Sheet2!$CV$10,#REF!,27)+HLOOKUP(Sheet2!$CV$11,#REF!,27)+HLOOKUP(Sheet2!$CV$12,#REF!,27)+HLOOKUP(Sheet2!$CV$13,#REF!,27)+HLOOKUP(Sheet2!$CV$14,#REF!,27)+HLOOKUP(Sheet2!$CV$15,#REF!,27)+HLOOKUP(Sheet2!$CV$16,#REF!,27)+HLOOKUP(Sheet2!$CV$17,#REF!,27)+HLOOKUP(Sheet2!$CV$18,#REF!,27))</f>
        <v>#REF!</v>
      </c>
      <c r="CW47" s="8" t="e">
        <f>SUM(HLOOKUP(Sheet2!$CW$3,#REF!,27)+HLOOKUP(Sheet2!$CW$4,#REF!,27)+HLOOKUP(Sheet2!$CW$5,#REF!,27)+HLOOKUP(Sheet2!$CW$6,#REF!,27)+HLOOKUP(Sheet2!$CW$7,#REF!,27)+HLOOKUP(Sheet2!$CW$8,#REF!,27)+HLOOKUP(Sheet2!$CW$9,#REF!,27)+HLOOKUP(Sheet2!$CW$10,#REF!,27)+HLOOKUP(Sheet2!$CW$11,#REF!,27)+HLOOKUP(Sheet2!$CW$12,#REF!,27)+HLOOKUP(Sheet2!$CW$13,#REF!,27)+HLOOKUP(Sheet2!$CW$14,#REF!,27)+HLOOKUP(Sheet2!$CW$15,#REF!,27))</f>
        <v>#REF!</v>
      </c>
      <c r="CX47" s="8" t="e">
        <f>SUM(HLOOKUP(Sheet2!$CX$3,#REF!,27)+HLOOKUP(Sheet2!$CX$4,#REF!,27)+HLOOKUP(Sheet2!$CX$5,#REF!,27)+HLOOKUP(Sheet2!$CX$6,#REF!,27)+HLOOKUP(Sheet2!$CX$7,#REF!,27)+HLOOKUP(Sheet2!$CX$8,#REF!,27)+HLOOKUP(Sheet2!$CX$9,#REF!,27)+HLOOKUP(Sheet2!$CX$10,#REF!,27)+HLOOKUP(Sheet2!$CX$11,#REF!,27)+HLOOKUP(Sheet2!$CX$12,#REF!,27)+HLOOKUP(Sheet2!$CX$13,#REF!,27)+HLOOKUP(Sheet2!$CX$14,#REF!,27)+HLOOKUP(Sheet2!$CX$15,#REF!,27)+HLOOKUP(Sheet2!$CX$16,#REF!,27)+HLOOKUP(Sheet2!$CX$17,#REF!,27))</f>
        <v>#REF!</v>
      </c>
      <c r="CY47" s="8" t="e">
        <f>SUM(HLOOKUP(Sheet2!$CY$3,#REF!,27)+HLOOKUP(Sheet2!$CY$4,#REF!,27)+HLOOKUP(Sheet2!$CY$5,#REF!,27)+HLOOKUP(Sheet2!$CY$6,#REF!,27)+HLOOKUP(Sheet2!$CY$7,#REF!,27)+HLOOKUP(Sheet2!$CY$8,#REF!,27)+HLOOKUP(Sheet2!$CY$9,#REF!,27)+HLOOKUP(Sheet2!$CY$10,#REF!,27)+HLOOKUP(Sheet2!$CY$11,#REF!,27)+HLOOKUP(Sheet2!$CY$12,#REF!,27)+HLOOKUP(Sheet2!$CY$13,#REF!,27)+HLOOKUP(Sheet2!$CY$14,#REF!,27)+HLOOKUP(Sheet2!$CY$15,#REF!,27)+HLOOKUP(Sheet2!$CY$16,#REF!,27)+HLOOKUP(Sheet2!$CY$17,#REF!,27))</f>
        <v>#REF!</v>
      </c>
      <c r="CZ47" s="8" t="e">
        <f>SUM(HLOOKUP(Sheet2!$CZ$3,#REF!,27)+HLOOKUP(Sheet2!$CZ$4,#REF!,27)+HLOOKUP(Sheet2!$CZ$5,#REF!,27)+HLOOKUP(Sheet2!$CZ$6,#REF!,27)+HLOOKUP(Sheet2!$CZ$7,#REF!,27)+HLOOKUP(Sheet2!$CZ$8,#REF!,27)+HLOOKUP(Sheet2!$CZ$9,#REF!,27)+HLOOKUP(Sheet2!$CZ$10,#REF!,27)+HLOOKUP(Sheet2!$CZ$11,#REF!,27)+HLOOKUP(Sheet2!$CZ$12,#REF!,27)+HLOOKUP(Sheet2!$CZ$13,#REF!,27)+HLOOKUP(Sheet2!$CZ$14,#REF!,27))</f>
        <v>#REF!</v>
      </c>
      <c r="DA47" s="8" t="e">
        <f>SUM(HLOOKUP(Sheet2!$DA$3,#REF!,27)+HLOOKUP(Sheet2!$DA$4,#REF!,27)+HLOOKUP(Sheet2!$DA$5,#REF!,27)+HLOOKUP(Sheet2!$DA$6,#REF!,27)+HLOOKUP(Sheet2!$DA$7,#REF!,27)+HLOOKUP(Sheet2!$DA$8,#REF!,27)+HLOOKUP(Sheet2!$DA$9,#REF!,27)+HLOOKUP(Sheet2!$DA$10,#REF!,27)+HLOOKUP(Sheet2!$DA$11,#REF!,27)+HLOOKUP(Sheet2!$DA$12,#REF!,27)+HLOOKUP(Sheet2!$DA$13,#REF!,27)+HLOOKUP(Sheet2!$DA$14,#REF!,27)+HLOOKUP(Sheet2!$DA$15,#REF!,27)+HLOOKUP(Sheet2!$DA$16,#REF!,27))</f>
        <v>#REF!</v>
      </c>
      <c r="DB47" s="8" t="e">
        <f>SUM(HLOOKUP(Sheet2!$DB$3,#REF!,27)+HLOOKUP(Sheet2!$DB$4,#REF!,27)+HLOOKUP(Sheet2!$DB$5,#REF!,27)+HLOOKUP(Sheet2!$DB$6,#REF!,27)+HLOOKUP(Sheet2!$DB$7,#REF!,27)+HLOOKUP(Sheet2!$DB$8,#REF!,27)+HLOOKUP(Sheet2!$DB$9,#REF!,27)+HLOOKUP(Sheet2!$DB$10,#REF!,27)+HLOOKUP(Sheet2!$DB$11,#REF!,27)+HLOOKUP(Sheet2!$DB$12,#REF!,27)+HLOOKUP(Sheet2!$DB$13,#REF!,27)+HLOOKUP(Sheet2!$DB$14,#REF!,27)+HLOOKUP(Sheet2!$DB$15,#REF!,27))</f>
        <v>#REF!</v>
      </c>
      <c r="DC47" s="8" t="e">
        <f>SUM(HLOOKUP(Sheet2!$DC$3,#REF!,27)+HLOOKUP(Sheet2!$DC$4,#REF!,27)+HLOOKUP(Sheet2!$DC$5,#REF!,27)+HLOOKUP(Sheet2!$DC$6,#REF!,27)+HLOOKUP(Sheet2!$DC$7,#REF!,27)+HLOOKUP(Sheet2!$DC$8,#REF!,27)+HLOOKUP(Sheet2!$DC$9,#REF!,27)+HLOOKUP(Sheet2!$DC$10,#REF!,27)+HLOOKUP(Sheet2!$DC$11,#REF!,27)+HLOOKUP(Sheet2!$DC$12,#REF!,27)+HLOOKUP(Sheet2!$DC$13,#REF!,27)+HLOOKUP(Sheet2!$DC$14,#REF!,27)+HLOOKUP(Sheet2!$DC$15,#REF!,27)+HLOOKUP(Sheet2!$DC$16,#REF!,27)+HLOOKUP(Sheet2!$DC$17,#REF!,27))</f>
        <v>#REF!</v>
      </c>
      <c r="DD47" s="8" t="e">
        <f>SUM(HLOOKUP(Sheet2!$DD$3,#REF!,27)+HLOOKUP(Sheet2!$DD$4,#REF!,27)+HLOOKUP(Sheet2!$DD$5,#REF!,27)+HLOOKUP(Sheet2!$DD$6,#REF!,27)+HLOOKUP(Sheet2!$DD$7,#REF!,27)+HLOOKUP(Sheet2!$DD$8,#REF!,27)+HLOOKUP(Sheet2!$DD$9,#REF!,27)+HLOOKUP(Sheet2!$DD$10,#REF!,27)+HLOOKUP(Sheet2!$DD$11,#REF!,27)+HLOOKUP(Sheet2!$DD$12,#REF!,27)+HLOOKUP(Sheet2!$DD$13,#REF!,27)+HLOOKUP(Sheet2!$DD$14,#REF!,27)+HLOOKUP(Sheet2!$DD$15,#REF!,27)+HLOOKUP(Sheet2!$DD$16,#REF!,27)+HLOOKUP(Sheet2!$DD$17,#REF!,27)+HLOOKUP(Sheet2!$DD$18,#REF!,27))</f>
        <v>#REF!</v>
      </c>
      <c r="DE47" s="8" t="e">
        <f>SUM(HLOOKUP(Sheet2!$DE$3,#REF!,27)+HLOOKUP(Sheet2!$DE$4,#REF!,27)+HLOOKUP(Sheet2!$DE$5,#REF!,27)+HLOOKUP(Sheet2!$DE$6,#REF!,27)+HLOOKUP(Sheet2!$DE$7,#REF!,27)+HLOOKUP(Sheet2!$DE$8,#REF!,27)+HLOOKUP(Sheet2!$DE$9,#REF!,27)+HLOOKUP(Sheet2!$DE$10,#REF!,27)+HLOOKUP(Sheet2!$DE$11,#REF!,27)+HLOOKUP(Sheet2!$DE$12,#REF!,27)+HLOOKUP(Sheet2!$DE$13,#REF!,27)+HLOOKUP(Sheet2!$DE$14,#REF!,27)+HLOOKUP(Sheet2!$DE$15,#REF!,27)+HLOOKUP(Sheet2!$DE$16,#REF!,27)+HLOOKUP(Sheet2!$DE$17,#REF!,27)+HLOOKUP(Sheet2!$DE$18,#REF!,27))</f>
        <v>#REF!</v>
      </c>
      <c r="DF47" s="8" t="e">
        <f>SUM(HLOOKUP(Sheet2!$DF$3,#REF!,27)+HLOOKUP(Sheet2!$DF$4,#REF!,27)+HLOOKUP(Sheet2!$DF$5,#REF!,27)+HLOOKUP(Sheet2!$DF$6,#REF!,27)+HLOOKUP(Sheet2!$DF$7,#REF!,27)+HLOOKUP(Sheet2!$DF$8,#REF!,27)+HLOOKUP(Sheet2!$DF$9,#REF!,27)+HLOOKUP(Sheet2!$DF$10,#REF!,27)+HLOOKUP(Sheet2!$DF$11,#REF!,27)+HLOOKUP(Sheet2!$DF$12,#REF!,27)+HLOOKUP(Sheet2!$DF$13,#REF!,27)+HLOOKUP(Sheet2!$DF$14,#REF!,27)+HLOOKUP(Sheet2!$DF$15,#REF!,27)+HLOOKUP(Sheet2!$DF$16,#REF!,27)+HLOOKUP(Sheet2!$DF$17,#REF!,27)+HLOOKUP(Sheet2!$DF$18,#REF!,27))</f>
        <v>#REF!</v>
      </c>
      <c r="DG47" s="8" t="e">
        <f>SUM(HLOOKUP(Sheet2!$DG$3,#REF!,27)+HLOOKUP(Sheet2!$DG$4,#REF!,27)+HLOOKUP(Sheet2!$DG$5,#REF!,27)+HLOOKUP(Sheet2!$DG$6,#REF!,27)+HLOOKUP(Sheet2!$DG$7,#REF!,27)+HLOOKUP(Sheet2!$DG$8,#REF!,27)+HLOOKUP(Sheet2!$DG$9,#REF!,27)+HLOOKUP(Sheet2!$DG$10,#REF!,27)+HLOOKUP(Sheet2!$DG$11,#REF!,27)+HLOOKUP(Sheet2!$DG$12,#REF!,27)+HLOOKUP(Sheet2!$DG$13,#REF!,27)+HLOOKUP(Sheet2!$DG$14,#REF!,27)+HLOOKUP(Sheet2!$DG$15,#REF!,27)+HLOOKUP(Sheet2!$DG$16,#REF!,27)+HLOOKUP(Sheet2!$DG$17,#REF!,27))</f>
        <v>#REF!</v>
      </c>
      <c r="DH47" s="8" t="e">
        <f>SUM(HLOOKUP(Sheet2!$DH$3,#REF!,27)+HLOOKUP(Sheet2!$DH$4,#REF!,27)+HLOOKUP(Sheet2!$DH$5,#REF!,27)+HLOOKUP(Sheet2!$DH$6,#REF!,27)+HLOOKUP(Sheet2!$DH$7,#REF!,27)+HLOOKUP(Sheet2!$DH$8,#REF!,27)+HLOOKUP(Sheet2!$DH$9,#REF!,27)+HLOOKUP(Sheet2!$DH$10,#REF!,27)+HLOOKUP(Sheet2!$DH$11,#REF!,27)+HLOOKUP(Sheet2!$DH$12,#REF!,27)+HLOOKUP(Sheet2!$DH$13,#REF!,27)+HLOOKUP(Sheet2!$DH$14,#REF!,27)+HLOOKUP(Sheet2!$DH$15,#REF!,27)+HLOOKUP(Sheet2!$DH$16,#REF!,27)+HLOOKUP(Sheet2!$DH$17,#REF!,27))</f>
        <v>#REF!</v>
      </c>
      <c r="DI47" s="8" t="e">
        <f>SUM(HLOOKUP(Sheet2!$DI$3,#REF!,27)+HLOOKUP(Sheet2!$DI$4,#REF!,27)+HLOOKUP(Sheet2!$DI$5,#REF!,27)+HLOOKUP(Sheet2!$DI$6,#REF!,27)+HLOOKUP(Sheet2!$DI$7,#REF!,27)+HLOOKUP(Sheet2!$DI$8,#REF!,27)+HLOOKUP(Sheet2!$DI$9,#REF!,27)+HLOOKUP(Sheet2!$DI$10,#REF!,27)+HLOOKUP(Sheet2!$DI$11,#REF!,27)+HLOOKUP(Sheet2!$DI$12,#REF!,27)+HLOOKUP(Sheet2!$DI$13,#REF!,27)+HLOOKUP(Sheet2!$DI$14,#REF!,27)+HLOOKUP(Sheet2!$DI$15,#REF!,27)+HLOOKUP(Sheet2!$DI$16,#REF!,27)+HLOOKUP(Sheet2!$DI$17,#REF!,27))</f>
        <v>#REF!</v>
      </c>
      <c r="DJ47" s="8" t="e">
        <f>SUM(HLOOKUP(Sheet2!$DJ$3,#REF!,27)+HLOOKUP(Sheet2!$DJ$4,#REF!,27)+HLOOKUP(Sheet2!$DJ$5,#REF!,27)+HLOOKUP(Sheet2!$DJ$6,#REF!,27)+HLOOKUP(Sheet2!$DJ$7,#REF!,27)+HLOOKUP(Sheet2!$DJ$8,#REF!,27)+HLOOKUP(Sheet2!$DJ$9,#REF!,27)+HLOOKUP(Sheet2!$DJ$10,#REF!,27)+HLOOKUP(Sheet2!$DJ$11,#REF!,27)+HLOOKUP(Sheet2!$DJ$12,#REF!,27)+HLOOKUP(Sheet2!$DJ$13,#REF!,27)+HLOOKUP(Sheet2!$DJ$14,#REF!,27)+HLOOKUP(Sheet2!$DJ$15,#REF!,27))</f>
        <v>#REF!</v>
      </c>
      <c r="DK47" s="8" t="e">
        <f>SUM(HLOOKUP(Sheet2!$DK$3,#REF!,27)+HLOOKUP(Sheet2!$DK$4,#REF!,27)+HLOOKUP(Sheet2!$DK$5,#REF!,27)+HLOOKUP(Sheet2!$DK$6,#REF!,27)+HLOOKUP(Sheet2!$DK$7,#REF!,27)+HLOOKUP(Sheet2!$DK$8,#REF!,27)+HLOOKUP(Sheet2!$DK$9,#REF!,27)+HLOOKUP(Sheet2!$DK$10,#REF!,27)+HLOOKUP(Sheet2!$DK$11,#REF!,27)+HLOOKUP(Sheet2!$DK$12,#REF!,27)+HLOOKUP(Sheet2!$DK$13,#REF!,27)+HLOOKUP(Sheet2!$DK$14,#REF!,27)+HLOOKUP(Sheet2!$DK$15,#REF!,27)+HLOOKUP(Sheet2!$DK$16,#REF!,27)+HLOOKUP(Sheet2!$DK$17,#REF!,27))</f>
        <v>#REF!</v>
      </c>
      <c r="DL47" s="8" t="e">
        <f>SUM(HLOOKUP(Sheet2!$DL$3,#REF!,27)+HLOOKUP(Sheet2!$DL$4,#REF!,27)+HLOOKUP(Sheet2!$DL$5,#REF!,27)+HLOOKUP(Sheet2!$DL$6,#REF!,27)+HLOOKUP(Sheet2!$DL$7,#REF!,27)+HLOOKUP(Sheet2!$DL$8,#REF!,27)+HLOOKUP(Sheet2!$DL$9,#REF!,27)+HLOOKUP(Sheet2!$DL$10,#REF!,27)+HLOOKUP(Sheet2!$DL$11,#REF!,27)+HLOOKUP(Sheet2!$DL$12,#REF!,27)+HLOOKUP(Sheet2!$DL$13,#REF!,27)+HLOOKUP(Sheet2!$DL$14,#REF!,27)+HLOOKUP(Sheet2!$DL$15,#REF!,27)+HLOOKUP(Sheet2!$DL$16,#REF!,27)+HLOOKUP(Sheet2!$DL$17,#REF!,27))</f>
        <v>#REF!</v>
      </c>
      <c r="DM47" s="8" t="e">
        <f>SUM(HLOOKUP(Sheet2!$DM$3,#REF!,27)+HLOOKUP(Sheet2!$DM$4,#REF!,27)+HLOOKUP(Sheet2!$DM$5,#REF!,27)+HLOOKUP(Sheet2!$DM$6,#REF!,27)+HLOOKUP(Sheet2!$DM$7,#REF!,27)+HLOOKUP(Sheet2!$DM$8,#REF!,27)+HLOOKUP(Sheet2!$DM$9,#REF!,27)+HLOOKUP(Sheet2!$DM$10,#REF!,27)+HLOOKUP(Sheet2!$DM$11,#REF!,27)+HLOOKUP(Sheet2!$DM$12,#REF!,27)+HLOOKUP(Sheet2!$DM$13,#REF!,27)+HLOOKUP(Sheet2!$DM$14,#REF!,27)+HLOOKUP(Sheet2!$DM$15,#REF!,27)+HLOOKUP(Sheet2!$DM$16,#REF!,27)+HLOOKUP(Sheet2!$DM$17,#REF!,27)+HLOOKUP(Sheet2!$DM$18,#REF!,27))</f>
        <v>#REF!</v>
      </c>
      <c r="DN47" s="8" t="e">
        <f>SUM(HLOOKUP(Sheet2!$DN$3,#REF!,27)+HLOOKUP(Sheet2!$DN$4,#REF!,27)+HLOOKUP(Sheet2!$DN$5,#REF!,27)+HLOOKUP(Sheet2!$DN$6,#REF!,27)+HLOOKUP(Sheet2!$DN$7,#REF!,27)+HLOOKUP(Sheet2!$DN$8,#REF!,27)+HLOOKUP(Sheet2!$DN$9,#REF!,27)+HLOOKUP(Sheet2!$DN$10,#REF!,27)+HLOOKUP(Sheet2!$DN$11,#REF!,27)+HLOOKUP(Sheet2!$DN$12,#REF!,27)+HLOOKUP(Sheet2!$DN$13,#REF!,27)+HLOOKUP(Sheet2!$DN$14,#REF!,27)+HLOOKUP(Sheet2!$DN$15,#REF!,27)+HLOOKUP(Sheet2!$DN$16,#REF!,27)+HLOOKUP(Sheet2!$DN$17,#REF!,27)+HLOOKUP(Sheet2!$DN$18,#REF!,27))</f>
        <v>#REF!</v>
      </c>
      <c r="DO47" s="8" t="e">
        <f>SUM(HLOOKUP(Sheet2!$DO$3,#REF!,27)+HLOOKUP(Sheet2!$DO$4,#REF!,27)+HLOOKUP(Sheet2!$DO$5,#REF!,27)+HLOOKUP(Sheet2!$DO$6,#REF!,27)+HLOOKUP(Sheet2!$DO$7,#REF!,27)+HLOOKUP(Sheet2!$DO$8,#REF!,27)+HLOOKUP(Sheet2!$DO$9,#REF!,27)+HLOOKUP(Sheet2!$DO$10,#REF!,27)+HLOOKUP(Sheet2!$DO$11,#REF!,27)+HLOOKUP(Sheet2!$DO$12,#REF!,27)+HLOOKUP(Sheet2!$DO$13,#REF!,27)+HLOOKUP(Sheet2!$DO$14,#REF!,27)+HLOOKUP(Sheet2!$DO$15,#REF!,27)+HLOOKUP(Sheet2!$DO$16,#REF!,27)+HLOOKUP(Sheet2!$DO$17,#REF!,27)+HLOOKUP(Sheet2!$DO$18,#REF!,27)+HLOOKUP(Sheet2!$DO$19,#REF!,27)+HLOOKUP(Sheet2!$DO$20,#REF!,27)+HLOOKUP(Sheet2!$DO$21,#REF!,27))</f>
        <v>#REF!</v>
      </c>
      <c r="DP47" s="8" t="e">
        <f>SUM(HLOOKUP(Sheet2!$DP$3,#REF!,27)+HLOOKUP(Sheet2!$DP$4,#REF!,27)+HLOOKUP(Sheet2!$DP$5,#REF!,27)+HLOOKUP(Sheet2!$DP$6,#REF!,27)+HLOOKUP(Sheet2!$DP$7,#REF!,27)+HLOOKUP(Sheet2!$DP$8,#REF!,27)+HLOOKUP(Sheet2!$DP$9,#REF!,27)+HLOOKUP(Sheet2!$DP$10,#REF!,27)+HLOOKUP(Sheet2!$DP$11,#REF!,27)+HLOOKUP(Sheet2!$DP$12,#REF!,27)+HLOOKUP(Sheet2!$DP$13,#REF!,27)+HLOOKUP(Sheet2!$DP$14,#REF!,27)+HLOOKUP(Sheet2!$DP$15,#REF!,27)+HLOOKUP(Sheet2!$DP$16,#REF!,27)+HLOOKUP(Sheet2!$DP$17,#REF!,27)+HLOOKUP(Sheet2!$DP$18,#REF!,27))</f>
        <v>#REF!</v>
      </c>
      <c r="DQ47" s="8" t="e">
        <f>SUM(HLOOKUP(Sheet2!$DQ$3,#REF!,27)+HLOOKUP(Sheet2!$DQ$4,#REF!,27)+HLOOKUP(Sheet2!$DQ$5,#REF!,27)+HLOOKUP(Sheet2!$DQ$6,#REF!,27)+HLOOKUP(Sheet2!$DQ$7,#REF!,27)+HLOOKUP(Sheet2!$DQ$8,#REF!,27)+HLOOKUP(Sheet2!$DQ$9,#REF!,27)+HLOOKUP(Sheet2!$DQ$10,#REF!,27)+HLOOKUP(Sheet2!$DQ$11,#REF!,27)+HLOOKUP(Sheet2!$DQ$12,#REF!,27)+HLOOKUP(Sheet2!$DQ$13,#REF!,27)+HLOOKUP(Sheet2!$DQ$14,#REF!,27)+HLOOKUP(Sheet2!$DQ$15,#REF!,27)+HLOOKUP(Sheet2!$DQ$16,#REF!,27)+HLOOKUP(Sheet2!$DQ$17,#REF!,27)+HLOOKUP(Sheet2!$DQ$18,#REF!,27)+HLOOKUP(Sheet2!$DQ$19,#REF!,27)+HLOOKUP(Sheet2!$DQ$20,#REF!,27))</f>
        <v>#REF!</v>
      </c>
      <c r="DR47" s="8" t="e">
        <f>SUM(HLOOKUP(Sheet2!$DR$3,#REF!,27)+HLOOKUP(Sheet2!$DR$4,#REF!,27)+HLOOKUP(Sheet2!$DR$5,#REF!,27)+HLOOKUP(Sheet2!$DR$6,#REF!,27)+HLOOKUP(Sheet2!$DR$7,#REF!,27)+HLOOKUP(Sheet2!$DR$8,#REF!,27)+HLOOKUP(Sheet2!$DR$9,#REF!,27)+HLOOKUP(Sheet2!$DR$10,#REF!,27)+HLOOKUP(Sheet2!$DR$11,#REF!,27)+HLOOKUP(Sheet2!$DR$12,#REF!,27)+HLOOKUP(Sheet2!$DR$13,#REF!,27)+HLOOKUP(Sheet2!$DR$14,#REF!,27)+HLOOKUP(Sheet2!$DR$15,#REF!,27)+HLOOKUP(Sheet2!$DR$16,#REF!,27))</f>
        <v>#REF!</v>
      </c>
      <c r="DS47" s="8" t="e">
        <f>SUM(HLOOKUP(Sheet2!$DS$3,#REF!,27)+HLOOKUP(Sheet2!$DS$4,#REF!,27)+HLOOKUP(Sheet2!$DS$5,#REF!,27)+HLOOKUP(Sheet2!$DS$6,#REF!,27)+HLOOKUP(Sheet2!$DS$7,#REF!,27)+HLOOKUP(Sheet2!$DS$8,#REF!,27)+HLOOKUP(Sheet2!$DS$9,#REF!,27)+HLOOKUP(Sheet2!$DS$10,#REF!,27)+HLOOKUP(Sheet2!$DS$11,#REF!,27)+HLOOKUP(Sheet2!$DS$12,#REF!,27)+HLOOKUP(Sheet2!$DS$13,#REF!,27)+HLOOKUP(Sheet2!$DS$14,#REF!,27)+HLOOKUP(Sheet2!$DS$15,#REF!,27)+HLOOKUP(Sheet2!$DS$16,#REF!,27)+HLOOKUP(Sheet2!$DS$17,#REF!,27))</f>
        <v>#REF!</v>
      </c>
      <c r="DT47" s="8" t="e">
        <f>SUM(HLOOKUP(Sheet2!$DT$3,#REF!,27)+HLOOKUP(Sheet2!$DT$4,#REF!,27)+HLOOKUP(Sheet2!$DT$5,#REF!,27)+HLOOKUP(Sheet2!$DT$6,#REF!,27)+HLOOKUP(Sheet2!$DT$7,#REF!,27)+HLOOKUP(Sheet2!$DT$8,#REF!,27)+HLOOKUP(Sheet2!$DT$9,#REF!,27)+HLOOKUP(Sheet2!$DT$10,#REF!,27)+HLOOKUP(Sheet2!$DT$11,#REF!,27)+HLOOKUP(Sheet2!$DT$12,#REF!,27)+HLOOKUP(Sheet2!$DT$13,#REF!,27)+HLOOKUP(Sheet2!$DT$14,#REF!,27))</f>
        <v>#REF!</v>
      </c>
      <c r="DU47" s="8" t="e">
        <f>SUM(HLOOKUP(Sheet2!$DU$3,#REF!,27)+HLOOKUP(Sheet2!$DU$4,#REF!,27)+HLOOKUP(Sheet2!$DU$5,#REF!,27)+HLOOKUP(Sheet2!$DU$6,#REF!,27)+HLOOKUP(Sheet2!$DU$7,#REF!,27)+HLOOKUP(Sheet2!$DU$8,#REF!,27)+HLOOKUP(Sheet2!$DU$9,#REF!,27)+HLOOKUP(Sheet2!$DU$10,#REF!,27)+HLOOKUP(Sheet2!$DU$11,#REF!,27)+HLOOKUP(Sheet2!$DU$12,#REF!,27)+HLOOKUP(Sheet2!$DU$13,#REF!,27)+HLOOKUP(Sheet2!$DU$14,#REF!,27)+HLOOKUP(Sheet2!$DU$15,#REF!,27)+HLOOKUP(Sheet2!$DU$16,#REF!,27))</f>
        <v>#REF!</v>
      </c>
      <c r="DV47" s="8" t="e">
        <f>SUM(HLOOKUP(Sheet2!$DV$3,#REF!,27)+HLOOKUP(Sheet2!$DV$4,#REF!,27)+HLOOKUP(Sheet2!$DV$5,#REF!,27)+HLOOKUP(Sheet2!$DV$6,#REF!,27)+HLOOKUP(Sheet2!$DV$7,#REF!,27)+HLOOKUP(Sheet2!$DV$8,#REF!,27)+HLOOKUP(Sheet2!$DV$9,#REF!,27)+HLOOKUP(Sheet2!$DV$10,#REF!,27)+HLOOKUP(Sheet2!$DV$11,#REF!,27)+HLOOKUP(Sheet2!$DV$12,#REF!,27)+HLOOKUP(Sheet2!$DV$13,#REF!,27)+HLOOKUP(Sheet2!$DV$14,#REF!,27)+HLOOKUP(Sheet2!$DV$15,#REF!,27)+HLOOKUP(Sheet2!$DV$16,#REF!,27))</f>
        <v>#REF!</v>
      </c>
      <c r="DW47" s="8" t="e">
        <f>SUM(HLOOKUP(Sheet2!$DW$3,#REF!,27)+HLOOKUP(Sheet2!$DW$4,#REF!,27)+HLOOKUP(Sheet2!$DW$5,#REF!,27)+HLOOKUP(Sheet2!$DW$6,#REF!,27)+HLOOKUP(Sheet2!$DW$7,#REF!,27)+HLOOKUP(Sheet2!$DW$8,#REF!,27)+HLOOKUP(Sheet2!$DW$9,#REF!,27)+HLOOKUP(Sheet2!$DW$10,#REF!,27)+HLOOKUP(Sheet2!$DW$11,#REF!,27)+HLOOKUP(Sheet2!$DW$12,#REF!,27)+HLOOKUP(Sheet2!$DW$13,#REF!,27))</f>
        <v>#REF!</v>
      </c>
      <c r="DX47" s="8" t="e">
        <f>SUM(HLOOKUP(Sheet2!$DX$3,#REF!,27)+HLOOKUP(Sheet2!$DX$4,#REF!,27)+HLOOKUP(Sheet2!$DX$5,#REF!,27)+HLOOKUP(Sheet2!$DX$6,#REF!,27)+HLOOKUP(Sheet2!$DX$7,#REF!,27)+HLOOKUP(Sheet2!$DX$8,#REF!,27)+HLOOKUP(Sheet2!$DX$9,#REF!,27)+HLOOKUP(Sheet2!$DX$10,#REF!,27)+HLOOKUP(Sheet2!$DX$11,#REF!,27)+HLOOKUP(Sheet2!$DX$12,#REF!,27)+HLOOKUP(Sheet2!$DX$13,#REF!,27)+HLOOKUP(Sheet2!$DX$14,#REF!,27)+HLOOKUP(Sheet2!$DX$15,#REF!,27))</f>
        <v>#REF!</v>
      </c>
      <c r="DY47" s="8" t="e">
        <f>SUM(HLOOKUP(Sheet2!$DY$3,#REF!,27)+HLOOKUP(Sheet2!$DY$4,#REF!,27)+HLOOKUP(Sheet2!$DY$5,#REF!,27)+HLOOKUP(Sheet2!$DY$6,#REF!,27)+HLOOKUP(Sheet2!$DY$7,#REF!,27)+HLOOKUP(Sheet2!$DY$8,#REF!,27)+HLOOKUP(Sheet2!$DY$9,#REF!,27)+HLOOKUP(Sheet2!$DY$10,#REF!,27)+HLOOKUP(Sheet2!$DY$11,#REF!,27)+HLOOKUP(Sheet2!$DY$12,#REF!,27)+HLOOKUP(Sheet2!$DY$13,#REF!,27)+HLOOKUP(Sheet2!$DY$14,#REF!,27))</f>
        <v>#REF!</v>
      </c>
      <c r="DZ47" s="8" t="e">
        <f>SUM(HLOOKUP(Sheet2!$DZ$3,#REF!,27)+HLOOKUP(Sheet2!$DZ$4,#REF!,27)+HLOOKUP(Sheet2!$DZ$5,#REF!,27)+HLOOKUP(Sheet2!$DZ$6,#REF!,27)+HLOOKUP(Sheet2!$DZ$7,#REF!,27)+HLOOKUP(Sheet2!$DZ$8,#REF!,27)+HLOOKUP(Sheet2!$DZ$9,#REF!,27)+HLOOKUP(Sheet2!$DZ$10,#REF!,27)+HLOOKUP(Sheet2!$DZ$11,#REF!,27)+HLOOKUP(Sheet2!$DZ$12,#REF!,27)+HLOOKUP(Sheet2!$DZ$13,#REF!,27)+HLOOKUP(Sheet2!$DZ$14,#REF!,27)+HLOOKUP(Sheet2!$DZ$15,#REF!,27)+HLOOKUP(Sheet2!$DZ$16,#REF!,27))</f>
        <v>#REF!</v>
      </c>
      <c r="EA47" s="8" t="e">
        <f>SUM(HLOOKUP(Sheet2!$EA$3,#REF!,27)+HLOOKUP(Sheet2!$EA$4,#REF!,27)+HLOOKUP(Sheet2!$EA$5,#REF!,27)+HLOOKUP(Sheet2!$EA$6,#REF!,27)+HLOOKUP(Sheet2!$EA$7,#REF!,27)+HLOOKUP(Sheet2!$EA$8,#REF!,27)+HLOOKUP(Sheet2!$EA$9,#REF!,27)+HLOOKUP(Sheet2!$EA$10,#REF!,27)+HLOOKUP(Sheet2!$EA$11,#REF!,27)+HLOOKUP(Sheet2!$EA$12,#REF!,27)+HLOOKUP(Sheet2!$EA$13,#REF!,27)+HLOOKUP(Sheet2!$EA$14,#REF!,27)+HLOOKUP(Sheet2!$EA$15,#REF!,27)+HLOOKUP(Sheet2!$EA$16,#REF!,27)+HLOOKUP(Sheet2!$EA$17,#REF!,27))</f>
        <v>#REF!</v>
      </c>
      <c r="EB47" s="8" t="e">
        <f>SUM(HLOOKUP(Sheet2!$EB$3,#REF!,27)+HLOOKUP(Sheet2!$EB$4,#REF!,27)+HLOOKUP(Sheet2!$EB$5,#REF!,27)+HLOOKUP(Sheet2!$EB$6,#REF!,27)+HLOOKUP(Sheet2!$EB$7,#REF!,27)+HLOOKUP(Sheet2!$EB$8,#REF!,27)+HLOOKUP(Sheet2!$EB$9,#REF!,27)+HLOOKUP(Sheet2!$EB$10,#REF!,27)+HLOOKUP(Sheet2!$EB$11,#REF!,27)+HLOOKUP(Sheet2!$EB$12,#REF!,27)+HLOOKUP(Sheet2!$EB$13,#REF!,27)+HLOOKUP(Sheet2!$EB$14,#REF!,27)+HLOOKUP(Sheet2!$EB$15,#REF!,27)+HLOOKUP(Sheet2!$EB$16,#REF!,27)+HLOOKUP(Sheet2!$EB$17,#REF!,27))</f>
        <v>#REF!</v>
      </c>
      <c r="EC47" s="8" t="e">
        <f>SUM(HLOOKUP(Sheet2!$EC$3,#REF!,27)+HLOOKUP(Sheet2!$EC$4,#REF!,27)+HLOOKUP(Sheet2!$EC$5,#REF!,27)+HLOOKUP(Sheet2!$EC$6,#REF!,27)+HLOOKUP(Sheet2!$EC$7,#REF!,27)+HLOOKUP(Sheet2!$EC$8,#REF!,27)+HLOOKUP(Sheet2!$EC$9,#REF!,27)+HLOOKUP(Sheet2!$EC$10,#REF!,27)+HLOOKUP(Sheet2!$EC$11,#REF!,27)+HLOOKUP(Sheet2!$EC$12,#REF!,27)+HLOOKUP(Sheet2!$EC$13,#REF!,27)+HLOOKUP(Sheet2!$EC$14,#REF!,27)+HLOOKUP(Sheet2!$EC$15,#REF!,27)+HLOOKUP(Sheet2!$EC$16,#REF!,27)+HLOOKUP(Sheet2!$EC$17,#REF!,27))</f>
        <v>#REF!</v>
      </c>
      <c r="ED47" s="8" t="e">
        <f>SUM(HLOOKUP(Sheet2!$ED$3,#REF!,27)+HLOOKUP(Sheet2!$ED$4,#REF!,27)+HLOOKUP(Sheet2!$ED$5,#REF!,27)+HLOOKUP(Sheet2!$ED$6,#REF!,27)+HLOOKUP(Sheet2!$ED$7,#REF!,27)+HLOOKUP(Sheet2!$ED$8,#REF!,27)+HLOOKUP(Sheet2!$ED$9,#REF!,27)+HLOOKUP(Sheet2!$ED$10,#REF!,27)+HLOOKUP(Sheet2!$ED$11,#REF!,27)+HLOOKUP(Sheet2!$ED$12,#REF!,27)+HLOOKUP(Sheet2!$ED$13,#REF!,27)+HLOOKUP(Sheet2!$ED$14,#REF!,27)+HLOOKUP(Sheet2!$ED$15,#REF!,27)+HLOOKUP(Sheet2!$ED$16,#REF!,27))</f>
        <v>#REF!</v>
      </c>
      <c r="EE47" s="8" t="e">
        <f>SUM(HLOOKUP(Sheet2!$EE$3,#REF!,27)+HLOOKUP(Sheet2!$EE$4,#REF!,27)+HLOOKUP(Sheet2!$EE$5,#REF!,27)+HLOOKUP(Sheet2!$EE$6,#REF!,27)+HLOOKUP(Sheet2!$EE$7,#REF!,27)+HLOOKUP(Sheet2!$EE$8,#REF!,27)+HLOOKUP(Sheet2!$EE$9,#REF!,27)+HLOOKUP(Sheet2!$EE$10,#REF!,27)+HLOOKUP(Sheet2!$EE$11,#REF!,27)+HLOOKUP(Sheet2!$EE$12,#REF!,27)+HLOOKUP(Sheet2!$EE$13,#REF!,27)+HLOOKUP(Sheet2!$EE$14,#REF!,27)+HLOOKUP(Sheet2!$EE$15,#REF!,27)+HLOOKUP(Sheet2!$EE$16,#REF!,27))</f>
        <v>#REF!</v>
      </c>
      <c r="EF47" s="8" t="e">
        <f>SUM(HLOOKUP(Sheet2!$EF$3,#REF!,27)+HLOOKUP(Sheet2!$EF$4,#REF!,27)+HLOOKUP(Sheet2!$EF$5,#REF!,27)+HLOOKUP(Sheet2!$EF$6,#REF!,27)+HLOOKUP(Sheet2!$EF$7,#REF!,27)+HLOOKUP(Sheet2!$EF$8,#REF!,27)+HLOOKUP(Sheet2!$EF$9,#REF!,27)+HLOOKUP(Sheet2!$EF$10,#REF!,27)+HLOOKUP(Sheet2!$EF$11,#REF!,27)+HLOOKUP(Sheet2!$EF$12,#REF!,27)+HLOOKUP(Sheet2!$EF$13,#REF!,27)+HLOOKUP(Sheet2!$EF$14,#REF!,27)+HLOOKUP(Sheet2!$EF$15,#REF!,27)+HLOOKUP(Sheet2!$EF$16,#REF!,27))</f>
        <v>#REF!</v>
      </c>
      <c r="EG47" s="8" t="e">
        <f>SUM(HLOOKUP(Sheet2!$EG$3,#REF!,27)+HLOOKUP(Sheet2!$EG$4,#REF!,27)+HLOOKUP(Sheet2!$EG$5,#REF!,27)+HLOOKUP(Sheet2!$EG$6,#REF!,27)+HLOOKUP(Sheet2!$EG$7,#REF!,27)+HLOOKUP(Sheet2!$EG$8,#REF!,27)+HLOOKUP(Sheet2!$EG$9,#REF!,27)+HLOOKUP(Sheet2!$EG$10,#REF!,27)+HLOOKUP(Sheet2!$EG$11,#REF!,27)+HLOOKUP(Sheet2!$EG$12,#REF!,27)+HLOOKUP(Sheet2!$EG$13,#REF!,27)+HLOOKUP(Sheet2!$EG$14,#REF!,27))</f>
        <v>#REF!</v>
      </c>
      <c r="EH47" s="8" t="e">
        <f>SUM(HLOOKUP(Sheet2!$EH$3,#REF!,27)+HLOOKUP(Sheet2!$EH$4,#REF!,27)+HLOOKUP(Sheet2!$EH$5,#REF!,27)+HLOOKUP(Sheet2!$EH$6,#REF!,27)+HLOOKUP(Sheet2!$EH$7,#REF!,27)+HLOOKUP(Sheet2!$EH$8,#REF!,27)+HLOOKUP(Sheet2!$EH$9,#REF!,27)+HLOOKUP(Sheet2!$EH$10,#REF!,27)+HLOOKUP(Sheet2!$EH$11,#REF!,27)+HLOOKUP(Sheet2!$EH$12,#REF!,27)+HLOOKUP(Sheet2!$EH$13,#REF!,27)+HLOOKUP(Sheet2!$EH$14,#REF!,27)+HLOOKUP(Sheet2!$EH$15,#REF!,27)+HLOOKUP(Sheet2!$EH$16,#REF!,27))</f>
        <v>#REF!</v>
      </c>
      <c r="EI47" s="8" t="e">
        <f>SUM(HLOOKUP(Sheet2!$EI$3,#REF!,27)+HLOOKUP(Sheet2!$EI$4,#REF!,27)+HLOOKUP(Sheet2!$EI$5,#REF!,27)+HLOOKUP(Sheet2!$EI$6,#REF!,27)+HLOOKUP(Sheet2!$EI$7,#REF!,27)+HLOOKUP(Sheet2!$EI$8,#REF!,27)+HLOOKUP(Sheet2!$EI$9,#REF!,27)+HLOOKUP(Sheet2!$EI$10,#REF!,27)+HLOOKUP(Sheet2!$EI$11,#REF!,27)+HLOOKUP(Sheet2!$EI$12,#REF!,27)+HLOOKUP(Sheet2!$EI$13,#REF!,27)+HLOOKUP(Sheet2!$EI$14,#REF!,27)+HLOOKUP(Sheet2!$EI$15,#REF!,27)+HLOOKUP(Sheet2!$EI$16,#REF!,27))</f>
        <v>#REF!</v>
      </c>
      <c r="EJ47" s="8" t="e">
        <f>SUM(HLOOKUP(Sheet2!$EJ$3,#REF!,27)+HLOOKUP(Sheet2!$EJ$4,#REF!,27)+HLOOKUP(Sheet2!$EJ$5,#REF!,27)+HLOOKUP(Sheet2!$EJ$6,#REF!,27)+HLOOKUP(Sheet2!$EJ$7,#REF!,27)+HLOOKUP(Sheet2!$EJ$8,#REF!,27)+HLOOKUP(Sheet2!$EJ$9,#REF!,27)+HLOOKUP(Sheet2!$EJ$10,#REF!,27)+HLOOKUP(Sheet2!$EJ$11,#REF!,27)+HLOOKUP(Sheet2!$EJ$12,#REF!,27)+HLOOKUP(Sheet2!$EJ$13,#REF!,27)+HLOOKUP(Sheet2!$EJ$14,#REF!,27)+HLOOKUP(Sheet2!$EJ$15,#REF!,27)+HLOOKUP(Sheet2!$EJ$16,#REF!,27)+HLOOKUP(Sheet2!$EJ$17,#REF!,27))</f>
        <v>#REF!</v>
      </c>
      <c r="EK47" s="8" t="e">
        <f>SUM(HLOOKUP(Sheet2!$EK$3,#REF!,27)+HLOOKUP(Sheet2!$EK$4,#REF!,27)+HLOOKUP(Sheet2!$EK$5,#REF!,27)+HLOOKUP(Sheet2!$EK$6,#REF!,27)+HLOOKUP(Sheet2!$EK$7,#REF!,27)+HLOOKUP(Sheet2!$EK$8,#REF!,27)+HLOOKUP(Sheet2!$EK$9,#REF!,27)+HLOOKUP(Sheet2!$EK$10,#REF!,27)+HLOOKUP(Sheet2!$EK$11,#REF!,27)+HLOOKUP(Sheet2!$EK$12,#REF!,27)+HLOOKUP(Sheet2!$EK$13,#REF!,27)+HLOOKUP(Sheet2!$EK$14,#REF!,27)+HLOOKUP(Sheet2!$EK$15,#REF!,27)+HLOOKUP(Sheet2!$EK$16,#REF!,27)+HLOOKUP(Sheet2!$EK$17,#REF!,27))</f>
        <v>#REF!</v>
      </c>
      <c r="EL47" s="8" t="e">
        <f>SUM(HLOOKUP(Sheet2!$EL$3,#REF!,27)+HLOOKUP(Sheet2!$EL$4,#REF!,27)+HLOOKUP(Sheet2!$EL$5,#REF!,27)+HLOOKUP(Sheet2!$EL$6,#REF!,27)+HLOOKUP(Sheet2!$EL$7,#REF!,27)+HLOOKUP(Sheet2!$EL$8,#REF!,27)+HLOOKUP(Sheet2!$EL$9,#REF!,27)+HLOOKUP(Sheet2!$EL$10,#REF!,27)+HLOOKUP(Sheet2!$EL$11,#REF!,27)+HLOOKUP(Sheet2!$EL$12,#REF!,27)+HLOOKUP(Sheet2!$EL$13,#REF!,27)+HLOOKUP(Sheet2!$EL$14,#REF!,27)+HLOOKUP(Sheet2!$EL$15,#REF!,27)+HLOOKUP(Sheet2!$EL$16,#REF!,27)+HLOOKUP(Sheet2!$EL$17,#REF!,27)+HLOOKUP(Sheet2!$EL$18,#REF!,27)+HLOOKUP(Sheet2!$EL$19,#REF!,27)+HLOOKUP(Sheet2!$EL$20,#REF!,27))</f>
        <v>#REF!</v>
      </c>
      <c r="EM47" s="8" t="e">
        <f>SUM(HLOOKUP(Sheet2!$EM$3,#REF!,27)+HLOOKUP(Sheet2!$EM$4,#REF!,27)+HLOOKUP(Sheet2!$EM$5,#REF!,27)+HLOOKUP(Sheet2!$EM$6,#REF!,27)+HLOOKUP(Sheet2!$EM$7,#REF!,27)+HLOOKUP(Sheet2!$EM$8,#REF!,27)+HLOOKUP(Sheet2!$EM$9,#REF!,27)+HLOOKUP(Sheet2!$EM$10,#REF!,27)+HLOOKUP(Sheet2!$EM$11,#REF!,27)+HLOOKUP(Sheet2!$EM$12,#REF!,27)+HLOOKUP(Sheet2!$EM$13,#REF!,27)+HLOOKUP(Sheet2!$EM$14,#REF!,27)+HLOOKUP(Sheet2!$EM$15,#REF!,27)+HLOOKUP(Sheet2!$EM$16,#REF!,27)+HLOOKUP(Sheet2!$EM$17,#REF!,27))</f>
        <v>#REF!</v>
      </c>
      <c r="EN47" s="8" t="e">
        <f>SUM(HLOOKUP(Sheet2!$EN$3,#REF!,27)+HLOOKUP(Sheet2!$EN$4,#REF!,27)+HLOOKUP(Sheet2!$EN$5,#REF!,27)+HLOOKUP(Sheet2!$EN$6,#REF!,27)+HLOOKUP(Sheet2!$EN$7,#REF!,27)+HLOOKUP(Sheet2!$EN$8,#REF!,27)+HLOOKUP(Sheet2!$EN$9,#REF!,27)+HLOOKUP(Sheet2!$EN$10,#REF!,27)+HLOOKUP(Sheet2!$EN$11,#REF!,27)+HLOOKUP(Sheet2!$EN$12,#REF!,27)+HLOOKUP(Sheet2!$EN$13,#REF!,27)+HLOOKUP(Sheet2!$EN$14,#REF!,27)+HLOOKUP(Sheet2!$EN$15,#REF!,27)+HLOOKUP(Sheet2!$EN$16,#REF!,27)+HLOOKUP(Sheet2!$EN$17,#REF!,27)+HLOOKUP(Sheet2!$EN$18,#REF!,27)+HLOOKUP(Sheet2!$EN$19,#REF!,27))</f>
        <v>#REF!</v>
      </c>
      <c r="EO47" s="8" t="e">
        <f>SUM(HLOOKUP(Sheet2!$EO$3,#REF!,27)+HLOOKUP(Sheet2!$EO$4,#REF!,27)+HLOOKUP(Sheet2!$EO$5,#REF!,27)+HLOOKUP(Sheet2!$EO$6,#REF!,27)+HLOOKUP(Sheet2!$EO$7,#REF!,27)+HLOOKUP(Sheet2!$EO$8,#REF!,27)+HLOOKUP(Sheet2!$EO$9,#REF!,27)+HLOOKUP(Sheet2!$EO$10,#REF!,27)+HLOOKUP(Sheet2!$EO$11,#REF!,27)+HLOOKUP(Sheet2!$EO$12,#REF!,27)+HLOOKUP(Sheet2!$EO$13,#REF!,27))</f>
        <v>#REF!</v>
      </c>
      <c r="EP47" s="8" t="e">
        <f>SUM(HLOOKUP(Sheet2!$EP$3,#REF!,27)+HLOOKUP(Sheet2!$EP$4,#REF!,27)+HLOOKUP(Sheet2!$EP$5,#REF!,27)+HLOOKUP(Sheet2!$EP$6,#REF!,27)+HLOOKUP(Sheet2!$EP$7,#REF!,27)+HLOOKUP(Sheet2!$EP$8,#REF!,27)+HLOOKUP(Sheet2!$EP$9,#REF!,27)+HLOOKUP(Sheet2!$EP$10,#REF!,27)+HLOOKUP(Sheet2!$EP$11,#REF!,27)+HLOOKUP(Sheet2!$EP$12,#REF!,27)+HLOOKUP(Sheet2!$EP$13,#REF!,27))</f>
        <v>#REF!</v>
      </c>
      <c r="EQ47" s="8" t="e">
        <f>SUM(HLOOKUP(Sheet2!$EQ$3,#REF!,27)+HLOOKUP(Sheet2!$EQ$4,#REF!,27)+HLOOKUP(Sheet2!$EQ$5,#REF!,27)+HLOOKUP(Sheet2!$EQ$6,#REF!,27)+HLOOKUP(Sheet2!$EQ$7,#REF!,27)+HLOOKUP(Sheet2!$EQ$8,#REF!,27)+HLOOKUP(Sheet2!$EQ$9,#REF!,27)+HLOOKUP(Sheet2!$EQ$10,#REF!,27)+HLOOKUP(Sheet2!$EQ$11,#REF!,27)+HLOOKUP(Sheet2!$EQ$12,#REF!,27)+HLOOKUP(Sheet2!$EQ$13,#REF!,27)+HLOOKUP(Sheet2!$EQ$14,#REF!,27))</f>
        <v>#REF!</v>
      </c>
      <c r="ER47" s="8" t="e">
        <f>SUM(HLOOKUP(Sheet2!$ER$3,#REF!,27)+HLOOKUP(Sheet2!$ER$4,#REF!,27)+HLOOKUP(Sheet2!$ER$5,#REF!,27)+HLOOKUP(Sheet2!$ER$6,#REF!,27)+HLOOKUP(Sheet2!$ER$7,#REF!,27)+HLOOKUP(Sheet2!$ER$8,#REF!,27)+HLOOKUP(Sheet2!$ER$9,#REF!,27)+HLOOKUP(Sheet2!$ER$10,#REF!,27)+HLOOKUP(Sheet2!$ER$11,#REF!,27))</f>
        <v>#REF!</v>
      </c>
      <c r="ES47" s="8" t="e">
        <f>SUM(HLOOKUP(Sheet2!$ES$3,#REF!,27)+HLOOKUP(Sheet2!$ES$4,#REF!,27)+HLOOKUP(Sheet2!$ES$5,#REF!,27)+HLOOKUP(Sheet2!$ES$6,#REF!,27)+HLOOKUP(Sheet2!$ES$7,#REF!,27)+HLOOKUP(Sheet2!$ES$8,#REF!,27)+HLOOKUP(Sheet2!$ES$9,#REF!,27)+HLOOKUP(Sheet2!$ES$10,#REF!,27)+HLOOKUP(Sheet2!$ES$11,#REF!,27)+HLOOKUP(Sheet2!$ES$12,#REF!,27)+HLOOKUP(Sheet2!$ES$13,#REF!,27))</f>
        <v>#REF!</v>
      </c>
      <c r="ET47" s="8" t="e">
        <f>SUM(HLOOKUP(Sheet2!$ET$3,#REF!,27)+HLOOKUP(Sheet2!$ET$4,#REF!,27)+HLOOKUP(Sheet2!$ET$5,#REF!,27)+HLOOKUP(Sheet2!$ET$6,#REF!,27)+HLOOKUP(Sheet2!$ET$7,#REF!,27)+HLOOKUP(Sheet2!$ET$8,#REF!,27)+HLOOKUP(Sheet2!$ET$9,#REF!,27)+HLOOKUP(Sheet2!$ET$10,#REF!,27)+HLOOKUP(Sheet2!$ET$11,#REF!,27))</f>
        <v>#REF!</v>
      </c>
      <c r="EU47" s="8" t="e">
        <f>SUM(HLOOKUP(Sheet2!$EU$3,#REF!,27)+HLOOKUP(Sheet2!$EU$4,#REF!,27)+HLOOKUP(Sheet2!$EU$5,#REF!,27)+HLOOKUP(Sheet2!$EU$6,#REF!,27)+HLOOKUP(Sheet2!$EU$7,#REF!,27)+HLOOKUP(Sheet2!$EU$8,#REF!,27)+HLOOKUP(Sheet2!$EU$9,#REF!,27)+HLOOKUP(Sheet2!$EU$10,#REF!,27)+HLOOKUP(Sheet2!$EU$11,#REF!,27)+HLOOKUP(Sheet2!$EU$12,#REF!,27)+HLOOKUP(Sheet2!$EU$13,#REF!,27))</f>
        <v>#REF!</v>
      </c>
      <c r="EV47" s="8" t="e">
        <f>SUM(HLOOKUP(Sheet2!$EV$3,#REF!,27)+HLOOKUP(Sheet2!$EV$4,#REF!,27)+HLOOKUP(Sheet2!$EV$5,#REF!,27)+HLOOKUP(Sheet2!$EV$6,#REF!,27)+HLOOKUP(Sheet2!$EV$7,#REF!,27)+HLOOKUP(Sheet2!$EV$8,#REF!,27)+HLOOKUP(Sheet2!$EV$9,#REF!,27)+HLOOKUP(Sheet2!$EV$10,#REF!,27)+HLOOKUP(Sheet2!$EV$11,#REF!,27)+HLOOKUP(Sheet2!$EV$12,#REF!,27)+HLOOKUP(Sheet2!$EV$13,#REF!,27)+HLOOKUP(Sheet2!$EV$14,#REF!,27))</f>
        <v>#REF!</v>
      </c>
      <c r="EW47" s="8" t="e">
        <f>SUM(HLOOKUP(Sheet2!$EW$3,#REF!,27)+HLOOKUP(Sheet2!$EW$4,#REF!,27)+HLOOKUP(Sheet2!$EW$5,#REF!,27)+HLOOKUP(Sheet2!$EW$6,#REF!,27)+HLOOKUP(Sheet2!$EW$7,#REF!,27)+HLOOKUP(Sheet2!$EW$8,#REF!,27)+HLOOKUP(Sheet2!$EW$9,#REF!,27)+HLOOKUP(Sheet2!$EW$10,#REF!,27)+HLOOKUP(Sheet2!$EW$11,#REF!,27)+HLOOKUP(Sheet2!$EW$12,#REF!,27)+HLOOKUP(Sheet2!$EW$13,#REF!,27)+HLOOKUP(Sheet2!$EW$14,#REF!,27))</f>
        <v>#REF!</v>
      </c>
      <c r="EX47" s="8" t="e">
        <f>SUM(HLOOKUP(Sheet2!$EX$3,#REF!,27)+HLOOKUP(Sheet2!$EX$4,#REF!,27)+HLOOKUP(Sheet2!$EX$5,#REF!,27)+HLOOKUP(Sheet2!$EX$6,#REF!,27)+HLOOKUP(Sheet2!$EX$7,#REF!,27)+HLOOKUP(Sheet2!$EX$8,#REF!,27)+HLOOKUP(Sheet2!$EX$9,#REF!,27)+HLOOKUP(Sheet2!$EX$10,#REF!,27)+HLOOKUP(Sheet2!$EX$11,#REF!,27)+HLOOKUP(Sheet2!$EX$12,#REF!,27)+HLOOKUP(Sheet2!$EX$13,#REF!,27)+HLOOKUP(Sheet2!$EX$14,#REF!,27)+HLOOKUP(Sheet2!$EX$15,#REF!,27))</f>
        <v>#REF!</v>
      </c>
      <c r="EY47" s="8" t="e">
        <f>SUM(HLOOKUP(Sheet2!$EY$3,#REF!,27)+HLOOKUP(Sheet2!$EY$4,#REF!,27)+HLOOKUP(Sheet2!$EY$5,#REF!,27)+HLOOKUP(Sheet2!$EY$6,#REF!,27)+HLOOKUP(Sheet2!$EY$7,#REF!,27)+HLOOKUP(Sheet2!$EY$8,#REF!,27)+HLOOKUP(Sheet2!$EY$9,#REF!,27)+HLOOKUP(Sheet2!$EY$10,#REF!,27)+HLOOKUP(Sheet2!$EY$11,#REF!,27)+HLOOKUP(Sheet2!$EY$12,#REF!,27))</f>
        <v>#REF!</v>
      </c>
      <c r="EZ47" s="8" t="e">
        <f>SUM(HLOOKUP(Sheet2!$EZ$3,#REF!,27)+HLOOKUP(Sheet2!$EZ$4,#REF!,27)+HLOOKUP(Sheet2!$EZ$5,#REF!,27)+HLOOKUP(Sheet2!$EZ$6,#REF!,27)+HLOOKUP(Sheet2!$EZ$7,#REF!,27)+HLOOKUP(Sheet2!$EZ$8,#REF!,27)+HLOOKUP(Sheet2!$EZ$9,#REF!,27)+HLOOKUP(Sheet2!$EZ$10,#REF!,27)+HLOOKUP(Sheet2!$EZ$11,#REF!,27)+HLOOKUP(Sheet2!$EZ$12,#REF!,27)+HLOOKUP(Sheet2!$EZ$13,#REF!,27)+HLOOKUP(Sheet2!$EZ$14,#REF!,27))</f>
        <v>#REF!</v>
      </c>
      <c r="FA47" s="8" t="e">
        <f>SUM(HLOOKUP(Sheet2!$FA$3,#REF!,27)+HLOOKUP(Sheet2!$FA$4,#REF!,27)+HLOOKUP(Sheet2!$FA$5,#REF!,27)+HLOOKUP(Sheet2!$FA$6,#REF!,27)+HLOOKUP(Sheet2!$FA$7,#REF!,27)+HLOOKUP(Sheet2!$FA$8,#REF!,27)+HLOOKUP(Sheet2!$FA$9,#REF!,27)+HLOOKUP(Sheet2!$FA$10,#REF!,27)+HLOOKUP(Sheet2!$FA$11,#REF!,27)+HLOOKUP(Sheet2!$FA$12,#REF!,27))</f>
        <v>#REF!</v>
      </c>
      <c r="FB47" s="8" t="e">
        <f>SUM(HLOOKUP(Sheet2!$FB$3,#REF!,27)+HLOOKUP(Sheet2!$FB$4,#REF!,27)+HLOOKUP(Sheet2!$FB$5,#REF!,27)+HLOOKUP(Sheet2!$FB$6,#REF!,27)+HLOOKUP(Sheet2!$FB$7,#REF!,27)+HLOOKUP(Sheet2!$FB$8,#REF!,27)+HLOOKUP(Sheet2!$FB$9,#REF!,27)+HLOOKUP(Sheet2!$FB$10,#REF!,27)+HLOOKUP(Sheet2!$FB$11,#REF!,27)+HLOOKUP(Sheet2!$FB$12,#REF!,27)+HLOOKUP(Sheet2!$FB$13,#REF!,27)+HLOOKUP(Sheet2!$FB$14,#REF!,27))</f>
        <v>#REF!</v>
      </c>
    </row>
    <row r="48" spans="1:158" ht="41.4">
      <c r="A48" s="10" t="s">
        <v>24</v>
      </c>
      <c r="B48" s="8" t="e">
        <f>SUM(HLOOKUP(Sheet2!$B$3,#REF!,28)+HLOOKUP(Sheet2!$B$4,#REF!,28)+HLOOKUP(Sheet2!$B$5,#REF!,28)+HLOOKUP(Sheet2!$B$6,#REF!,28)+HLOOKUP(Sheet2!$B$7,#REF!,28)+HLOOKUP(Sheet2!$B$8,#REF!,28)+HLOOKUP(Sheet2!$B$9,#REF!,28)+HLOOKUP(Sheet2!$B$10,#REF!,28)+HLOOKUP(Sheet2!$B$11,#REF!,28))</f>
        <v>#REF!</v>
      </c>
      <c r="C48" s="8" t="e">
        <f>SUM(HLOOKUP(Sheet2!$C$3,#REF!,28)+HLOOKUP(Sheet2!$C$4,#REF!,28)+HLOOKUP(Sheet2!$C$5,#REF!,28)+HLOOKUP(Sheet2!$C$6,#REF!,28)+HLOOKUP(Sheet2!$C$7,#REF!,28)+HLOOKUP(Sheet2!$C$8,#REF!,28)+HLOOKUP(Sheet2!$C$9,#REF!,28)+HLOOKUP(Sheet2!$C$10,#REF!,28)+HLOOKUP(Sheet2!$C$11,#REF!,28)+HLOOKUP(Sheet2!$C$12,#REF!,28))</f>
        <v>#REF!</v>
      </c>
      <c r="D48" s="8" t="e">
        <f>SUM(HLOOKUP(Sheet2!$D$3,#REF!,28)+HLOOKUP(Sheet2!$D$4,#REF!,28)+HLOOKUP(Sheet2!$D$5,#REF!,28)+HLOOKUP(Sheet2!$D$6,#REF!,28)+HLOOKUP(Sheet2!$D$7,#REF!,28)+HLOOKUP(Sheet2!$D$8,#REF!,28)+HLOOKUP(Sheet2!$D$9,#REF!,28)+HLOOKUP(Sheet2!$D$10,#REF!,28)+HLOOKUP(Sheet2!$D$11,#REF!,28)+HLOOKUP(Sheet2!$D$12,#REF!,28))</f>
        <v>#REF!</v>
      </c>
      <c r="E48" s="8" t="e">
        <f>SUM(HLOOKUP(Sheet2!$D$3,#REF!,21)+HLOOKUP(Sheet2!$D$4,#REF!,21)+HLOOKUP(Sheet2!$D$5,#REF!,21)+HLOOKUP(Sheet2!$D$6,#REF!,21)+HLOOKUP(Sheet2!$D$7,#REF!,21)+HLOOKUP(Sheet2!$D$8,#REF!,21)+HLOOKUP(Sheet2!$D$9,#REF!,21)+HLOOKUP(Sheet2!$D$10,#REF!,21)+HLOOKUP(Sheet2!$D$11,#REF!,21)+HLOOKUP(Sheet2!$D$12,#REF!,21))</f>
        <v>#REF!</v>
      </c>
      <c r="F48" s="8" t="e">
        <f>SUM(HLOOKUP(Sheet2!$D$3,#REF!,21)+HLOOKUP(Sheet2!$D$4,#REF!,21)+HLOOKUP(Sheet2!$D$5,#REF!,21)+HLOOKUP(Sheet2!$D$6,#REF!,21)+HLOOKUP(Sheet2!$D$7,#REF!,21)+HLOOKUP(Sheet2!$D$8,#REF!,21)+HLOOKUP(Sheet2!$D$9,#REF!,21)+HLOOKUP(Sheet2!$D$10,#REF!,21)+HLOOKUP(Sheet2!$D$11,#REF!,21)+HLOOKUP(Sheet2!$D$12,#REF!,21))</f>
        <v>#REF!</v>
      </c>
      <c r="G48" s="8" t="e">
        <f>SUM(HLOOKUP(Sheet2!$D$3,#REF!,21)+HLOOKUP(Sheet2!$D$4,#REF!,21)+HLOOKUP(Sheet2!$D$5,#REF!,21)+HLOOKUP(Sheet2!$D$6,#REF!,21)+HLOOKUP(Sheet2!$D$7,#REF!,21)+HLOOKUP(Sheet2!$D$8,#REF!,21)+HLOOKUP(Sheet2!$D$9,#REF!,21)+HLOOKUP(Sheet2!$D$10,#REF!,21)+HLOOKUP(Sheet2!$D$11,#REF!,21)+HLOOKUP(Sheet2!$D$12,#REF!,21))</f>
        <v>#REF!</v>
      </c>
      <c r="H48" s="8" t="e">
        <f>SUM(HLOOKUP(Sheet2!$D$3,#REF!,21)+HLOOKUP(Sheet2!$D$4,#REF!,21)+HLOOKUP(Sheet2!$D$5,#REF!,21)+HLOOKUP(Sheet2!$D$6,#REF!,21)+HLOOKUP(Sheet2!$D$7,#REF!,21)+HLOOKUP(Sheet2!$D$8,#REF!,21)+HLOOKUP(Sheet2!$D$9,#REF!,21)+HLOOKUP(Sheet2!$D$10,#REF!,21)+HLOOKUP(Sheet2!$D$11,#REF!,21)+HLOOKUP(Sheet2!$D$12,#REF!,21))</f>
        <v>#REF!</v>
      </c>
      <c r="I48" s="8" t="e">
        <f>SUM(HLOOKUP(Sheet2!$D$3,#REF!,21)+HLOOKUP(Sheet2!$D$4,#REF!,21)+HLOOKUP(Sheet2!$D$5,#REF!,21)+HLOOKUP(Sheet2!$D$6,#REF!,21)+HLOOKUP(Sheet2!$D$7,#REF!,21)+HLOOKUP(Sheet2!$D$8,#REF!,21)+HLOOKUP(Sheet2!$D$9,#REF!,21)+HLOOKUP(Sheet2!$D$10,#REF!,21)+HLOOKUP(Sheet2!$D$11,#REF!,21)+HLOOKUP(Sheet2!$D$12,#REF!,21))</f>
        <v>#REF!</v>
      </c>
      <c r="J48" s="8" t="e">
        <f>SUM(HLOOKUP(Sheet2!$D$3,#REF!,21)+HLOOKUP(Sheet2!$D$4,#REF!,21)+HLOOKUP(Sheet2!$D$5,#REF!,21)+HLOOKUP(Sheet2!$D$6,#REF!,21)+HLOOKUP(Sheet2!$D$7,#REF!,21)+HLOOKUP(Sheet2!$D$8,#REF!,21)+HLOOKUP(Sheet2!$D$9,#REF!,21)+HLOOKUP(Sheet2!$D$10,#REF!,21)+HLOOKUP(Sheet2!$D$11,#REF!,21)+HLOOKUP(Sheet2!$D$12,#REF!,21))</f>
        <v>#REF!</v>
      </c>
      <c r="K48" s="8" t="e">
        <f>SUM(HLOOKUP(Sheet2!$D$3,#REF!,21)+HLOOKUP(Sheet2!$D$4,#REF!,21)+HLOOKUP(Sheet2!$D$5,#REF!,21)+HLOOKUP(Sheet2!$D$6,#REF!,21)+HLOOKUP(Sheet2!$D$7,#REF!,21)+HLOOKUP(Sheet2!$D$8,#REF!,21)+HLOOKUP(Sheet2!$D$9,#REF!,21)+HLOOKUP(Sheet2!$D$10,#REF!,21)+HLOOKUP(Sheet2!$D$11,#REF!,21)+HLOOKUP(Sheet2!$D$12,#REF!,21))</f>
        <v>#REF!</v>
      </c>
      <c r="L48" s="8" t="e">
        <f>SUM(HLOOKUP(Sheet2!$D$3,#REF!,21)+HLOOKUP(Sheet2!$D$4,#REF!,21)+HLOOKUP(Sheet2!$D$5,#REF!,21)+HLOOKUP(Sheet2!$D$6,#REF!,21)+HLOOKUP(Sheet2!$D$7,#REF!,21)+HLOOKUP(Sheet2!$D$8,#REF!,21)+HLOOKUP(Sheet2!$D$9,#REF!,21)+HLOOKUP(Sheet2!$D$10,#REF!,21)+HLOOKUP(Sheet2!$D$11,#REF!,21)+HLOOKUP(Sheet2!$D$12,#REF!,21))</f>
        <v>#REF!</v>
      </c>
      <c r="M48" s="8" t="e">
        <f>SUM(HLOOKUP(Sheet2!$D$3,#REF!,21)+HLOOKUP(Sheet2!$D$4,#REF!,21)+HLOOKUP(Sheet2!$D$5,#REF!,21)+HLOOKUP(Sheet2!$D$6,#REF!,21)+HLOOKUP(Sheet2!$D$7,#REF!,21)+HLOOKUP(Sheet2!$D$8,#REF!,21)+HLOOKUP(Sheet2!$D$9,#REF!,21)+HLOOKUP(Sheet2!$D$10,#REF!,21)+HLOOKUP(Sheet2!$D$11,#REF!,21)+HLOOKUP(Sheet2!$D$12,#REF!,21))</f>
        <v>#REF!</v>
      </c>
      <c r="N48" s="8" t="e">
        <f>SUM(HLOOKUP(Sheet2!$N$3,#REF!,28)+HLOOKUP(Sheet2!$N$4,#REF!,28)+HLOOKUP(Sheet2!$N$5,#REF!,28)+HLOOKUP(Sheet2!$N$6,#REF!,28)+HLOOKUP(Sheet2!$N$7,#REF!,28)+HLOOKUP(Sheet2!$N$8,#REF!,28)+HLOOKUP(Sheet2!$N$9,#REF!,28)+HLOOKUP(Sheet2!$N$10,#REF!,28)+HLOOKUP(Sheet2!$N$11,#REF!,28)+HLOOKUP(Sheet2!$N$12,#REF!,28))</f>
        <v>#REF!</v>
      </c>
      <c r="O48" s="8" t="e">
        <f>SUM(HLOOKUP(Sheet2!$O$3,#REF!,28)+HLOOKUP(Sheet2!$O$4,#REF!,28)+HLOOKUP(Sheet2!$O$5,#REF!,28)+HLOOKUP(Sheet2!$O$6,#REF!,28)+HLOOKUP(Sheet2!$O$7,#REF!,28)+HLOOKUP(Sheet2!$O$8,#REF!,28)+HLOOKUP(Sheet2!$O$9,#REF!,28)+HLOOKUP(Sheet2!$O$10,#REF!,28)+HLOOKUP(Sheet2!$O$11,#REF!,28)+HLOOKUP(Sheet2!$O$12,#REF!,28)+HLOOKUP(Sheet2!$O$13,#REF!,28)+HLOOKUP(Sheet2!$O$14,#REF!,28))</f>
        <v>#REF!</v>
      </c>
      <c r="P48" s="8" t="e">
        <f>SUM(HLOOKUP(Sheet2!$P$3,#REF!,28)+HLOOKUP(Sheet2!$P$4,#REF!,28)+HLOOKUP(Sheet2!$P$5,#REF!,28)+HLOOKUP(Sheet2!$P$6,#REF!,28)+HLOOKUP(Sheet2!$P$7,#REF!,28)+HLOOKUP(Sheet2!$P$8,#REF!,28)+HLOOKUP(Sheet2!$P$9,#REF!,28)+HLOOKUP(Sheet2!$P$10,#REF!,28)+HLOOKUP(Sheet2!$P$11,#REF!,28)+HLOOKUP(Sheet2!$P$12,#REF!,28)+HLOOKUP(Sheet2!$P$13,#REF!,28)+HLOOKUP(Sheet2!$P$14,#REF!,28))</f>
        <v>#REF!</v>
      </c>
      <c r="Q48" s="8" t="e">
        <f>SUM(HLOOKUP(Sheet2!$Q$3,#REF!,28)+HLOOKUP(Sheet2!$Q$4,#REF!,28)+HLOOKUP(Sheet2!$Q$5,#REF!,28)+HLOOKUP(Sheet2!$Q$6,#REF!,28)+HLOOKUP(Sheet2!$Q$7,#REF!,28)+HLOOKUP(Sheet2!$Q$8,#REF!,28)+HLOOKUP(Sheet2!$Q$9,#REF!,28)+HLOOKUP(Sheet2!$Q$10,#REF!,28)+HLOOKUP(Sheet2!$Q$11,#REF!,28)+HLOOKUP(Sheet2!$Q$12,#REF!,28)+HLOOKUP(Sheet2!$Q$13,#REF!,28)+HLOOKUP(Sheet2!$Q$14,#REF!,28))</f>
        <v>#REF!</v>
      </c>
      <c r="R48" s="8" t="e">
        <f>SUM(HLOOKUP(Sheet2!$R$3,#REF!,28)+HLOOKUP(Sheet2!$R$4,#REF!,28)+HLOOKUP(Sheet2!$R$5,#REF!,28)+HLOOKUP(Sheet2!$R$6,#REF!,28)+HLOOKUP(Sheet2!$R$7,#REF!,28)+HLOOKUP(Sheet2!$R$8,#REF!,28)+HLOOKUP(Sheet2!$R$9,#REF!,28)+HLOOKUP(Sheet2!$R$10,#REF!,28)+HLOOKUP(Sheet2!$R$11,#REF!,28))</f>
        <v>#REF!</v>
      </c>
      <c r="S48" s="8" t="e">
        <f>SUM(HLOOKUP(Sheet2!$S$3,#REF!,28)+HLOOKUP(Sheet2!$S$4,#REF!,28)+HLOOKUP(Sheet2!$S$5,#REF!,28)+HLOOKUP(Sheet2!$S$6,#REF!,28)+HLOOKUP(Sheet2!$S$7,#REF!,28)+HLOOKUP(Sheet2!$S$8,#REF!,28)+HLOOKUP(Sheet2!$S$9,#REF!,28)+HLOOKUP(Sheet2!$S$10,#REF!,28)+HLOOKUP(Sheet2!$S$11,#REF!,28)+HLOOKUP(Sheet2!$S$12,#REF!,28)+HLOOKUP(Sheet2!$S$13,#REF!,28))</f>
        <v>#REF!</v>
      </c>
      <c r="T48" s="8" t="e">
        <f>SUM(HLOOKUP(Sheet2!$T$3,#REF!,28)+HLOOKUP(Sheet2!$T$4,#REF!,28)+HLOOKUP(Sheet2!$T$5,#REF!,28)+HLOOKUP(Sheet2!$T$6,#REF!,28)+HLOOKUP(Sheet2!$T$7,#REF!,28)+HLOOKUP(Sheet2!$T$8,#REF!,28)+HLOOKUP(Sheet2!$T$9,#REF!,28)+HLOOKUP(Sheet2!$T$10,#REF!,28)+HLOOKUP(Sheet2!$T$11,#REF!,28)+HLOOKUP(Sheet2!$T$12,#REF!,28))</f>
        <v>#REF!</v>
      </c>
      <c r="U48" s="8" t="e">
        <f>SUM(HLOOKUP(Sheet2!$U$3,#REF!,28)+HLOOKUP(Sheet2!$U$4,#REF!,28)+HLOOKUP(Sheet2!$U$5,#REF!,28)+HLOOKUP(Sheet2!$U$6,#REF!,28)+HLOOKUP(Sheet2!$U$7,#REF!,28)+HLOOKUP(Sheet2!$U$8,#REF!,28)+HLOOKUP(Sheet2!$U$9,#REF!,28)+HLOOKUP(Sheet2!$U$10,#REF!,28)+HLOOKUP(Sheet2!$U$11,#REF!,28)+HLOOKUP(Sheet2!$U$12,#REF!,28)+HLOOKUP(Sheet2!$U$13,#REF!,28)+HLOOKUP(Sheet2!$U$14,#REF!,28)+HLOOKUP(Sheet2!$U$15,#REF!,28))</f>
        <v>#REF!</v>
      </c>
      <c r="V48" s="8" t="e">
        <f>SUM(HLOOKUP(Sheet2!$V$3,#REF!,28)+HLOOKUP(Sheet2!$V$4,#REF!,28)+HLOOKUP(Sheet2!$V$5,#REF!,28)+HLOOKUP(Sheet2!$V$6,#REF!,28)+HLOOKUP(Sheet2!$V$7,#REF!,28)+HLOOKUP(Sheet2!$V$8,#REF!,28)+HLOOKUP(Sheet2!$V$9,#REF!,28)+HLOOKUP(Sheet2!$V$10,#REF!,28)+HLOOKUP(Sheet2!$V$11,#REF!,28)+HLOOKUP(Sheet2!$V$12,#REF!,28)+HLOOKUP(Sheet2!$V$13,#REF!,28)+HLOOKUP(Sheet2!$V$14,#REF!,28)+HLOOKUP(Sheet2!$V$15,#REF!,28))</f>
        <v>#REF!</v>
      </c>
      <c r="W48" s="8" t="e">
        <f>SUM(HLOOKUP(Sheet2!$W$3,#REF!,28)+HLOOKUP(Sheet2!$W$4,#REF!,28)+HLOOKUP(Sheet2!$W$5,#REF!,28)+HLOOKUP(Sheet2!$W$6,#REF!,28)+HLOOKUP(Sheet2!$W$7,#REF!,28)+HLOOKUP(Sheet2!$W$8,#REF!,28)+HLOOKUP(Sheet2!$W$9,#REF!,28)+HLOOKUP(Sheet2!$W$10,#REF!,28)+HLOOKUP(Sheet2!$W$11,#REF!,28)+HLOOKUP(Sheet2!$W$12,#REF!,28)+HLOOKUP(Sheet2!$W$13,#REF!,28)+HLOOKUP(Sheet2!$W$14,#REF!,28)+HLOOKUP(Sheet2!$W$15,#REF!,28))</f>
        <v>#REF!</v>
      </c>
      <c r="X48" s="8" t="e">
        <f>SUM(HLOOKUP(Sheet2!$X$3,#REF!,28)+HLOOKUP(Sheet2!$X$4,#REF!,28)+HLOOKUP(Sheet2!$X$5,#REF!,28)+HLOOKUP(Sheet2!$X$6,#REF!,28)+HLOOKUP(Sheet2!$X$7,#REF!,28)+HLOOKUP(Sheet2!$X$8,#REF!,28)+HLOOKUP(Sheet2!$X$9,#REF!,28)+HLOOKUP(Sheet2!$X$10,#REF!,28)+HLOOKUP(Sheet2!$X$11,#REF!,28)+HLOOKUP(Sheet2!$X$12,#REF!,28)+HLOOKUP(Sheet2!$X$13,#REF!,28)+HLOOKUP(Sheet2!$X$14,#REF!,28)+HLOOKUP(Sheet2!$X$15,#REF!,28))</f>
        <v>#REF!</v>
      </c>
      <c r="Y48" s="8" t="e">
        <f>SUM(HLOOKUP(Sheet2!$Y$3,#REF!,28)+HLOOKUP(Sheet2!$Y$4,#REF!,28)+HLOOKUP(Sheet2!$Y$5,#REF!,28)+HLOOKUP(Sheet2!$Y$6,#REF!,28)+HLOOKUP(Sheet2!$Y$7,#REF!,28)+HLOOKUP(Sheet2!$Y$8,#REF!,28)+HLOOKUP(Sheet2!$Y$9,#REF!,28)+HLOOKUP(Sheet2!$Y$10,#REF!,28)+HLOOKUP(Sheet2!$Y$11,#REF!,28)+HLOOKUP(Sheet2!$Y$12,#REF!,28)+HLOOKUP(Sheet2!$Y$13,#REF!,28)+HLOOKUP(Sheet2!$Y$14,#REF!,28))</f>
        <v>#REF!</v>
      </c>
      <c r="Z48" s="8" t="e">
        <f>SUM(HLOOKUP(Sheet2!$Z$3,#REF!,28)+HLOOKUP(Sheet2!$Z$4,#REF!,28)+HLOOKUP(Sheet2!$Z$5,#REF!,28)+HLOOKUP(Sheet2!$Z$6,#REF!,28)+HLOOKUP(Sheet2!$Z$7,#REF!,28)+HLOOKUP(Sheet2!$Z$8,#REF!,28)+HLOOKUP(Sheet2!$Z$9,#REF!,28)+HLOOKUP(Sheet2!$Z$10,#REF!,28)+HLOOKUP(Sheet2!$Z$11,#REF!,28)+HLOOKUP(Sheet2!$Z$12,#REF!,28)+HLOOKUP(Sheet2!$Z$13,#REF!,28)+HLOOKUP(Sheet2!$Z$14,#REF!,28))</f>
        <v>#REF!</v>
      </c>
      <c r="AA48" s="8" t="e">
        <f>SUM(HLOOKUP(Sheet2!$AA$3,#REF!,28)+HLOOKUP(Sheet2!$AA$4,#REF!,28)+HLOOKUP(Sheet2!$AA$5,#REF!,28)+HLOOKUP(Sheet2!$AA$6,#REF!,28)+HLOOKUP(Sheet2!$AA$7,#REF!,28)+HLOOKUP(Sheet2!$AA$8,#REF!,28)+HLOOKUP(Sheet2!$AA$9,#REF!,28)+HLOOKUP(Sheet2!$AA$10,#REF!,28)+HLOOKUP(Sheet2!$AA$11,#REF!,28)+HLOOKUP(Sheet2!$AA$12,#REF!,28)+HLOOKUP(Sheet2!$AA$13,#REF!,28)+HLOOKUP(Sheet2!$AA$14,#REF!,28))</f>
        <v>#REF!</v>
      </c>
      <c r="AB48" s="8" t="e">
        <f>SUM(HLOOKUP(Sheet2!$AB$3,#REF!,28)+HLOOKUP(Sheet2!$AB$4,#REF!,28)+HLOOKUP(Sheet2!$AB$5,#REF!,28)+HLOOKUP(Sheet2!$AB$6,#REF!,28)+HLOOKUP(Sheet2!$AB$7,#REF!,28)+HLOOKUP(Sheet2!$AB$8,#REF!,28)+HLOOKUP(Sheet2!$AB$9,#REF!,28)+HLOOKUP(Sheet2!$AB$10,#REF!,28)+HLOOKUP(Sheet2!$AB$11,#REF!,28)+HLOOKUP(Sheet2!$AB$12,#REF!,28))</f>
        <v>#REF!</v>
      </c>
      <c r="AC48" s="8" t="e">
        <f>SUM(HLOOKUP(Sheet2!$AC$3,#REF!,28)+HLOOKUP(Sheet2!$AC$4,#REF!,28)+HLOOKUP(Sheet2!$AC$5,#REF!,28)+HLOOKUP(Sheet2!$AC$6,#REF!,28)+HLOOKUP(Sheet2!$AC$7,#REF!,28)+HLOOKUP(Sheet2!$AC$8,#REF!,28)+HLOOKUP(Sheet2!$AC$9,#REF!,28)+HLOOKUP(Sheet2!$AC$10,#REF!,28)+HLOOKUP(Sheet2!$AC$11,#REF!,28)+HLOOKUP(Sheet2!$AC$12,#REF!,28)+HLOOKUP(Sheet2!$AC$13,#REF!,28)+HLOOKUP(Sheet2!$AC$14,#REF!,28))</f>
        <v>#REF!</v>
      </c>
      <c r="AD48" s="8" t="e">
        <f>SUM(HLOOKUP(Sheet2!$AD$3,#REF!,28)+HLOOKUP(Sheet2!$AD$4,#REF!,28)+HLOOKUP(Sheet2!$AD$5,#REF!,28)+HLOOKUP(Sheet2!$AD$6,#REF!,28)+HLOOKUP(Sheet2!$AD$7,#REF!,28)+HLOOKUP(Sheet2!$AD$8,#REF!,28)+HLOOKUP(Sheet2!$AD$9,#REF!,28)+HLOOKUP(Sheet2!$AD$10,#REF!,28)+HLOOKUP(Sheet2!$AD$11,#REF!,28)+HLOOKUP(Sheet2!$AD$12,#REF!,28)+HLOOKUP(Sheet2!$AD$13,#REF!,28)+HLOOKUP(Sheet2!$AD$14,#REF!,28)+HLOOKUP(Sheet2!$AD$15,#REF!,28)+HLOOKUP(Sheet2!$AD$16,#REF!,28))</f>
        <v>#REF!</v>
      </c>
      <c r="AE48" s="8" t="e">
        <f>SUM(HLOOKUP(Sheet2!$AE$3,#REF!,28)+HLOOKUP(Sheet2!$AE$4,#REF!,28)+HLOOKUP(Sheet2!$AE$5,#REF!,28)+HLOOKUP(Sheet2!$AE$6,#REF!,28)+HLOOKUP(Sheet2!$AE$7,#REF!,28)+HLOOKUP(Sheet2!$AE$8,#REF!,28)+HLOOKUP(Sheet2!$AE$9,#REF!,28)+HLOOKUP(Sheet2!$AE$10,#REF!,28)+HLOOKUP(Sheet2!$AE$11,#REF!,28)+HLOOKUP(Sheet2!$AE$12,#REF!,28)+HLOOKUP(Sheet2!$AE$13,#REF!,28)+HLOOKUP(Sheet2!$AE$14,#REF!,28)+HLOOKUP(Sheet2!$AE$15,#REF!,28)+HLOOKUP(Sheet2!$AE$16,#REF!,28)+HLOOKUP(Sheet2!$AE$17,#REF!,28))</f>
        <v>#REF!</v>
      </c>
      <c r="AF48" s="8" t="e">
        <f>SUM(HLOOKUP(Sheet2!$AF$3,#REF!,28)+HLOOKUP(Sheet2!$AF$4,#REF!,28)+HLOOKUP(Sheet2!$AF$5,#REF!,28)+HLOOKUP(Sheet2!$AF$6,#REF!,28)+HLOOKUP(Sheet2!$AF$7,#REF!,28)+HLOOKUP(Sheet2!$AF$8,#REF!,28)+HLOOKUP(Sheet2!$AF$9,#REF!,28)+HLOOKUP(Sheet2!$AF$10,#REF!,28)+HLOOKUP(Sheet2!$AF$11,#REF!,28)+HLOOKUP(Sheet2!$AF$12,#REF!,28)+HLOOKUP(Sheet2!$AF$13,#REF!,28)+HLOOKUP(Sheet2!$AF$14,#REF!,28))</f>
        <v>#REF!</v>
      </c>
      <c r="AG48" s="8" t="e">
        <f>SUM(HLOOKUP(Sheet2!$AG$3,#REF!,28)+HLOOKUP(Sheet2!$AG$4,#REF!,28)+HLOOKUP(Sheet2!$AG$5,#REF!,28)+HLOOKUP(Sheet2!$AG$6,#REF!,28)+HLOOKUP(Sheet2!$AG$7,#REF!,28)+HLOOKUP(Sheet2!$AG$8,#REF!,28)+HLOOKUP(Sheet2!$AG$9,#REF!,28)+HLOOKUP(Sheet2!$AG$10,#REF!,28)+HLOOKUP(Sheet2!$AG$11,#REF!,28)+HLOOKUP(Sheet2!$AG$12,#REF!,28)+HLOOKUP(Sheet2!$AG$13,#REF!,28)+HLOOKUP(Sheet2!$AG$14,#REF!,28)+HLOOKUP(Sheet2!$AG$15,#REF!,28)+HLOOKUP(Sheet2!$AG$16,#REF!,28))</f>
        <v>#REF!</v>
      </c>
      <c r="AH48" s="8" t="e">
        <f>SUM(HLOOKUP(Sheet2!$AH$3,#REF!,28)+HLOOKUP(Sheet2!$AH$4,#REF!,28)+HLOOKUP(Sheet2!$AH$5,#REF!,28)+HLOOKUP(Sheet2!$AH$6,#REF!,28)+HLOOKUP(Sheet2!$AH$7,#REF!,28)+HLOOKUP(Sheet2!$AH$8,#REF!,28)+HLOOKUP(Sheet2!$AH$9,#REF!,28)+HLOOKUP(Sheet2!$AH$10,#REF!,28)+HLOOKUP(Sheet2!$AH$11,#REF!,28)+HLOOKUP(Sheet2!$AH$12,#REF!,28)+HLOOKUP(Sheet2!$AH$13,#REF!,28)+HLOOKUP(Sheet2!$AH$14,#REF!,28)+HLOOKUP(Sheet2!$AH$15,#REF!,28)+HLOOKUP(Sheet2!$AH$16,#REF!,28))</f>
        <v>#REF!</v>
      </c>
      <c r="AI48" s="8" t="e">
        <f>SUM(HLOOKUP(Sheet2!$AI$3,#REF!,28)+HLOOKUP(Sheet2!$AI$4,#REF!,28)+HLOOKUP(Sheet2!$AI$5,#REF!,28)+HLOOKUP(Sheet2!$AI$6,#REF!,28)+HLOOKUP(Sheet2!$AI$7,#REF!,28)+HLOOKUP(Sheet2!$AI$8,#REF!,28)+HLOOKUP(Sheet2!$AI$9,#REF!,28)+HLOOKUP(Sheet2!$AI$10,#REF!,28)+HLOOKUP(Sheet2!$AI$11,#REF!,28)+HLOOKUP(Sheet2!$AI$12,#REF!,28)+HLOOKUP(Sheet2!$AI$13,#REF!,28))</f>
        <v>#REF!</v>
      </c>
      <c r="AJ48" s="8" t="e">
        <f>SUM(HLOOKUP(Sheet2!$AJ$3,#REF!,28)+HLOOKUP(Sheet2!$AJ$4,#REF!,28)+HLOOKUP(Sheet2!$AJ$5,#REF!,28)+HLOOKUP(Sheet2!$AJ$6,#REF!,28)+HLOOKUP(Sheet2!$AJ$7,#REF!,28)+HLOOKUP(Sheet2!$AJ$8,#REF!,28)+HLOOKUP(Sheet2!$AJ$9,#REF!,28)+HLOOKUP(Sheet2!$AJ$10,#REF!,28)+HLOOKUP(Sheet2!$AJ$11,#REF!,28)+HLOOKUP(Sheet2!$AJ$12,#REF!,28)+HLOOKUP(Sheet2!$AJ$13,#REF!,28)+HLOOKUP(Sheet2!$AJ$14,#REF!,28)+HLOOKUP(Sheet2!$AJ$15,#REF!,28))</f>
        <v>#REF!</v>
      </c>
      <c r="AK48" s="8" t="e">
        <f>SUM(HLOOKUP(Sheet2!$AK$3,#REF!,28)+HLOOKUP(Sheet2!$AK$4,#REF!,28)+HLOOKUP(Sheet2!$AK$5,#REF!,28)+HLOOKUP(Sheet2!$AK$6,#REF!,28)+HLOOKUP(Sheet2!$AK$7,#REF!,28)+HLOOKUP(Sheet2!$AK$8,#REF!,28)+HLOOKUP(Sheet2!$AK$9,#REF!,28)+HLOOKUP(Sheet2!$AK$10,#REF!,28)+HLOOKUP(Sheet2!$AK$11,#REF!,28)+HLOOKUP(Sheet2!$AK$12,#REF!,28)+HLOOKUP(Sheet2!$AK$13,#REF!,28)+HLOOKUP(Sheet2!$AK$14,#REF!,28))</f>
        <v>#REF!</v>
      </c>
      <c r="AL48" s="8" t="e">
        <f>SUM(HLOOKUP(Sheet2!$AL$3,#REF!,28)+HLOOKUP(Sheet2!$AL$4,#REF!,28)+HLOOKUP(Sheet2!$AL$5,#REF!,28)+HLOOKUP(Sheet2!$AL$6,#REF!,28)+HLOOKUP(Sheet2!$AL$7,#REF!,28)+HLOOKUP(Sheet2!$AL$8,#REF!,28)+HLOOKUP(Sheet2!$AL$9,#REF!,28)+HLOOKUP(Sheet2!$AL$10,#REF!,28)+HLOOKUP(Sheet2!$AL$11,#REF!,28)+HLOOKUP(Sheet2!$AL$12,#REF!,28)+HLOOKUP(Sheet2!$AL$13,#REF!,28)+HLOOKUP(Sheet2!$AL$14,#REF!,28)+HLOOKUP(Sheet2!$AL$15,#REF!,28)+HLOOKUP(Sheet2!$AL$16,#REF!,28))</f>
        <v>#REF!</v>
      </c>
      <c r="AM48" s="8" t="e">
        <f>SUM(HLOOKUP(Sheet2!$AM$3,#REF!,28)+HLOOKUP(Sheet2!$AM$4,#REF!,28)+HLOOKUP(Sheet2!$AM$5,#REF!,28)+HLOOKUP(Sheet2!$AM$6,#REF!,28)+HLOOKUP(Sheet2!$AM$7,#REF!,28)+HLOOKUP(Sheet2!$AM$8,#REF!,28)+HLOOKUP(Sheet2!$AM$9,#REF!,28)+HLOOKUP(Sheet2!$AM$10,#REF!,28)+HLOOKUP(Sheet2!$AM$11,#REF!,28)+HLOOKUP(Sheet2!$AM$12,#REF!,28)+HLOOKUP(Sheet2!$AM$13,#REF!,28)+HLOOKUP(Sheet2!$AM$14,#REF!,28)+HLOOKUP(Sheet2!$AM$15,#REF!,28)+HLOOKUP(Sheet2!$AM$16,#REF!,28)+HLOOKUP(Sheet2!$AM$17,#REF!,28))</f>
        <v>#REF!</v>
      </c>
      <c r="AN48" s="8" t="e">
        <f>SUM(HLOOKUP(Sheet2!$AN$3,#REF!,28)+HLOOKUP(Sheet2!$AN$4,#REF!,28)+HLOOKUP(Sheet2!$AN$5,#REF!,28)+HLOOKUP(Sheet2!$AN$6,#REF!,28)+HLOOKUP(Sheet2!$AN$7,#REF!,28)+HLOOKUP(Sheet2!$AN$8,#REF!,28)+HLOOKUP(Sheet2!$AN$9,#REF!,28)+HLOOKUP(Sheet2!$AN$10,#REF!,28)+HLOOKUP(Sheet2!$AN$11,#REF!,28)+HLOOKUP(Sheet2!$AN$12,#REF!,28)+HLOOKUP(Sheet2!$AN$13,#REF!,28)+HLOOKUP(Sheet2!$AN$14,#REF!,28)+HLOOKUP(Sheet2!$AN$15,#REF!,28)+HLOOKUP(Sheet2!$AN$16,#REF!,28)+HLOOKUP(Sheet2!$AN$17,#REF!,28))</f>
        <v>#REF!</v>
      </c>
      <c r="AO48" s="8" t="e">
        <f>SUM(HLOOKUP(Sheet2!$AO$3,#REF!,28)+HLOOKUP(Sheet2!$AO$4,#REF!,28)+HLOOKUP(Sheet2!$AO$5,#REF!,28)+HLOOKUP(Sheet2!$AO$6,#REF!,28)+HLOOKUP(Sheet2!$AO$7,#REF!,28)+HLOOKUP(Sheet2!$AO$8,#REF!,28)+HLOOKUP(Sheet2!$AO$9,#REF!,28)+HLOOKUP(Sheet2!$AO$10,#REF!,28)+HLOOKUP(Sheet2!$AO$11,#REF!,28)+HLOOKUP(Sheet2!$AO$12,#REF!,28)+HLOOKUP(Sheet2!$AO$13,#REF!,28)+HLOOKUP(Sheet2!$AO$14,#REF!,28)+HLOOKUP(Sheet2!$AO$15,#REF!,28)+HLOOKUP(Sheet2!$AO$16,#REF!,28)+HLOOKUP(Sheet2!$AO$17,#REF!,28))</f>
        <v>#REF!</v>
      </c>
      <c r="AP48" s="8" t="e">
        <f>SUM(HLOOKUP(Sheet2!$AP$3,#REF!,28)+HLOOKUP(Sheet2!$AP$4,#REF!,28)+HLOOKUP(Sheet2!$AP$5,#REF!,28)+HLOOKUP(Sheet2!$AP$6,#REF!,28)+HLOOKUP(Sheet2!$AP$7,#REF!,28)+HLOOKUP(Sheet2!$AP$8,#REF!,28)+HLOOKUP(Sheet2!$AP$9,#REF!,28)+HLOOKUP(Sheet2!$AP$10,#REF!,28)+HLOOKUP(Sheet2!$AP$11,#REF!,28)+HLOOKUP(Sheet2!$AP$12,#REF!,28)+HLOOKUP(Sheet2!$AP$13,#REF!,28)+HLOOKUP(Sheet2!$AP$14,#REF!,28)+HLOOKUP(Sheet2!$AP$15,#REF!,28)+HLOOKUP(Sheet2!$AP$16,#REF!,28))</f>
        <v>#REF!</v>
      </c>
      <c r="AQ48" s="8" t="e">
        <f>SUM(HLOOKUP(Sheet2!$AQ$3,#REF!,28)+HLOOKUP(Sheet2!$AQ$4,#REF!,28)+HLOOKUP(Sheet2!$AQ$5,#REF!,28)+HLOOKUP(Sheet2!$AQ$6,#REF!,28)+HLOOKUP(Sheet2!$AQ$7,#REF!,28)+HLOOKUP(Sheet2!$AQ$8,#REF!,28)+HLOOKUP(Sheet2!$AQ$9,#REF!,28)+HLOOKUP(Sheet2!$AQ$10,#REF!,28)+HLOOKUP(Sheet2!$AQ$11,#REF!,28)+HLOOKUP(Sheet2!$AQ$12,#REF!,28)+HLOOKUP(Sheet2!$AQ$13,#REF!,28)+HLOOKUP(Sheet2!$AQ$14,#REF!,28)+HLOOKUP(Sheet2!$AQ$15,#REF!,28)+HLOOKUP(Sheet2!$AQ$16,#REF!,28))</f>
        <v>#REF!</v>
      </c>
      <c r="AR48" s="8" t="e">
        <f>SUM(HLOOKUP(Sheet2!$AR$3,#REF!,28)+HLOOKUP(Sheet2!$AR$4,#REF!,28)+HLOOKUP(Sheet2!$AR$5,#REF!,28)+HLOOKUP(Sheet2!$AR$6,#REF!,28)+HLOOKUP(Sheet2!$AR$7,#REF!,28)+HLOOKUP(Sheet2!$AR$8,#REF!,28)+HLOOKUP(Sheet2!$AR$9,#REF!,28)+HLOOKUP(Sheet2!$AR$10,#REF!,28)+HLOOKUP(Sheet2!$AR$11,#REF!,28)+HLOOKUP(Sheet2!$AR$12,#REF!,28)+HLOOKUP(Sheet2!$AR$13,#REF!,28)+HLOOKUP(Sheet2!$AR$14,#REF!,28)+HLOOKUP(Sheet2!$AR$15,#REF!,28)+HLOOKUP(Sheet2!$AR$16,#REF!,28))</f>
        <v>#REF!</v>
      </c>
      <c r="AS48" s="8" t="e">
        <f>SUM(HLOOKUP(Sheet2!$AS$3,#REF!,28)+HLOOKUP(Sheet2!$AS$4,#REF!,28)+HLOOKUP(Sheet2!$AS$5,#REF!,28)+HLOOKUP(Sheet2!$AS$6,#REF!,28)+HLOOKUP(Sheet2!$AS$7,#REF!,28)+HLOOKUP(Sheet2!$AS$8,#REF!,28)+HLOOKUP(Sheet2!$AS$9,#REF!,28)+HLOOKUP(Sheet2!$AS$10,#REF!,28)+HLOOKUP(Sheet2!$AS$11,#REF!,28)+HLOOKUP(Sheet2!$AS$12,#REF!,28)+HLOOKUP(Sheet2!$AS$13,#REF!,28)+HLOOKUP(Sheet2!$AS$14,#REF!,28))</f>
        <v>#REF!</v>
      </c>
      <c r="AT48" s="8" t="e">
        <f>SUM(HLOOKUP(Sheet2!$AT$3,#REF!,28)+HLOOKUP(Sheet2!$AT$4,#REF!,28)+HLOOKUP(Sheet2!$AT$5,#REF!,28)+HLOOKUP(Sheet2!$AT$6,#REF!,28)+HLOOKUP(Sheet2!$AT$7,#REF!,28)+HLOOKUP(Sheet2!$AT$8,#REF!,28)+HLOOKUP(Sheet2!$AT$9,#REF!,28)+HLOOKUP(Sheet2!$AT$10,#REF!,28)+HLOOKUP(Sheet2!$AT$11,#REF!,28)+HLOOKUP(Sheet2!$AT$12,#REF!,28)+HLOOKUP(Sheet2!$AT$13,#REF!,28)+HLOOKUP(Sheet2!$AT$14,#REF!,28)+HLOOKUP(Sheet2!$AT$15,#REF!,28)+HLOOKUP(Sheet2!$AT$16,#REF!,28))</f>
        <v>#REF!</v>
      </c>
      <c r="AU48" s="8" t="e">
        <f>SUM(HLOOKUP(Sheet2!$AU$3,#REF!,28)+HLOOKUP(Sheet2!$AU$4,#REF!,28)+HLOOKUP(Sheet2!$AU$5,#REF!,28)+HLOOKUP(Sheet2!$AU$6,#REF!,28)+HLOOKUP(Sheet2!$AU$7,#REF!,28)+HLOOKUP(Sheet2!$AU$8,#REF!,28)+HLOOKUP(Sheet2!$AU$9,#REF!,28)+HLOOKUP(Sheet2!$AU$10,#REF!,28)+HLOOKUP(Sheet2!$AU$11,#REF!,28)+HLOOKUP(Sheet2!$AU$12,#REF!,28)+HLOOKUP(Sheet2!$AU$13,#REF!,28)+HLOOKUP(Sheet2!$AU$14,#REF!,28)+HLOOKUP(Sheet2!$AU$15,#REF!,28)+HLOOKUP(Sheet2!$AU$16,#REF!,28))</f>
        <v>#REF!</v>
      </c>
      <c r="AV48" s="8" t="e">
        <f>SUM(HLOOKUP(Sheet2!$AV$3,#REF!,28)+HLOOKUP(Sheet2!$AV$4,#REF!,28)+HLOOKUP(Sheet2!$AV$5,#REF!,28)+HLOOKUP(Sheet2!$AV$6,#REF!,28)+HLOOKUP(Sheet2!$AV$7,#REF!,28)+HLOOKUP(Sheet2!$AV$8,#REF!,28)+HLOOKUP(Sheet2!$AV$9,#REF!,28)+HLOOKUP(Sheet2!$AV$10,#REF!,28)+HLOOKUP(Sheet2!$AV$11,#REF!,28)+HLOOKUP(Sheet2!$AV$12,#REF!,28)+HLOOKUP(Sheet2!$AV$13,#REF!,28)+HLOOKUP(Sheet2!$AV$14,#REF!,28)+HLOOKUP(Sheet2!$AV$15,#REF!,28)+HLOOKUP(Sheet2!$AV$16,#REF!,28)+HLOOKUP(Sheet2!$AV$17,#REF!,28))</f>
        <v>#REF!</v>
      </c>
      <c r="AW48" s="8" t="e">
        <f>SUM(HLOOKUP(Sheet2!$AW$3,#REF!,28)+HLOOKUP(Sheet2!$AW$4,#REF!,28)+HLOOKUP(Sheet2!$AW$5,#REF!,28)+HLOOKUP(Sheet2!$AW$6,#REF!,28)+HLOOKUP(Sheet2!$AW$7,#REF!,28)+HLOOKUP(Sheet2!$AW$8,#REF!,28)+HLOOKUP(Sheet2!$AW$9,#REF!,28)+HLOOKUP(Sheet2!$AW$10,#REF!,28)+HLOOKUP(Sheet2!$AW$11,#REF!,28)+HLOOKUP(Sheet2!$AW$12,#REF!,28)+HLOOKUP(Sheet2!$AW$13,#REF!,28)+HLOOKUP(Sheet2!$AW$14,#REF!,28)+HLOOKUP(Sheet2!$AW$15,#REF!,28)+HLOOKUP(Sheet2!$AW$16,#REF!,28)+HLOOKUP(Sheet2!$AW$17,#REF!,28))</f>
        <v>#REF!</v>
      </c>
      <c r="AX48" s="8" t="e">
        <f>SUM(HLOOKUP(Sheet2!$AX$3,#REF!,28)+HLOOKUP(Sheet2!$AX$4,#REF!,28)+HLOOKUP(Sheet2!$AX$5,#REF!,28)+HLOOKUP(Sheet2!$AX$6,#REF!,28)+HLOOKUP(Sheet2!$AX$7,#REF!,28)+HLOOKUP(Sheet2!$AX$8,#REF!,28)+HLOOKUP(Sheet2!$AX$9,#REF!,28)+HLOOKUP(Sheet2!$AX$10,#REF!,28)+HLOOKUP(Sheet2!$AX$11,#REF!,28)+HLOOKUP(Sheet2!$AX$12,#REF!,28)+HLOOKUP(Sheet2!$AX$13,#REF!,28)+HLOOKUP(Sheet2!$AX$14,#REF!,28)+HLOOKUP(Sheet2!$AX$15,#REF!,28)+HLOOKUP(Sheet2!$AX$16,#REF!,28)+HLOOKUP(Sheet2!$AX$17,#REF!,28)+HLOOKUP(Sheet2!$AX$18,#REF!,28)+HLOOKUP(Sheet2!$AX$19,#REF!,28)+HLOOKUP(Sheet2!$AX$20,#REF!,28))</f>
        <v>#REF!</v>
      </c>
      <c r="AY48" s="8" t="e">
        <f>SUM(HLOOKUP(Sheet2!$AY$3,#REF!,28)+HLOOKUP(Sheet2!$AY$4,#REF!,28)+HLOOKUP(Sheet2!$AY$5,#REF!,28)+HLOOKUP(Sheet2!$AY$6,#REF!,28)+HLOOKUP(Sheet2!$AY$7,#REF!,28)+HLOOKUP(Sheet2!$AY$8,#REF!,28)+HLOOKUP(Sheet2!$AY$9,#REF!,28)+HLOOKUP(Sheet2!$AY$10,#REF!,28)+HLOOKUP(Sheet2!$AY$11,#REF!,28)+HLOOKUP(Sheet2!$AY$12,#REF!,28)+HLOOKUP(Sheet2!$AY$13,#REF!,28)+HLOOKUP(Sheet2!$AY$14,#REF!,28)+HLOOKUP(Sheet2!$AY$15,#REF!,28)+HLOOKUP(Sheet2!$AY$16,#REF!,28)+HLOOKUP(Sheet2!$AY$17,#REF!,28))</f>
        <v>#REF!</v>
      </c>
      <c r="AZ48" s="8" t="e">
        <f>SUM(HLOOKUP(Sheet2!$AZ$3,#REF!,28)+HLOOKUP(Sheet2!$AZ$4,#REF!,28)+HLOOKUP(Sheet2!$AZ$5,#REF!,28)+HLOOKUP(Sheet2!$AZ$6,#REF!,28)+HLOOKUP(Sheet2!$AZ$7,#REF!,28)+HLOOKUP(Sheet2!$AZ$8,#REF!,28)+HLOOKUP(Sheet2!$AZ$9,#REF!,28)+HLOOKUP(Sheet2!$AZ$10,#REF!,28)+HLOOKUP(Sheet2!$AZ$11,#REF!,28)+HLOOKUP(Sheet2!$AZ$12,#REF!,28)+HLOOKUP(Sheet2!$AZ$13,#REF!,28)+HLOOKUP(Sheet2!$AZ$14,#REF!,28)+HLOOKUP(Sheet2!$AZ$15,#REF!,28)+HLOOKUP(Sheet2!$AZ$16,#REF!,28)+HLOOKUP(Sheet2!$AZ$17,#REF!,28)+HLOOKUP(Sheet2!$AZ$18,#REF!,28)+HLOOKUP(Sheet2!$AZ$19,#REF!,28))</f>
        <v>#REF!</v>
      </c>
      <c r="BA48" s="8" t="e">
        <f>SUM(HLOOKUP(Sheet2!$BA$3,#REF!,28)+HLOOKUP(Sheet2!$BA$4,#REF!,28)+HLOOKUP(Sheet2!$BA$5,#REF!,28)+HLOOKUP(Sheet2!$BA$6,#REF!,28)+HLOOKUP(Sheet2!$BA$7,#REF!,28)+HLOOKUP(Sheet2!$BA$8,#REF!,28)+HLOOKUP(Sheet2!$BA$9,#REF!,28)+HLOOKUP(Sheet2!$BA$10,#REF!,28)+HLOOKUP(Sheet2!$BA$11,#REF!,28)+HLOOKUP(Sheet2!$BA$12,#REF!,28)+HLOOKUP(Sheet2!$BA$13,#REF!,28)+HLOOKUP(Sheet2!$BA$14,#REF!,28)+HLOOKUP(Sheet2!$BA$15,#REF!,28)+HLOOKUP(Sheet2!$BA$16,#REF!,28))</f>
        <v>#REF!</v>
      </c>
      <c r="BB48" s="8" t="e">
        <f>SUM(HLOOKUP(Sheet2!$BB$3,#REF!,28)+HLOOKUP(Sheet2!$BB$4,#REF!,28)+HLOOKUP(Sheet2!$BB$5,#REF!,28)+HLOOKUP(Sheet2!$BB$6,#REF!,28)+HLOOKUP(Sheet2!$BB$7,#REF!,28)+HLOOKUP(Sheet2!$BB$8,#REF!,28)+HLOOKUP(Sheet2!$BB$9,#REF!,28)+HLOOKUP(Sheet2!$BB$10,#REF!,28)+HLOOKUP(Sheet2!$BB$11,#REF!,28)+HLOOKUP(Sheet2!$BB$12,#REF!,28)+HLOOKUP(Sheet2!$BB$13,#REF!,28)+HLOOKUP(Sheet2!$BB$14,#REF!,28)+HLOOKUP(Sheet2!$BB$15,#REF!,28)+HLOOKUP(Sheet2!$BB$16,#REF!,28)+HLOOKUP(Sheet2!$BB$17,#REF!,28))</f>
        <v>#REF!</v>
      </c>
      <c r="BC48" s="8" t="e">
        <f>SUM(HLOOKUP(Sheet2!$BC$3,#REF!,28)+HLOOKUP(Sheet2!$BC$4,#REF!,28)+HLOOKUP(Sheet2!$BC$5,#REF!,28)+HLOOKUP(Sheet2!$BC$6,#REF!,28)+HLOOKUP(Sheet2!$BC$7,#REF!,28)+HLOOKUP(Sheet2!$BC$8,#REF!,28)+HLOOKUP(Sheet2!$BC$9,#REF!,28)+HLOOKUP(Sheet2!$BC$10,#REF!,28)+HLOOKUP(Sheet2!$BC$11,#REF!,28)+HLOOKUP(Sheet2!$BC$12,#REF!,28)+HLOOKUP(Sheet2!$BC$13,#REF!,28)+HLOOKUP(Sheet2!$BC$14,#REF!,28))</f>
        <v>#REF!</v>
      </c>
      <c r="BD48" s="8" t="e">
        <f>SUM(HLOOKUP(Sheet2!$BD$3,#REF!,28)+HLOOKUP(Sheet2!$BD$4,#REF!,28)+HLOOKUP(Sheet2!$BD$5,#REF!,28)+HLOOKUP(Sheet2!$BD$6,#REF!,28)+HLOOKUP(Sheet2!$BD$7,#REF!,28)+HLOOKUP(Sheet2!$BD$8,#REF!,28)+HLOOKUP(Sheet2!$BD$9,#REF!,28)+HLOOKUP(Sheet2!$BD$10,#REF!,28)+HLOOKUP(Sheet2!$BD$11,#REF!,28)+HLOOKUP(Sheet2!$BD$12,#REF!,28)+HLOOKUP(Sheet2!$BD$13,#REF!,28)+HLOOKUP(Sheet2!$BD$14,#REF!,28)+HLOOKUP(Sheet2!$BD$15,#REF!,28)+HLOOKUP(Sheet2!$BD$16,#REF!,28))</f>
        <v>#REF!</v>
      </c>
      <c r="BE48" s="8" t="e">
        <f>SUM(HLOOKUP(Sheet2!$BE$3,#REF!,28)+HLOOKUP(Sheet2!$BE$4,#REF!,28)+HLOOKUP(Sheet2!$BE$5,#REF!,28)+HLOOKUP(Sheet2!$BE$6,#REF!,28)+HLOOKUP(Sheet2!$BE$7,#REF!,28)+HLOOKUP(Sheet2!$BE$8,#REF!,28)+HLOOKUP(Sheet2!$BE$9,#REF!,28)+HLOOKUP(Sheet2!$BE$10,#REF!,28)+HLOOKUP(Sheet2!$BE$11,#REF!,28)+HLOOKUP(Sheet2!$BE$12,#REF!,28)+HLOOKUP(Sheet2!$BE$13,#REF!,28)+HLOOKUP(Sheet2!$BE$14,#REF!,28)+HLOOKUP(Sheet2!$BE$15,#REF!,28)+HLOOKUP(Sheet2!$BE$16,#REF!,28))</f>
        <v>#REF!</v>
      </c>
      <c r="BF48" s="8" t="e">
        <f>SUM(HLOOKUP(Sheet2!$BF$3,#REF!,28)+HLOOKUP(Sheet2!$BF$4,#REF!,28)+HLOOKUP(Sheet2!$BF$5,#REF!,28)+HLOOKUP(Sheet2!$BF$6,#REF!,28)+HLOOKUP(Sheet2!$BF$7,#REF!,28)+HLOOKUP(Sheet2!$BF$8,#REF!,28)+HLOOKUP(Sheet2!$BF$9,#REF!,28)+HLOOKUP(Sheet2!$BF$10,#REF!,28)+HLOOKUP(Sheet2!$BF$11,#REF!,28)+HLOOKUP(Sheet2!$BF$12,#REF!,28)+HLOOKUP(Sheet2!$BF$13,#REF!,28))</f>
        <v>#REF!</v>
      </c>
      <c r="BG48" s="8" t="e">
        <f>SUM(HLOOKUP(Sheet2!$BG$3,#REF!,28)+HLOOKUP(Sheet2!$BG$4,#REF!,28)+HLOOKUP(Sheet2!$BG$5,#REF!,28)+HLOOKUP(Sheet2!$BG$6,#REF!,28)+HLOOKUP(Sheet2!$BG$7,#REF!,28)+HLOOKUP(Sheet2!$BG$8,#REF!,28)+HLOOKUP(Sheet2!$BG$9,#REF!,28)+HLOOKUP(Sheet2!$BG$10,#REF!,28)+HLOOKUP(Sheet2!$BG$11,#REF!,28)+HLOOKUP(Sheet2!$BG$12,#REF!,28)+HLOOKUP(Sheet2!$BG$13,#REF!,28)+HLOOKUP(Sheet2!$BG$14,#REF!,28)+HLOOKUP(Sheet2!$BG$15,#REF!,28))</f>
        <v>#REF!</v>
      </c>
      <c r="BH48" s="8" t="e">
        <f>SUM(HLOOKUP(Sheet2!$BH$3,#REF!,28)+HLOOKUP(Sheet2!$BH$4,#REF!,28)+HLOOKUP(Sheet2!$BH$5,#REF!,28)+HLOOKUP(Sheet2!$BH$6,#REF!,28)+HLOOKUP(Sheet2!$BH$7,#REF!,28)+HLOOKUP(Sheet2!$BH$8,#REF!,28)+HLOOKUP(Sheet2!$BH$9,#REF!,28)+HLOOKUP(Sheet2!$BH$10,#REF!,28)+HLOOKUP(Sheet2!$BH$11,#REF!,28)+HLOOKUP(Sheet2!$BH$12,#REF!,28)+HLOOKUP(Sheet2!$BH$13,#REF!,28)+HLOOKUP(Sheet2!$BH$14,#REF!,28))</f>
        <v>#REF!</v>
      </c>
      <c r="BI48" s="8" t="e">
        <f>SUM(HLOOKUP(Sheet2!$BI$3,#REF!,28)+HLOOKUP(Sheet2!$BI$4,#REF!,28)+HLOOKUP(Sheet2!$BI$5,#REF!,28)+HLOOKUP(Sheet2!$BI$6,#REF!,28)+HLOOKUP(Sheet2!$BI$7,#REF!,28)+HLOOKUP(Sheet2!$BI$8,#REF!,28)+HLOOKUP(Sheet2!$BI$9,#REF!,28)+HLOOKUP(Sheet2!$BI$10,#REF!,28)+HLOOKUP(Sheet2!$BI$11,#REF!,28)+HLOOKUP(Sheet2!$BI$12,#REF!,28)+HLOOKUP(Sheet2!$BI$13,#REF!,28)+HLOOKUP(Sheet2!$BI$14,#REF!,28)+HLOOKUP(Sheet2!$BI$15,#REF!,28)+HLOOKUP(Sheet2!$BI$16,#REF!,28))</f>
        <v>#REF!</v>
      </c>
      <c r="BJ48" s="8" t="e">
        <f>SUM(HLOOKUP(Sheet2!$BJ$3,#REF!,28)+HLOOKUP(Sheet2!$BJ$4,#REF!,28)+HLOOKUP(Sheet2!$BJ$5,#REF!,28)+HLOOKUP(Sheet2!$BJ$6,#REF!,28)+HLOOKUP(Sheet2!$BJ$7,#REF!,28)+HLOOKUP(Sheet2!$BJ$8,#REF!,28)+HLOOKUP(Sheet2!$BJ$9,#REF!,28)+HLOOKUP(Sheet2!$BJ$10,#REF!,28)+HLOOKUP(Sheet2!$BJ$11,#REF!,28)+HLOOKUP(Sheet2!$BJ$12,#REF!,28)+HLOOKUP(Sheet2!$BJ$13,#REF!,28)+HLOOKUP(Sheet2!$BJ$14,#REF!,28)+HLOOKUP(Sheet2!$BJ$15,#REF!,28)+HLOOKUP(Sheet2!$BJ$16,#REF!,28)+HLOOKUP(Sheet2!$BJ$17,#REF!,28))</f>
        <v>#REF!</v>
      </c>
      <c r="BK48" s="8" t="e">
        <f>SUM(HLOOKUP(Sheet2!$BK$3,#REF!,28)+HLOOKUP(Sheet2!$BK$4,#REF!,28)+HLOOKUP(Sheet2!$BK$5,#REF!,28)+HLOOKUP(Sheet2!$BK$6,#REF!,28)+HLOOKUP(Sheet2!$BK$7,#REF!,28)+HLOOKUP(Sheet2!$BK$8,#REF!,28)+HLOOKUP(Sheet2!$BK$9,#REF!,28)+HLOOKUP(Sheet2!$BK$10,#REF!,28)+HLOOKUP(Sheet2!$BK$11,#REF!,28)+HLOOKUP(Sheet2!$BK$12,#REF!,28)+HLOOKUP(Sheet2!$BK$13,#REF!,28)+HLOOKUP(Sheet2!$BK$14,#REF!,28)+HLOOKUP(Sheet2!$BK$15,#REF!,28)+HLOOKUP(Sheet2!$BK$16,#REF!,28)+HLOOKUP(Sheet2!$BK$17,#REF!,28))</f>
        <v>#REF!</v>
      </c>
      <c r="BL48" s="8" t="e">
        <f>SUM(HLOOKUP(Sheet2!$BL$3,#REF!,28)+HLOOKUP(Sheet2!$BL$4,#REF!,28)+HLOOKUP(Sheet2!$BL$5,#REF!,28)+HLOOKUP(Sheet2!$BL$6,#REF!,28)+HLOOKUP(Sheet2!$BL$7,#REF!,28)+HLOOKUP(Sheet2!$BL$8,#REF!,28)+HLOOKUP(Sheet2!$BL$9,#REF!,28)+HLOOKUP(Sheet2!$BL$10,#REF!,28)+HLOOKUP(Sheet2!$BL$11,#REF!,28)+HLOOKUP(Sheet2!$BL$12,#REF!,28)+HLOOKUP(Sheet2!$BL$13,#REF!,28)+HLOOKUP(Sheet2!$BL$14,#REF!,28)+HLOOKUP(Sheet2!$BL$15,#REF!,28)+HLOOKUP(Sheet2!$BL$16,#REF!,28)+HLOOKUP(Sheet2!$BL$17,#REF!,28))</f>
        <v>#REF!</v>
      </c>
      <c r="BM48" s="8" t="e">
        <f>SUM(HLOOKUP(Sheet2!$BM$3,#REF!,28)+HLOOKUP(Sheet2!$BM$4,#REF!,28)+HLOOKUP(Sheet2!$BM$5,#REF!,28)+HLOOKUP(Sheet2!$BM$6,#REF!,28)+HLOOKUP(Sheet2!$BM$7,#REF!,28)+HLOOKUP(Sheet2!$BM$8,#REF!,28)+HLOOKUP(Sheet2!$BM$9,#REF!,28)+HLOOKUP(Sheet2!$BM$10,#REF!,28)+HLOOKUP(Sheet2!$BM$11,#REF!,28)+HLOOKUP(Sheet2!$BM$12,#REF!,28)+HLOOKUP(Sheet2!$BM$13,#REF!,28)+HLOOKUP(Sheet2!$BM$14,#REF!,28)+HLOOKUP(Sheet2!$BM$15,#REF!,28)+HLOOKUP(Sheet2!$BM$16,#REF!,28))</f>
        <v>#REF!</v>
      </c>
      <c r="BN48" s="8" t="e">
        <f>SUM(HLOOKUP(Sheet2!$BN$3,#REF!,28)+HLOOKUP(Sheet2!$BN$4,#REF!,28)+HLOOKUP(Sheet2!$BN$5,#REF!,28)+HLOOKUP(Sheet2!$BN$6,#REF!,28)+HLOOKUP(Sheet2!$BN$7,#REF!,28)+HLOOKUP(Sheet2!$BN$8,#REF!,28)+HLOOKUP(Sheet2!$BN$9,#REF!,28)+HLOOKUP(Sheet2!$BN$10,#REF!,28)+HLOOKUP(Sheet2!$BN$11,#REF!,28)+HLOOKUP(Sheet2!$BN$12,#REF!,28)+HLOOKUP(Sheet2!$BN$13,#REF!,28)+HLOOKUP(Sheet2!$BN$14,#REF!,28)+HLOOKUP(Sheet2!$BN$15,#REF!,28)+HLOOKUP(Sheet2!$BN$16,#REF!,28))</f>
        <v>#REF!</v>
      </c>
      <c r="BO48" s="8" t="e">
        <f>SUM(HLOOKUP(Sheet2!$BO$3,#REF!,28)+HLOOKUP(Sheet2!$BO$4,#REF!,28)+HLOOKUP(Sheet2!$BO$5,#REF!,28)+HLOOKUP(Sheet2!$BO$6,#REF!,28)+HLOOKUP(Sheet2!$BO$7,#REF!,28)+HLOOKUP(Sheet2!$BO$8,#REF!,28)+HLOOKUP(Sheet2!$BO$9,#REF!,28)+HLOOKUP(Sheet2!$BO$10,#REF!,28)+HLOOKUP(Sheet2!$BO$11,#REF!,28)+HLOOKUP(Sheet2!$BO$12,#REF!,28)+HLOOKUP(Sheet2!$BO$13,#REF!,28)+HLOOKUP(Sheet2!$BO$14,#REF!,28)+HLOOKUP(Sheet2!$BO$15,#REF!,28)+HLOOKUP(Sheet2!$BO$16,#REF!,28))</f>
        <v>#REF!</v>
      </c>
      <c r="BP48" s="8" t="e">
        <f>SUM(HLOOKUP(Sheet2!$BP$3,#REF!,28)+HLOOKUP(Sheet2!$BP$4,#REF!,28)+HLOOKUP(Sheet2!$BP$5,#REF!,28)+HLOOKUP(Sheet2!$BP$6,#REF!,28)+HLOOKUP(Sheet2!$BP$7,#REF!,28)+HLOOKUP(Sheet2!$BP$8,#REF!,28)+HLOOKUP(Sheet2!$BP$9,#REF!,28)+HLOOKUP(Sheet2!$BP$10,#REF!,28)+HLOOKUP(Sheet2!$BP$11,#REF!,28)+HLOOKUP(Sheet2!$BP$12,#REF!,28)+HLOOKUP(Sheet2!$BP$13,#REF!,28)+HLOOKUP(Sheet2!$BP$14,#REF!,28))</f>
        <v>#REF!</v>
      </c>
      <c r="BQ48" s="8" t="e">
        <f>SUM(HLOOKUP(Sheet2!$BQ$3,#REF!,28)+HLOOKUP(Sheet2!$BQ$4,#REF!,28)+HLOOKUP(Sheet2!$BQ$5,#REF!,28)+HLOOKUP(Sheet2!$BQ$6,#REF!,28)+HLOOKUP(Sheet2!$BQ$7,#REF!,28)+HLOOKUP(Sheet2!$BQ$8,#REF!,28)+HLOOKUP(Sheet2!$BQ$9,#REF!,28)+HLOOKUP(Sheet2!$BQ$10,#REF!,28)+HLOOKUP(Sheet2!$BQ$11,#REF!,28)+HLOOKUP(Sheet2!$BQ$12,#REF!,28)+HLOOKUP(Sheet2!$BQ$13,#REF!,28)+HLOOKUP(Sheet2!$BQ$14,#REF!,28)+HLOOKUP(Sheet2!$BQ$15,#REF!,28)+HLOOKUP(Sheet2!$BQ$16,#REF!,28))</f>
        <v>#REF!</v>
      </c>
      <c r="BR48" s="8" t="e">
        <f>SUM(HLOOKUP(Sheet2!$BR$3,#REF!,28)+HLOOKUP(Sheet2!$BR$4,#REF!,28)+HLOOKUP(Sheet2!$BR$5,#REF!,28)+HLOOKUP(Sheet2!$BR$6,#REF!,28)+HLOOKUP(Sheet2!$BR$7,#REF!,28)+HLOOKUP(Sheet2!$BR$8,#REF!,28)+HLOOKUP(Sheet2!$BR$9,#REF!,28)+HLOOKUP(Sheet2!$BR$10,#REF!,28)+HLOOKUP(Sheet2!$BR$11,#REF!,28)+HLOOKUP(Sheet2!$BR$12,#REF!,28)+HLOOKUP(Sheet2!$BR$13,#REF!,28)+HLOOKUP(Sheet2!$BR$14,#REF!,28)+HLOOKUP(Sheet2!$BR$15,#REF!,28)+HLOOKUP(Sheet2!$BR$16,#REF!,28))</f>
        <v>#REF!</v>
      </c>
      <c r="BS48" s="8" t="e">
        <f>SUM(HLOOKUP(Sheet2!$BS$3,#REF!,28)+HLOOKUP(Sheet2!$BS$4,#REF!,28)+HLOOKUP(Sheet2!$BS$5,#REF!,28)+HLOOKUP(Sheet2!$BS$6,#REF!,28)+HLOOKUP(Sheet2!$BS$7,#REF!,28)+HLOOKUP(Sheet2!$BS$8,#REF!,28)+HLOOKUP(Sheet2!$BS$9,#REF!,28)+HLOOKUP(Sheet2!$BS$10,#REF!,28)+HLOOKUP(Sheet2!$BS$11,#REF!,28)+HLOOKUP(Sheet2!$BS$12,#REF!,28)+HLOOKUP(Sheet2!$BS$13,#REF!,28)+HLOOKUP(Sheet2!$BS$14,#REF!,28)+HLOOKUP(Sheet2!$BS$15,#REF!,28)+HLOOKUP(Sheet2!$BS$16,#REF!,28)+HLOOKUP(Sheet2!$BS$17,#REF!,28))</f>
        <v>#REF!</v>
      </c>
      <c r="BT48" s="8" t="e">
        <f>SUM(HLOOKUP(Sheet2!$BT$3,#REF!,28)+HLOOKUP(Sheet2!$BT$4,#REF!,28)+HLOOKUP(Sheet2!$BT$5,#REF!,28)+HLOOKUP(Sheet2!$BT$6,#REF!,28)+HLOOKUP(Sheet2!$BT$7,#REF!,28)+HLOOKUP(Sheet2!$BT$8,#REF!,28)+HLOOKUP(Sheet2!$BT$9,#REF!,28)+HLOOKUP(Sheet2!$BT$10,#REF!,28)+HLOOKUP(Sheet2!$BT$11,#REF!,28)+HLOOKUP(Sheet2!$BT$12,#REF!,28)+HLOOKUP(Sheet2!$BT$13,#REF!,28)+HLOOKUP(Sheet2!$BT$14,#REF!,28)+HLOOKUP(Sheet2!$BT$15,#REF!,28)+HLOOKUP(Sheet2!$BT$16,#REF!,28)+HLOOKUP(Sheet2!$BT$17,#REF!,28))</f>
        <v>#REF!</v>
      </c>
      <c r="BU48" s="8" t="e">
        <f>SUM(HLOOKUP(Sheet2!$BU$3,#REF!,28)+HLOOKUP(Sheet2!$BU$4,#REF!,28)+HLOOKUP(Sheet2!$BU$5,#REF!,28)+HLOOKUP(Sheet2!$BU$6,#REF!,28)+HLOOKUP(Sheet2!$BU$7,#REF!,28)+HLOOKUP(Sheet2!$BU$8,#REF!,28)+HLOOKUP(Sheet2!$BU$9,#REF!,28)+HLOOKUP(Sheet2!$BU$10,#REF!,28)+HLOOKUP(Sheet2!$BU$11,#REF!,28)+HLOOKUP(Sheet2!$BU$12,#REF!,28)+HLOOKUP(Sheet2!$BU$13,#REF!,28)+HLOOKUP(Sheet2!$BU$14,#REF!,28)+HLOOKUP(Sheet2!$BU$15,#REF!,28)+HLOOKUP(Sheet2!$BU$16,#REF!,28)+HLOOKUP(Sheet2!$BU$17,#REF!,28)+HLOOKUP(Sheet2!$BU$18,#REF!,28)+HLOOKUP(Sheet2!$BU$19,#REF!,28)+HLOOKUP(Sheet2!$BU$20,#REF!,28))</f>
        <v>#REF!</v>
      </c>
      <c r="BV48" s="8" t="e">
        <f>SUM(HLOOKUP(Sheet2!$BV$3,#REF!,28)+HLOOKUP(Sheet2!$BV$4,#REF!,28)+HLOOKUP(Sheet2!$BV$5,#REF!,28)+HLOOKUP(Sheet2!$BV$6,#REF!,28)+HLOOKUP(Sheet2!$BV$7,#REF!,28)+HLOOKUP(Sheet2!$BV$8,#REF!,28)+HLOOKUP(Sheet2!$BV$9,#REF!,28)+HLOOKUP(Sheet2!$BV$10,#REF!,28)+HLOOKUP(Sheet2!$BV$11,#REF!,28)+HLOOKUP(Sheet2!$BV$12,#REF!,28)+HLOOKUP(Sheet2!$BV$13,#REF!,28)+HLOOKUP(Sheet2!$BV$14,#REF!,28)+HLOOKUP(Sheet2!$BV$15,#REF!,28)+HLOOKUP(Sheet2!$BV$16,#REF!,28)+HLOOKUP(Sheet2!$BV$17,#REF!,28))</f>
        <v>#REF!</v>
      </c>
      <c r="BW48" s="8" t="e">
        <f>SUM(HLOOKUP(Sheet2!$BW$3,#REF!,28)+HLOOKUP(Sheet2!$BW$4,#REF!,28)+HLOOKUP(Sheet2!$BW$5,#REF!,28)+HLOOKUP(Sheet2!$BW$6,#REF!,28)+HLOOKUP(Sheet2!$BW$7,#REF!,28)+HLOOKUP(Sheet2!$BW$8,#REF!,28)+HLOOKUP(Sheet2!$BW$9,#REF!,28)+HLOOKUP(Sheet2!$BW$10,#REF!,28)+HLOOKUP(Sheet2!$BW$11,#REF!,28)+HLOOKUP(Sheet2!$BW$12,#REF!,28)+HLOOKUP(Sheet2!$BW$13,#REF!,28)+HLOOKUP(Sheet2!$BW$14,#REF!,28)+HLOOKUP(Sheet2!$BW$15,#REF!,28)+HLOOKUP(Sheet2!$BW$16,#REF!,28)+HLOOKUP(Sheet2!$BW$17,#REF!,28)+HLOOKUP(Sheet2!$BW$18,#REF!,28)+HLOOKUP(Sheet2!$BW$19,#REF!,28))</f>
        <v>#REF!</v>
      </c>
      <c r="BX48" s="8" t="e">
        <f>SUM(HLOOKUP(Sheet2!$BX$3,#REF!,28)+HLOOKUP(Sheet2!$BX$4,#REF!,28)+HLOOKUP(Sheet2!$BX$5,#REF!,28)+HLOOKUP(Sheet2!$BX$6,#REF!,28)+HLOOKUP(Sheet2!$BX$7,#REF!,28)+HLOOKUP(Sheet2!$BX$8,#REF!,28)+HLOOKUP(Sheet2!$BX$9,#REF!,28)+HLOOKUP(Sheet2!$BX$10,#REF!,28)+HLOOKUP(Sheet2!$BX$11,#REF!,28)+HLOOKUP(Sheet2!$BX$12,#REF!,28)+HLOOKUP(Sheet2!$BX$13,#REF!,28)+HLOOKUP(Sheet2!$BX$14,#REF!,28)+HLOOKUP(Sheet2!$BX$15,#REF!,28)+HLOOKUP(Sheet2!$BX$16,#REF!,28)+HLOOKUP(Sheet2!$BX$17,#REF!,28))</f>
        <v>#REF!</v>
      </c>
      <c r="BY48" s="8" t="e">
        <f>SUM(HLOOKUP(Sheet2!$BY$3,#REF!,28)+HLOOKUP(Sheet2!$BY$4,#REF!,28)+HLOOKUP(Sheet2!$BY$5,#REF!,28)+HLOOKUP(Sheet2!$BY$6,#REF!,28)+HLOOKUP(Sheet2!$BY$7,#REF!,28)+HLOOKUP(Sheet2!$BY$8,#REF!,28)+HLOOKUP(Sheet2!$BY$9,#REF!,28)+HLOOKUP(Sheet2!$BY$10,#REF!,28)+HLOOKUP(Sheet2!$BY$11,#REF!,28)+HLOOKUP(Sheet2!$BY$12,#REF!,28)+HLOOKUP(Sheet2!$BY$13,#REF!,28)+HLOOKUP(Sheet2!$BY$14,#REF!,28)+HLOOKUP(Sheet2!$BY$15,#REF!,28)+HLOOKUP(Sheet2!$BY$16,#REF!,28)+HLOOKUP(Sheet2!$BY$17,#REF!,28)+HLOOKUP(Sheet2!$BY$18,#REF!,28))</f>
        <v>#REF!</v>
      </c>
      <c r="BZ48" s="8" t="e">
        <f>SUM(HLOOKUP(Sheet2!$BZ$3,#REF!,28)+HLOOKUP(Sheet2!$BZ$4,#REF!,28)+HLOOKUP(Sheet2!$BZ$5,#REF!,28)+HLOOKUP(Sheet2!$BZ$6,#REF!,28)+HLOOKUP(Sheet2!$BZ$7,#REF!,28)+HLOOKUP(Sheet2!$BZ$8,#REF!,28)+HLOOKUP(Sheet2!$BZ$9,#REF!,28)+HLOOKUP(Sheet2!$BZ$10,#REF!,28)+HLOOKUP(Sheet2!$BZ$11,#REF!,28)+HLOOKUP(Sheet2!$BZ$12,#REF!,28)+HLOOKUP(Sheet2!$BZ$13,#REF!,28)+HLOOKUP(Sheet2!$BZ$14,#REF!,28)+HLOOKUP(Sheet2!$BZ$15,#REF!,28))</f>
        <v>#REF!</v>
      </c>
      <c r="CA48" s="8" t="e">
        <f>SUM(HLOOKUP(Sheet2!$CA$3,#REF!,28)+HLOOKUP(Sheet2!$CA$4,#REF!,28)+HLOOKUP(Sheet2!$CA$5,#REF!,28)+HLOOKUP(Sheet2!$CA$6,#REF!,28)+HLOOKUP(Sheet2!$CA$7,#REF!,28)+HLOOKUP(Sheet2!$CA$8,#REF!,28)+HLOOKUP(Sheet2!$CA$9,#REF!,28)+HLOOKUP(Sheet2!$CA$10,#REF!,28)+HLOOKUP(Sheet2!$CA$11,#REF!,28)+HLOOKUP(Sheet2!$CA$12,#REF!,28)+HLOOKUP(Sheet2!$CA$13,#REF!,28)+HLOOKUP(Sheet2!$CA$14,#REF!,28)+HLOOKUP(Sheet2!$CA$15,#REF!,28)+HLOOKUP(Sheet2!$CA$16,#REF!,28)+HLOOKUP(Sheet2!$CA$17,#REF!,28))</f>
        <v>#REF!</v>
      </c>
      <c r="CB48" s="8" t="e">
        <f>SUM(HLOOKUP(Sheet2!$CB$3,#REF!,28)+HLOOKUP(Sheet2!$CB$4,#REF!,28)+HLOOKUP(Sheet2!$CB$5,#REF!,28)+HLOOKUP(Sheet2!$CB$6,#REF!,28)+HLOOKUP(Sheet2!$CB$7,#REF!,28)+HLOOKUP(Sheet2!$CB$8,#REF!,28)+HLOOKUP(Sheet2!$CB$9,#REF!,28)+HLOOKUP(Sheet2!$CB$10,#REF!,28)+HLOOKUP(Sheet2!$CB$11,#REF!,28)+HLOOKUP(Sheet2!$CB$12,#REF!,28)+HLOOKUP(Sheet2!$CB$13,#REF!,28)+HLOOKUP(Sheet2!$CB$14,#REF!,28)+HLOOKUP(Sheet2!$CB$15,#REF!,28)+HLOOKUP(Sheet2!$CB$16,#REF!,28)+HLOOKUP(Sheet2!$CB$17,#REF!,28))</f>
        <v>#REF!</v>
      </c>
      <c r="CC48" s="8" t="e">
        <f>SUM(HLOOKUP(Sheet2!$CC$3,#REF!,28)+HLOOKUP(Sheet2!$CC$4,#REF!,28)+HLOOKUP(Sheet2!$CC$5,#REF!,28)+HLOOKUP(Sheet2!$CC$6,#REF!,28)+HLOOKUP(Sheet2!$CC$7,#REF!,28)+HLOOKUP(Sheet2!$CC$8,#REF!,28)+HLOOKUP(Sheet2!$CC$9,#REF!,28)+HLOOKUP(Sheet2!$CC$10,#REF!,28)+HLOOKUP(Sheet2!$CC$11,#REF!,28)+HLOOKUP(Sheet2!$CC$12,#REF!,28)+HLOOKUP(Sheet2!$CC$13,#REF!,28)+HLOOKUP(Sheet2!$CC$14,#REF!,28))</f>
        <v>#REF!</v>
      </c>
      <c r="CD48" s="8" t="e">
        <f>SUM(HLOOKUP(Sheet2!$CD$3,#REF!,28)+HLOOKUP(Sheet2!$CD$4,#REF!,28)+HLOOKUP(Sheet2!$CD$5,#REF!,28)+HLOOKUP(Sheet2!$CD$6,#REF!,28)+HLOOKUP(Sheet2!$CD$7,#REF!,28)+HLOOKUP(Sheet2!$CD$8,#REF!,28)+HLOOKUP(Sheet2!$CD$9,#REF!,28)+HLOOKUP(Sheet2!$CD$10,#REF!,28)+HLOOKUP(Sheet2!$CD$11,#REF!,28)+HLOOKUP(Sheet2!$CD$12,#REF!,28)+HLOOKUP(Sheet2!$CD$13,#REF!,28)+HLOOKUP(Sheet2!$CD$14,#REF!,28)+HLOOKUP(Sheet2!$CD$15,#REF!,28)+HLOOKUP(Sheet2!$CD$16,#REF!,28))</f>
        <v>#REF!</v>
      </c>
      <c r="CE48" s="8" t="e">
        <f>SUM(HLOOKUP(Sheet2!$CE$3,#REF!,28)+HLOOKUP(Sheet2!$CE$4,#REF!,28)+HLOOKUP(Sheet2!$CE$5,#REF!,28)+HLOOKUP(Sheet2!$CE$6,#REF!,28)+HLOOKUP(Sheet2!$CE$7,#REF!,28)+HLOOKUP(Sheet2!$CE$8,#REF!,28)+HLOOKUP(Sheet2!$CE$9,#REF!,28)+HLOOKUP(Sheet2!$CE$10,#REF!,28)+HLOOKUP(Sheet2!$CE$11,#REF!,28)+HLOOKUP(Sheet2!$CE$12,#REF!,28)+HLOOKUP(Sheet2!$CE$13,#REF!,28)+HLOOKUP(Sheet2!$CE$14,#REF!,28)+HLOOKUP(Sheet2!$CE$15,#REF!,28))</f>
        <v>#REF!</v>
      </c>
      <c r="CF48" s="8" t="e">
        <f>SUM(HLOOKUP(Sheet2!$CF$3,#REF!,28)+HLOOKUP(Sheet2!$CF$4,#REF!,28)+HLOOKUP(Sheet2!$CF$5,#REF!,28)+HLOOKUP(Sheet2!$CF$6,#REF!,28)+HLOOKUP(Sheet2!$CF$7,#REF!,28)+HLOOKUP(Sheet2!$CF$8,#REF!,28)+HLOOKUP(Sheet2!$CF$9,#REF!,28)+HLOOKUP(Sheet2!$CF$10,#REF!,28)+HLOOKUP(Sheet2!$CF$11,#REF!,28)+HLOOKUP(Sheet2!$CF$12,#REF!,28)+HLOOKUP(Sheet2!$CF$13,#REF!,28)+HLOOKUP(Sheet2!$CF$14,#REF!,28)+HLOOKUP(Sheet2!$CF$15,#REF!,28)+HLOOKUP(Sheet2!$CF$16,#REF!,28)+HLOOKUP(Sheet2!$CF$17,#REF!,28))</f>
        <v>#REF!</v>
      </c>
      <c r="CG48" s="8" t="e">
        <f>SUM(HLOOKUP(Sheet2!$CG$3,#REF!,28)+HLOOKUP(Sheet2!$CG$4,#REF!,28)+HLOOKUP(Sheet2!$CG$5,#REF!,28)+HLOOKUP(Sheet2!$CG$6,#REF!,28)+HLOOKUP(Sheet2!$CG$7,#REF!,28)+HLOOKUP(Sheet2!$CG$8,#REF!,28)+HLOOKUP(Sheet2!$CG$9,#REF!,28)+HLOOKUP(Sheet2!$CG$10,#REF!,28)+HLOOKUP(Sheet2!$CG$11,#REF!,28)+HLOOKUP(Sheet2!$CG$12,#REF!,28)+HLOOKUP(Sheet2!$CG$13,#REF!,28)+HLOOKUP(Sheet2!$CG$14,#REF!,28)+HLOOKUP(Sheet2!$CG$15,#REF!,28)+HLOOKUP(Sheet2!$CG$16,#REF!,28)+HLOOKUP(Sheet2!$CG$17,#REF!,28)+HLOOKUP(Sheet2!$CG$18,#REF!,28))</f>
        <v>#REF!</v>
      </c>
      <c r="CH48" s="8" t="e">
        <f>SUM(HLOOKUP(Sheet2!$CH$3,#REF!,28)+HLOOKUP(Sheet2!$CH$4,#REF!,28)+HLOOKUP(Sheet2!$CH$5,#REF!,28)+HLOOKUP(Sheet2!$CH$6,#REF!,28)+HLOOKUP(Sheet2!$CH$7,#REF!,28)+HLOOKUP(Sheet2!$CH$8,#REF!,28)+HLOOKUP(Sheet2!$CH$9,#REF!,28)+HLOOKUP(Sheet2!$CH$10,#REF!,28)+HLOOKUP(Sheet2!$CH$11,#REF!,28)+HLOOKUP(Sheet2!$CH$12,#REF!,28)+HLOOKUP(Sheet2!$CH$13,#REF!,28)+HLOOKUP(Sheet2!$CH$14,#REF!,28)+HLOOKUP(Sheet2!$CH$15,#REF!,28)+HLOOKUP(Sheet2!$CH$16,#REF!,28)+HLOOKUP(Sheet2!$CH$17,#REF!,28)+HLOOKUP(Sheet2!$CH$18,#REF!,28))</f>
        <v>#REF!</v>
      </c>
      <c r="CI48" s="8" t="e">
        <f>SUM(HLOOKUP(Sheet2!$CI$3,#REF!,28)+HLOOKUP(Sheet2!$CI$4,#REF!,28)+HLOOKUP(Sheet2!$CI$5,#REF!,28)+HLOOKUP(Sheet2!$CI$6,#REF!,28)+HLOOKUP(Sheet2!$CI$7,#REF!,28)+HLOOKUP(Sheet2!$CI$8,#REF!,28)+HLOOKUP(Sheet2!$CI$9,#REF!,28)+HLOOKUP(Sheet2!$CI$10,#REF!,28)+HLOOKUP(Sheet2!$CI$11,#REF!,28)+HLOOKUP(Sheet2!$CI$12,#REF!,28)+HLOOKUP(Sheet2!$CI$13,#REF!,28)+HLOOKUP(Sheet2!$CI$14,#REF!,28)+HLOOKUP(Sheet2!$CI$15,#REF!,28)+HLOOKUP(Sheet2!$CI$16,#REF!,28)+HLOOKUP(Sheet2!$CI$17,#REF!,28)+HLOOKUP(Sheet2!$CI$18,#REF!,28))</f>
        <v>#REF!</v>
      </c>
      <c r="CJ48" s="8" t="e">
        <f>SUM(HLOOKUP(Sheet2!$CJ$3,#REF!,28)+HLOOKUP(Sheet2!$CJ$4,#REF!,28)+HLOOKUP(Sheet2!$CJ$5,#REF!,28)+HLOOKUP(Sheet2!$CJ$6,#REF!,28)+HLOOKUP(Sheet2!$CJ$7,#REF!,28)+HLOOKUP(Sheet2!$CJ$8,#REF!,28)+HLOOKUP(Sheet2!$CJ$9,#REF!,28)+HLOOKUP(Sheet2!$CJ$10,#REF!,28)+HLOOKUP(Sheet2!$CJ$11,#REF!,28)+HLOOKUP(Sheet2!$CJ$12,#REF!,28)+HLOOKUP(Sheet2!$CJ$13,#REF!,28)+HLOOKUP(Sheet2!$CJ$14,#REF!,28)+HLOOKUP(Sheet2!$CJ$15,#REF!,28)+HLOOKUP(Sheet2!$CJ$16,#REF!,28)+HLOOKUP(Sheet2!$CJ$17,#REF!,28))</f>
        <v>#REF!</v>
      </c>
      <c r="CK48" s="8" t="e">
        <f>SUM(HLOOKUP(Sheet2!$CK$3,#REF!,28)+HLOOKUP(Sheet2!$CK$4,#REF!,28)+HLOOKUP(Sheet2!$CK$5,#REF!,28)+HLOOKUP(Sheet2!$CK$6,#REF!,28)+HLOOKUP(Sheet2!$CK$7,#REF!,28)+HLOOKUP(Sheet2!$CK$8,#REF!,28)+HLOOKUP(Sheet2!$CK$9,#REF!,28)+HLOOKUP(Sheet2!$CK$10,#REF!,28)+HLOOKUP(Sheet2!$CK$11,#REF!,28)+HLOOKUP(Sheet2!$CK$12,#REF!,28)+HLOOKUP(Sheet2!$CK$13,#REF!,28)+HLOOKUP(Sheet2!$CK$14,#REF!,28)+HLOOKUP(Sheet2!$CK$15,#REF!,28)+HLOOKUP(Sheet2!$CK$16,#REF!,28)+HLOOKUP(Sheet2!$CK$17,#REF!,28))</f>
        <v>#REF!</v>
      </c>
      <c r="CL48" s="8" t="e">
        <f>SUM(HLOOKUP(Sheet2!$CL$3,#REF!,28)+HLOOKUP(Sheet2!$CL$4,#REF!,28)+HLOOKUP(Sheet2!$CL$5,#REF!,28)+HLOOKUP(Sheet2!$CL$6,#REF!,28)+HLOOKUP(Sheet2!$CL$7,#REF!,28)+HLOOKUP(Sheet2!$CL$8,#REF!,28)+HLOOKUP(Sheet2!$CL$9,#REF!,28)+HLOOKUP(Sheet2!$CL$10,#REF!,28)+HLOOKUP(Sheet2!$CL$11,#REF!,28)+HLOOKUP(Sheet2!$CL$12,#REF!,28)+HLOOKUP(Sheet2!$CL$13,#REF!,28)+HLOOKUP(Sheet2!$CL$14,#REF!,28)+HLOOKUP(Sheet2!$CL$15,#REF!,28)+HLOOKUP(Sheet2!$CL$16,#REF!,28)+HLOOKUP(Sheet2!$CL$17,#REF!,28))</f>
        <v>#REF!</v>
      </c>
      <c r="CM48" s="8" t="e">
        <f>SUM(HLOOKUP(Sheet2!$CM$3,#REF!,28)+HLOOKUP(Sheet2!$CM$4,#REF!,28)+HLOOKUP(Sheet2!$CM$5,#REF!,28)+HLOOKUP(Sheet2!$CM$6,#REF!,28)+HLOOKUP(Sheet2!$CM$7,#REF!,28)+HLOOKUP(Sheet2!$CM$8,#REF!,28)+HLOOKUP(Sheet2!$CM$9,#REF!,28)+HLOOKUP(Sheet2!$CM$10,#REF!,28)+HLOOKUP(Sheet2!$CM$11,#REF!,28)+HLOOKUP(Sheet2!$CM$12,#REF!,28)+HLOOKUP(Sheet2!$CM$13,#REF!,28)+HLOOKUP(Sheet2!$CM$14,#REF!,28)+HLOOKUP(Sheet2!$CM$15,#REF!,28))</f>
        <v>#REF!</v>
      </c>
      <c r="CN48" s="8" t="e">
        <f>SUM(HLOOKUP(Sheet2!$CN$3,#REF!,28)+HLOOKUP(Sheet2!$CN$4,#REF!,28)+HLOOKUP(Sheet2!$CN$5,#REF!,28)+HLOOKUP(Sheet2!$CN$6,#REF!,28)+HLOOKUP(Sheet2!$CN$7,#REF!,28)+HLOOKUP(Sheet2!$CN$8,#REF!,28)+HLOOKUP(Sheet2!$CN$9,#REF!,28)+HLOOKUP(Sheet2!$CN$10,#REF!,28)+HLOOKUP(Sheet2!$CN$11,#REF!,28)+HLOOKUP(Sheet2!$CN$12,#REF!,28)+HLOOKUP(Sheet2!$CN$13,#REF!,28)+HLOOKUP(Sheet2!$CN$14,#REF!,28)+HLOOKUP(Sheet2!$CN$15,#REF!,28)+HLOOKUP(Sheet2!$CN$16,#REF!,28)+HLOOKUP(Sheet2!$CN$17,#REF!,28))</f>
        <v>#REF!</v>
      </c>
      <c r="CO48" s="8" t="e">
        <f>SUM(HLOOKUP(Sheet2!$CO$3,#REF!,28)+HLOOKUP(Sheet2!$CO$4,#REF!,28)+HLOOKUP(Sheet2!$CO$5,#REF!,28)+HLOOKUP(Sheet2!$CO$6,#REF!,28)+HLOOKUP(Sheet2!$CO$7,#REF!,28)+HLOOKUP(Sheet2!$CO$8,#REF!,28)+HLOOKUP(Sheet2!$CO$9,#REF!,28)+HLOOKUP(Sheet2!$CO$10,#REF!,28)+HLOOKUP(Sheet2!$CO$11,#REF!,28)+HLOOKUP(Sheet2!$CO$12,#REF!,28)+HLOOKUP(Sheet2!$CO$13,#REF!,28)+HLOOKUP(Sheet2!$CO$14,#REF!,28)+HLOOKUP(Sheet2!$CO$15,#REF!,28)+HLOOKUP(Sheet2!$CO$16,#REF!,28)+HLOOKUP(Sheet2!$CO$17,#REF!,28))</f>
        <v>#REF!</v>
      </c>
      <c r="CP48" s="8" t="e">
        <f>SUM(HLOOKUP(Sheet2!$CP$3,#REF!,28)+HLOOKUP(Sheet2!$CP$4,#REF!,28)+HLOOKUP(Sheet2!$CP$5,#REF!,28)+HLOOKUP(Sheet2!$CP$6,#REF!,28)+HLOOKUP(Sheet2!$CP$7,#REF!,28)+HLOOKUP(Sheet2!$CP$8,#REF!,28)+HLOOKUP(Sheet2!$CP$9,#REF!,28)+HLOOKUP(Sheet2!$CP$10,#REF!,28)+HLOOKUP(Sheet2!$CP$11,#REF!,28)+HLOOKUP(Sheet2!$CP$12,#REF!,28)+HLOOKUP(Sheet2!$CP$13,#REF!,28)+HLOOKUP(Sheet2!$CP$14,#REF!,28)+HLOOKUP(Sheet2!$CP$15,#REF!,28)+HLOOKUP(Sheet2!$CP$16,#REF!,28)+HLOOKUP(Sheet2!$CP$17,#REF!,28)+HLOOKUP(Sheet2!$CP$18,#REF!,28))</f>
        <v>#REF!</v>
      </c>
      <c r="CQ48" s="8" t="e">
        <f>SUM(HLOOKUP(Sheet2!$CQ$3,#REF!,28)+HLOOKUP(Sheet2!$CQ$4,#REF!,28)+HLOOKUP(Sheet2!$CQ$5,#REF!,28)+HLOOKUP(Sheet2!$CQ$6,#REF!,28)+HLOOKUP(Sheet2!$CQ$7,#REF!,28)+HLOOKUP(Sheet2!$CQ$8,#REF!,28)+HLOOKUP(Sheet2!$CQ$9,#REF!,28)+HLOOKUP(Sheet2!$CQ$10,#REF!,28)+HLOOKUP(Sheet2!$CQ$11,#REF!,28)+HLOOKUP(Sheet2!$CQ$12,#REF!,28)+HLOOKUP(Sheet2!$CQ$13,#REF!,28)+HLOOKUP(Sheet2!$CQ$14,#REF!,28)+HLOOKUP(Sheet2!$CQ$15,#REF!,28)+HLOOKUP(Sheet2!$CQ$16,#REF!,28)+HLOOKUP(Sheet2!$CQ$17,#REF!,28)+HLOOKUP(Sheet2!$CQ$18,#REF!,28))</f>
        <v>#REF!</v>
      </c>
      <c r="CR48" s="8" t="e">
        <f>SUM(HLOOKUP(Sheet2!$CR$3,#REF!,28)+HLOOKUP(Sheet2!$CR$4,#REF!,28)+HLOOKUP(Sheet2!$CR$5,#REF!,28)+HLOOKUP(Sheet2!$CR$6,#REF!,28)+HLOOKUP(Sheet2!$CR$7,#REF!,28)+HLOOKUP(Sheet2!$CR$8,#REF!,28)+HLOOKUP(Sheet2!$CR$9,#REF!,28)+HLOOKUP(Sheet2!$CR$10,#REF!,28)+HLOOKUP(Sheet2!$CR$11,#REF!,28)+HLOOKUP(Sheet2!$CR$12,#REF!,28)+HLOOKUP(Sheet2!$CR$13,#REF!,28)+HLOOKUP(Sheet2!$CR$14,#REF!,28)+HLOOKUP(Sheet2!$CR$15,#REF!,28)+HLOOKUP(Sheet2!$CR$16,#REF!,28)+HLOOKUP(Sheet2!$CR$17,#REF!,28)+HLOOKUP(Sheet2!$CR$18,#REF!,28)+HLOOKUP(Sheet2!$CR$19,#REF!,28)+HLOOKUP(Sheet2!$CR$20,#REF!,28)+HLOOKUP(Sheet2!$CR$21,#REF!,28))</f>
        <v>#REF!</v>
      </c>
      <c r="CS48" s="8" t="e">
        <f>SUM(HLOOKUP(Sheet2!$CS$3,#REF!,28)+HLOOKUP(Sheet2!$CS$4,#REF!,28)+HLOOKUP(Sheet2!$CS$5,#REF!,28)+HLOOKUP(Sheet2!$CS$6,#REF!,28)+HLOOKUP(Sheet2!$CS$7,#REF!,28)+HLOOKUP(Sheet2!$CS$8,#REF!,28)+HLOOKUP(Sheet2!$CS$9,#REF!,28)+HLOOKUP(Sheet2!$CS$10,#REF!,28)+HLOOKUP(Sheet2!$CS$11,#REF!,28)+HLOOKUP(Sheet2!$CS$12,#REF!,28)+HLOOKUP(Sheet2!$CS$13,#REF!,28)+HLOOKUP(Sheet2!$CS$14,#REF!,28)+HLOOKUP(Sheet2!$CS$15,#REF!,28)+HLOOKUP(Sheet2!$CS$16,#REF!,28)+HLOOKUP(Sheet2!$CS$17,#REF!,28)+HLOOKUP(Sheet2!$CS$18,#REF!,28))</f>
        <v>#REF!</v>
      </c>
      <c r="CT48" s="8" t="e">
        <f>SUM(HLOOKUP(Sheet2!$CT$3,#REF!,28)+HLOOKUP(Sheet2!$CT$4,#REF!,28)+HLOOKUP(Sheet2!$CT$5,#REF!,28)+HLOOKUP(Sheet2!$CT$6,#REF!,28)+HLOOKUP(Sheet2!$CT$7,#REF!,28)+HLOOKUP(Sheet2!$CT$8,#REF!,28)+HLOOKUP(Sheet2!$CT$9,#REF!,28)+HLOOKUP(Sheet2!$CT$10,#REF!,28)+HLOOKUP(Sheet2!$CT$11,#REF!,28)+HLOOKUP(Sheet2!$CT$12,#REF!,28)+HLOOKUP(Sheet2!$CT$13,#REF!,28)+HLOOKUP(Sheet2!$CT$14,#REF!,28)+HLOOKUP(Sheet2!$CT$15,#REF!,28)+HLOOKUP(Sheet2!$CT$16,#REF!,28)+HLOOKUP(Sheet2!$CT$17,#REF!,28)+HLOOKUP(Sheet2!$CT$18,#REF!,28)+HLOOKUP(Sheet2!$CT$19,#REF!,28)+HLOOKUP(Sheet2!$CT$20,#REF!,28))</f>
        <v>#REF!</v>
      </c>
      <c r="CU48" s="8" t="e">
        <f>SUM(HLOOKUP(Sheet2!$CU$3,#REF!,28)+HLOOKUP(Sheet2!$CU$4,#REF!,28)+HLOOKUP(Sheet2!$CU$5,#REF!,28)+HLOOKUP(Sheet2!$CU$6,#REF!,28)+HLOOKUP(Sheet2!$CU$7,#REF!,28)+HLOOKUP(Sheet2!$CU$8,#REF!,28)+HLOOKUP(Sheet2!$CU$9,#REF!,28)+HLOOKUP(Sheet2!$CU$10,#REF!,28)+HLOOKUP(Sheet2!$CU$11,#REF!,28)+HLOOKUP(Sheet2!$CU$12,#REF!,28)+HLOOKUP(Sheet2!$CU$13,#REF!,28)+HLOOKUP(Sheet2!$CU$14,#REF!,28)+HLOOKUP(Sheet2!$CU$15,#REF!,28)+HLOOKUP(Sheet2!$CU$16,#REF!,28)+HLOOKUP(Sheet2!$CU$17,#REF!,28))</f>
        <v>#REF!</v>
      </c>
      <c r="CV48" s="8" t="e">
        <f>SUM(HLOOKUP(Sheet2!$CV$3,#REF!,28)+HLOOKUP(Sheet2!$CV$4,#REF!,28)+HLOOKUP(Sheet2!$CV$5,#REF!,28)+HLOOKUP(Sheet2!$CV$6,#REF!,28)+HLOOKUP(Sheet2!$CV$7,#REF!,28)+HLOOKUP(Sheet2!$CV$8,#REF!,28)+HLOOKUP(Sheet2!$CV$9,#REF!,28)+HLOOKUP(Sheet2!$CV$10,#REF!,28)+HLOOKUP(Sheet2!$CV$11,#REF!,28)+HLOOKUP(Sheet2!$CV$12,#REF!,28)+HLOOKUP(Sheet2!$CV$13,#REF!,28)+HLOOKUP(Sheet2!$CV$14,#REF!,28)+HLOOKUP(Sheet2!$CV$15,#REF!,28)+HLOOKUP(Sheet2!$CV$16,#REF!,28)+HLOOKUP(Sheet2!$CV$17,#REF!,28)+HLOOKUP(Sheet2!$CV$18,#REF!,28))</f>
        <v>#REF!</v>
      </c>
      <c r="CW48" s="8" t="e">
        <f>SUM(HLOOKUP(Sheet2!$CW$3,#REF!,28)+HLOOKUP(Sheet2!$CW$4,#REF!,28)+HLOOKUP(Sheet2!$CW$5,#REF!,28)+HLOOKUP(Sheet2!$CW$6,#REF!,28)+HLOOKUP(Sheet2!$CW$7,#REF!,28)+HLOOKUP(Sheet2!$CW$8,#REF!,28)+HLOOKUP(Sheet2!$CW$9,#REF!,28)+HLOOKUP(Sheet2!$CW$10,#REF!,28)+HLOOKUP(Sheet2!$CW$11,#REF!,28)+HLOOKUP(Sheet2!$CW$12,#REF!,28)+HLOOKUP(Sheet2!$CW$13,#REF!,28)+HLOOKUP(Sheet2!$CW$14,#REF!,28)+HLOOKUP(Sheet2!$CW$15,#REF!,28))</f>
        <v>#REF!</v>
      </c>
      <c r="CX48" s="8" t="e">
        <f>SUM(HLOOKUP(Sheet2!$CX$3,#REF!,28)+HLOOKUP(Sheet2!$CX$4,#REF!,28)+HLOOKUP(Sheet2!$CX$5,#REF!,28)+HLOOKUP(Sheet2!$CX$6,#REF!,28)+HLOOKUP(Sheet2!$CX$7,#REF!,28)+HLOOKUP(Sheet2!$CX$8,#REF!,28)+HLOOKUP(Sheet2!$CX$9,#REF!,28)+HLOOKUP(Sheet2!$CX$10,#REF!,28)+HLOOKUP(Sheet2!$CX$11,#REF!,28)+HLOOKUP(Sheet2!$CX$12,#REF!,28)+HLOOKUP(Sheet2!$CX$13,#REF!,28)+HLOOKUP(Sheet2!$CX$14,#REF!,28)+HLOOKUP(Sheet2!$CX$15,#REF!,28)+HLOOKUP(Sheet2!$CX$16,#REF!,28)+HLOOKUP(Sheet2!$CX$17,#REF!,28))</f>
        <v>#REF!</v>
      </c>
      <c r="CY48" s="8" t="e">
        <f>SUM(HLOOKUP(Sheet2!$CY$3,#REF!,28)+HLOOKUP(Sheet2!$CY$4,#REF!,28)+HLOOKUP(Sheet2!$CY$5,#REF!,28)+HLOOKUP(Sheet2!$CY$6,#REF!,28)+HLOOKUP(Sheet2!$CY$7,#REF!,28)+HLOOKUP(Sheet2!$CY$8,#REF!,28)+HLOOKUP(Sheet2!$CY$9,#REF!,28)+HLOOKUP(Sheet2!$CY$10,#REF!,28)+HLOOKUP(Sheet2!$CY$11,#REF!,28)+HLOOKUP(Sheet2!$CY$12,#REF!,28)+HLOOKUP(Sheet2!$CY$13,#REF!,28)+HLOOKUP(Sheet2!$CY$14,#REF!,28)+HLOOKUP(Sheet2!$CY$15,#REF!,28)+HLOOKUP(Sheet2!$CY$16,#REF!,28)+HLOOKUP(Sheet2!$CY$17,#REF!,28))</f>
        <v>#REF!</v>
      </c>
      <c r="CZ48" s="8" t="e">
        <f>SUM(HLOOKUP(Sheet2!$CZ$3,#REF!,28)+HLOOKUP(Sheet2!$CZ$4,#REF!,28)+HLOOKUP(Sheet2!$CZ$5,#REF!,28)+HLOOKUP(Sheet2!$CZ$6,#REF!,28)+HLOOKUP(Sheet2!$CZ$7,#REF!,28)+HLOOKUP(Sheet2!$CZ$8,#REF!,28)+HLOOKUP(Sheet2!$CZ$9,#REF!,28)+HLOOKUP(Sheet2!$CZ$10,#REF!,28)+HLOOKUP(Sheet2!$CZ$11,#REF!,28)+HLOOKUP(Sheet2!$CZ$12,#REF!,28)+HLOOKUP(Sheet2!$CZ$13,#REF!,28)+HLOOKUP(Sheet2!$CZ$14,#REF!,28))</f>
        <v>#REF!</v>
      </c>
      <c r="DA48" s="8" t="e">
        <f>SUM(HLOOKUP(Sheet2!$DA$3,#REF!,28)+HLOOKUP(Sheet2!$DA$4,#REF!,28)+HLOOKUP(Sheet2!$DA$5,#REF!,28)+HLOOKUP(Sheet2!$DA$6,#REF!,28)+HLOOKUP(Sheet2!$DA$7,#REF!,28)+HLOOKUP(Sheet2!$DA$8,#REF!,28)+HLOOKUP(Sheet2!$DA$9,#REF!,28)+HLOOKUP(Sheet2!$DA$10,#REF!,28)+HLOOKUP(Sheet2!$DA$11,#REF!,28)+HLOOKUP(Sheet2!$DA$12,#REF!,28)+HLOOKUP(Sheet2!$DA$13,#REF!,28)+HLOOKUP(Sheet2!$DA$14,#REF!,28)+HLOOKUP(Sheet2!$DA$15,#REF!,28)+HLOOKUP(Sheet2!$DA$16,#REF!,28))</f>
        <v>#REF!</v>
      </c>
      <c r="DB48" s="8" t="e">
        <f>SUM(HLOOKUP(Sheet2!$DB$3,#REF!,28)+HLOOKUP(Sheet2!$DB$4,#REF!,28)+HLOOKUP(Sheet2!$DB$5,#REF!,28)+HLOOKUP(Sheet2!$DB$6,#REF!,28)+HLOOKUP(Sheet2!$DB$7,#REF!,28)+HLOOKUP(Sheet2!$DB$8,#REF!,28)+HLOOKUP(Sheet2!$DB$9,#REF!,28)+HLOOKUP(Sheet2!$DB$10,#REF!,28)+HLOOKUP(Sheet2!$DB$11,#REF!,28)+HLOOKUP(Sheet2!$DB$12,#REF!,28)+HLOOKUP(Sheet2!$DB$13,#REF!,28)+HLOOKUP(Sheet2!$DB$14,#REF!,28)+HLOOKUP(Sheet2!$DB$15,#REF!,28))</f>
        <v>#REF!</v>
      </c>
      <c r="DC48" s="8" t="e">
        <f>SUM(HLOOKUP(Sheet2!$DC$3,#REF!,28)+HLOOKUP(Sheet2!$DC$4,#REF!,28)+HLOOKUP(Sheet2!$DC$5,#REF!,28)+HLOOKUP(Sheet2!$DC$6,#REF!,28)+HLOOKUP(Sheet2!$DC$7,#REF!,28)+HLOOKUP(Sheet2!$DC$8,#REF!,28)+HLOOKUP(Sheet2!$DC$9,#REF!,28)+HLOOKUP(Sheet2!$DC$10,#REF!,28)+HLOOKUP(Sheet2!$DC$11,#REF!,28)+HLOOKUP(Sheet2!$DC$12,#REF!,28)+HLOOKUP(Sheet2!$DC$13,#REF!,28)+HLOOKUP(Sheet2!$DC$14,#REF!,28)+HLOOKUP(Sheet2!$DC$15,#REF!,28)+HLOOKUP(Sheet2!$DC$16,#REF!,28)+HLOOKUP(Sheet2!$DC$17,#REF!,28))</f>
        <v>#REF!</v>
      </c>
      <c r="DD48" s="8" t="e">
        <f>SUM(HLOOKUP(Sheet2!$DD$3,#REF!,28)+HLOOKUP(Sheet2!$DD$4,#REF!,28)+HLOOKUP(Sheet2!$DD$5,#REF!,28)+HLOOKUP(Sheet2!$DD$6,#REF!,28)+HLOOKUP(Sheet2!$DD$7,#REF!,28)+HLOOKUP(Sheet2!$DD$8,#REF!,28)+HLOOKUP(Sheet2!$DD$9,#REF!,28)+HLOOKUP(Sheet2!$DD$10,#REF!,28)+HLOOKUP(Sheet2!$DD$11,#REF!,28)+HLOOKUP(Sheet2!$DD$12,#REF!,28)+HLOOKUP(Sheet2!$DD$13,#REF!,28)+HLOOKUP(Sheet2!$DD$14,#REF!,28)+HLOOKUP(Sheet2!$DD$15,#REF!,28)+HLOOKUP(Sheet2!$DD$16,#REF!,28)+HLOOKUP(Sheet2!$DD$17,#REF!,28)+HLOOKUP(Sheet2!$DD$18,#REF!,28))</f>
        <v>#REF!</v>
      </c>
      <c r="DE48" s="8" t="e">
        <f>SUM(HLOOKUP(Sheet2!$DE$3,#REF!,28)+HLOOKUP(Sheet2!$DE$4,#REF!,28)+HLOOKUP(Sheet2!$DE$5,#REF!,28)+HLOOKUP(Sheet2!$DE$6,#REF!,28)+HLOOKUP(Sheet2!$DE$7,#REF!,28)+HLOOKUP(Sheet2!$DE$8,#REF!,28)+HLOOKUP(Sheet2!$DE$9,#REF!,28)+HLOOKUP(Sheet2!$DE$10,#REF!,28)+HLOOKUP(Sheet2!$DE$11,#REF!,28)+HLOOKUP(Sheet2!$DE$12,#REF!,28)+HLOOKUP(Sheet2!$DE$13,#REF!,28)+HLOOKUP(Sheet2!$DE$14,#REF!,28)+HLOOKUP(Sheet2!$DE$15,#REF!,28)+HLOOKUP(Sheet2!$DE$16,#REF!,28)+HLOOKUP(Sheet2!$DE$17,#REF!,28)+HLOOKUP(Sheet2!$DE$18,#REF!,28))</f>
        <v>#REF!</v>
      </c>
      <c r="DF48" s="8" t="e">
        <f>SUM(HLOOKUP(Sheet2!$DF$3,#REF!,28)+HLOOKUP(Sheet2!$DF$4,#REF!,28)+HLOOKUP(Sheet2!$DF$5,#REF!,28)+HLOOKUP(Sheet2!$DF$6,#REF!,28)+HLOOKUP(Sheet2!$DF$7,#REF!,28)+HLOOKUP(Sheet2!$DF$8,#REF!,28)+HLOOKUP(Sheet2!$DF$9,#REF!,28)+HLOOKUP(Sheet2!$DF$10,#REF!,28)+HLOOKUP(Sheet2!$DF$11,#REF!,28)+HLOOKUP(Sheet2!$DF$12,#REF!,28)+HLOOKUP(Sheet2!$DF$13,#REF!,28)+HLOOKUP(Sheet2!$DF$14,#REF!,28)+HLOOKUP(Sheet2!$DF$15,#REF!,28)+HLOOKUP(Sheet2!$DF$16,#REF!,28)+HLOOKUP(Sheet2!$DF$17,#REF!,28)+HLOOKUP(Sheet2!$DF$18,#REF!,28))</f>
        <v>#REF!</v>
      </c>
      <c r="DG48" s="8" t="e">
        <f>SUM(HLOOKUP(Sheet2!$DG$3,#REF!,28)+HLOOKUP(Sheet2!$DG$4,#REF!,28)+HLOOKUP(Sheet2!$DG$5,#REF!,28)+HLOOKUP(Sheet2!$DG$6,#REF!,28)+HLOOKUP(Sheet2!$DG$7,#REF!,28)+HLOOKUP(Sheet2!$DG$8,#REF!,28)+HLOOKUP(Sheet2!$DG$9,#REF!,28)+HLOOKUP(Sheet2!$DG$10,#REF!,28)+HLOOKUP(Sheet2!$DG$11,#REF!,28)+HLOOKUP(Sheet2!$DG$12,#REF!,28)+HLOOKUP(Sheet2!$DG$13,#REF!,28)+HLOOKUP(Sheet2!$DG$14,#REF!,28)+HLOOKUP(Sheet2!$DG$15,#REF!,28)+HLOOKUP(Sheet2!$DG$16,#REF!,28)+HLOOKUP(Sheet2!$DG$17,#REF!,28))</f>
        <v>#REF!</v>
      </c>
      <c r="DH48" s="8" t="e">
        <f>SUM(HLOOKUP(Sheet2!$DH$3,#REF!,28)+HLOOKUP(Sheet2!$DH$4,#REF!,28)+HLOOKUP(Sheet2!$DH$5,#REF!,28)+HLOOKUP(Sheet2!$DH$6,#REF!,28)+HLOOKUP(Sheet2!$DH$7,#REF!,28)+HLOOKUP(Sheet2!$DH$8,#REF!,28)+HLOOKUP(Sheet2!$DH$9,#REF!,28)+HLOOKUP(Sheet2!$DH$10,#REF!,28)+HLOOKUP(Sheet2!$DH$11,#REF!,28)+HLOOKUP(Sheet2!$DH$12,#REF!,28)+HLOOKUP(Sheet2!$DH$13,#REF!,28)+HLOOKUP(Sheet2!$DH$14,#REF!,28)+HLOOKUP(Sheet2!$DH$15,#REF!,28)+HLOOKUP(Sheet2!$DH$16,#REF!,28)+HLOOKUP(Sheet2!$DH$17,#REF!,28))</f>
        <v>#REF!</v>
      </c>
      <c r="DI48" s="8" t="e">
        <f>SUM(HLOOKUP(Sheet2!$DI$3,#REF!,28)+HLOOKUP(Sheet2!$DI$4,#REF!,28)+HLOOKUP(Sheet2!$DI$5,#REF!,28)+HLOOKUP(Sheet2!$DI$6,#REF!,28)+HLOOKUP(Sheet2!$DI$7,#REF!,28)+HLOOKUP(Sheet2!$DI$8,#REF!,28)+HLOOKUP(Sheet2!$DI$9,#REF!,28)+HLOOKUP(Sheet2!$DI$10,#REF!,28)+HLOOKUP(Sheet2!$DI$11,#REF!,28)+HLOOKUP(Sheet2!$DI$12,#REF!,28)+HLOOKUP(Sheet2!$DI$13,#REF!,28)+HLOOKUP(Sheet2!$DI$14,#REF!,28)+HLOOKUP(Sheet2!$DI$15,#REF!,28)+HLOOKUP(Sheet2!$DI$16,#REF!,28)+HLOOKUP(Sheet2!$DI$17,#REF!,28))</f>
        <v>#REF!</v>
      </c>
      <c r="DJ48" s="8" t="e">
        <f>SUM(HLOOKUP(Sheet2!$DJ$3,#REF!,28)+HLOOKUP(Sheet2!$DJ$4,#REF!,28)+HLOOKUP(Sheet2!$DJ$5,#REF!,28)+HLOOKUP(Sheet2!$DJ$6,#REF!,28)+HLOOKUP(Sheet2!$DJ$7,#REF!,28)+HLOOKUP(Sheet2!$DJ$8,#REF!,28)+HLOOKUP(Sheet2!$DJ$9,#REF!,28)+HLOOKUP(Sheet2!$DJ$10,#REF!,28)+HLOOKUP(Sheet2!$DJ$11,#REF!,28)+HLOOKUP(Sheet2!$DJ$12,#REF!,28)+HLOOKUP(Sheet2!$DJ$13,#REF!,28)+HLOOKUP(Sheet2!$DJ$14,#REF!,28)+HLOOKUP(Sheet2!$DJ$15,#REF!,28))</f>
        <v>#REF!</v>
      </c>
      <c r="DK48" s="8" t="e">
        <f>SUM(HLOOKUP(Sheet2!$DK$3,#REF!,28)+HLOOKUP(Sheet2!$DK$4,#REF!,28)+HLOOKUP(Sheet2!$DK$5,#REF!,28)+HLOOKUP(Sheet2!$DK$6,#REF!,28)+HLOOKUP(Sheet2!$DK$7,#REF!,28)+HLOOKUP(Sheet2!$DK$8,#REF!,28)+HLOOKUP(Sheet2!$DK$9,#REF!,28)+HLOOKUP(Sheet2!$DK$10,#REF!,28)+HLOOKUP(Sheet2!$DK$11,#REF!,28)+HLOOKUP(Sheet2!$DK$12,#REF!,28)+HLOOKUP(Sheet2!$DK$13,#REF!,28)+HLOOKUP(Sheet2!$DK$14,#REF!,28)+HLOOKUP(Sheet2!$DK$15,#REF!,28)+HLOOKUP(Sheet2!$DK$16,#REF!,28)+HLOOKUP(Sheet2!$DK$17,#REF!,28))</f>
        <v>#REF!</v>
      </c>
      <c r="DL48" s="8" t="e">
        <f>SUM(HLOOKUP(Sheet2!$DL$3,#REF!,28)+HLOOKUP(Sheet2!$DL$4,#REF!,28)+HLOOKUP(Sheet2!$DL$5,#REF!,28)+HLOOKUP(Sheet2!$DL$6,#REF!,28)+HLOOKUP(Sheet2!$DL$7,#REF!,28)+HLOOKUP(Sheet2!$DL$8,#REF!,28)+HLOOKUP(Sheet2!$DL$9,#REF!,28)+HLOOKUP(Sheet2!$DL$10,#REF!,28)+HLOOKUP(Sheet2!$DL$11,#REF!,28)+HLOOKUP(Sheet2!$DL$12,#REF!,28)+HLOOKUP(Sheet2!$DL$13,#REF!,28)+HLOOKUP(Sheet2!$DL$14,#REF!,28)+HLOOKUP(Sheet2!$DL$15,#REF!,28)+HLOOKUP(Sheet2!$DL$16,#REF!,28)+HLOOKUP(Sheet2!$DL$17,#REF!,28))</f>
        <v>#REF!</v>
      </c>
      <c r="DM48" s="8" t="e">
        <f>SUM(HLOOKUP(Sheet2!$DM$3,#REF!,28)+HLOOKUP(Sheet2!$DM$4,#REF!,28)+HLOOKUP(Sheet2!$DM$5,#REF!,28)+HLOOKUP(Sheet2!$DM$6,#REF!,28)+HLOOKUP(Sheet2!$DM$7,#REF!,28)+HLOOKUP(Sheet2!$DM$8,#REF!,28)+HLOOKUP(Sheet2!$DM$9,#REF!,28)+HLOOKUP(Sheet2!$DM$10,#REF!,28)+HLOOKUP(Sheet2!$DM$11,#REF!,28)+HLOOKUP(Sheet2!$DM$12,#REF!,28)+HLOOKUP(Sheet2!$DM$13,#REF!,28)+HLOOKUP(Sheet2!$DM$14,#REF!,28)+HLOOKUP(Sheet2!$DM$15,#REF!,28)+HLOOKUP(Sheet2!$DM$16,#REF!,28)+HLOOKUP(Sheet2!$DM$17,#REF!,28)+HLOOKUP(Sheet2!$DM$18,#REF!,28))</f>
        <v>#REF!</v>
      </c>
      <c r="DN48" s="8" t="e">
        <f>SUM(HLOOKUP(Sheet2!$DN$3,#REF!,28)+HLOOKUP(Sheet2!$DN$4,#REF!,28)+HLOOKUP(Sheet2!$DN$5,#REF!,28)+HLOOKUP(Sheet2!$DN$6,#REF!,28)+HLOOKUP(Sheet2!$DN$7,#REF!,28)+HLOOKUP(Sheet2!$DN$8,#REF!,28)+HLOOKUP(Sheet2!$DN$9,#REF!,28)+HLOOKUP(Sheet2!$DN$10,#REF!,28)+HLOOKUP(Sheet2!$DN$11,#REF!,28)+HLOOKUP(Sheet2!$DN$12,#REF!,28)+HLOOKUP(Sheet2!$DN$13,#REF!,28)+HLOOKUP(Sheet2!$DN$14,#REF!,28)+HLOOKUP(Sheet2!$DN$15,#REF!,28)+HLOOKUP(Sheet2!$DN$16,#REF!,28)+HLOOKUP(Sheet2!$DN$17,#REF!,28)+HLOOKUP(Sheet2!$DN$18,#REF!,28))</f>
        <v>#REF!</v>
      </c>
      <c r="DO48" s="8" t="e">
        <f>SUM(HLOOKUP(Sheet2!$DO$3,#REF!,28)+HLOOKUP(Sheet2!$DO$4,#REF!,28)+HLOOKUP(Sheet2!$DO$5,#REF!,28)+HLOOKUP(Sheet2!$DO$6,#REF!,28)+HLOOKUP(Sheet2!$DO$7,#REF!,28)+HLOOKUP(Sheet2!$DO$8,#REF!,28)+HLOOKUP(Sheet2!$DO$9,#REF!,28)+HLOOKUP(Sheet2!$DO$10,#REF!,28)+HLOOKUP(Sheet2!$DO$11,#REF!,28)+HLOOKUP(Sheet2!$DO$12,#REF!,28)+HLOOKUP(Sheet2!$DO$13,#REF!,28)+HLOOKUP(Sheet2!$DO$14,#REF!,28)+HLOOKUP(Sheet2!$DO$15,#REF!,28)+HLOOKUP(Sheet2!$DO$16,#REF!,28)+HLOOKUP(Sheet2!$DO$17,#REF!,28)+HLOOKUP(Sheet2!$DO$18,#REF!,28)+HLOOKUP(Sheet2!$DO$19,#REF!,28)+HLOOKUP(Sheet2!$DO$20,#REF!,28)+HLOOKUP(Sheet2!$DO$21,#REF!,28))</f>
        <v>#REF!</v>
      </c>
      <c r="DP48" s="8" t="e">
        <f>SUM(HLOOKUP(Sheet2!$DP$3,#REF!,28)+HLOOKUP(Sheet2!$DP$4,#REF!,28)+HLOOKUP(Sheet2!$DP$5,#REF!,28)+HLOOKUP(Sheet2!$DP$6,#REF!,28)+HLOOKUP(Sheet2!$DP$7,#REF!,28)+HLOOKUP(Sheet2!$DP$8,#REF!,28)+HLOOKUP(Sheet2!$DP$9,#REF!,28)+HLOOKUP(Sheet2!$DP$10,#REF!,28)+HLOOKUP(Sheet2!$DP$11,#REF!,28)+HLOOKUP(Sheet2!$DP$12,#REF!,28)+HLOOKUP(Sheet2!$DP$13,#REF!,28)+HLOOKUP(Sheet2!$DP$14,#REF!,28)+HLOOKUP(Sheet2!$DP$15,#REF!,28)+HLOOKUP(Sheet2!$DP$16,#REF!,28)+HLOOKUP(Sheet2!$DP$17,#REF!,28)+HLOOKUP(Sheet2!$DP$18,#REF!,28))</f>
        <v>#REF!</v>
      </c>
      <c r="DQ48" s="8" t="e">
        <f>SUM(HLOOKUP(Sheet2!$DQ$3,#REF!,28)+HLOOKUP(Sheet2!$DQ$4,#REF!,28)+HLOOKUP(Sheet2!$DQ$5,#REF!,28)+HLOOKUP(Sheet2!$DQ$6,#REF!,28)+HLOOKUP(Sheet2!$DQ$7,#REF!,28)+HLOOKUP(Sheet2!$DQ$8,#REF!,28)+HLOOKUP(Sheet2!$DQ$9,#REF!,28)+HLOOKUP(Sheet2!$DQ$10,#REF!,28)+HLOOKUP(Sheet2!$DQ$11,#REF!,28)+HLOOKUP(Sheet2!$DQ$12,#REF!,28)+HLOOKUP(Sheet2!$DQ$13,#REF!,28)+HLOOKUP(Sheet2!$DQ$14,#REF!,28)+HLOOKUP(Sheet2!$DQ$15,#REF!,28)+HLOOKUP(Sheet2!$DQ$16,#REF!,28)+HLOOKUP(Sheet2!$DQ$17,#REF!,28)+HLOOKUP(Sheet2!$DQ$18,#REF!,28)+HLOOKUP(Sheet2!$DQ$19,#REF!,28)+HLOOKUP(Sheet2!$DQ$20,#REF!,28))</f>
        <v>#REF!</v>
      </c>
      <c r="DR48" s="8" t="e">
        <f>SUM(HLOOKUP(Sheet2!$DR$3,#REF!,28)+HLOOKUP(Sheet2!$DR$4,#REF!,28)+HLOOKUP(Sheet2!$DR$5,#REF!,28)+HLOOKUP(Sheet2!$DR$6,#REF!,28)+HLOOKUP(Sheet2!$DR$7,#REF!,28)+HLOOKUP(Sheet2!$DR$8,#REF!,28)+HLOOKUP(Sheet2!$DR$9,#REF!,28)+HLOOKUP(Sheet2!$DR$10,#REF!,28)+HLOOKUP(Sheet2!$DR$11,#REF!,28)+HLOOKUP(Sheet2!$DR$12,#REF!,28)+HLOOKUP(Sheet2!$DR$13,#REF!,28)+HLOOKUP(Sheet2!$DR$14,#REF!,28)+HLOOKUP(Sheet2!$DR$15,#REF!,28)+HLOOKUP(Sheet2!$DR$16,#REF!,28))</f>
        <v>#REF!</v>
      </c>
      <c r="DS48" s="8" t="e">
        <f>SUM(HLOOKUP(Sheet2!$DS$3,#REF!,28)+HLOOKUP(Sheet2!$DS$4,#REF!,28)+HLOOKUP(Sheet2!$DS$5,#REF!,28)+HLOOKUP(Sheet2!$DS$6,#REF!,28)+HLOOKUP(Sheet2!$DS$7,#REF!,28)+HLOOKUP(Sheet2!$DS$8,#REF!,28)+HLOOKUP(Sheet2!$DS$9,#REF!,28)+HLOOKUP(Sheet2!$DS$10,#REF!,28)+HLOOKUP(Sheet2!$DS$11,#REF!,28)+HLOOKUP(Sheet2!$DS$12,#REF!,28)+HLOOKUP(Sheet2!$DS$13,#REF!,28)+HLOOKUP(Sheet2!$DS$14,#REF!,28)+HLOOKUP(Sheet2!$DS$15,#REF!,28)+HLOOKUP(Sheet2!$DS$16,#REF!,28)+HLOOKUP(Sheet2!$DS$17,#REF!,28))</f>
        <v>#REF!</v>
      </c>
      <c r="DT48" s="8" t="e">
        <f>SUM(HLOOKUP(Sheet2!$DT$3,#REF!,28)+HLOOKUP(Sheet2!$DT$4,#REF!,28)+HLOOKUP(Sheet2!$DT$5,#REF!,28)+HLOOKUP(Sheet2!$DT$6,#REF!,28)+HLOOKUP(Sheet2!$DT$7,#REF!,28)+HLOOKUP(Sheet2!$DT$8,#REF!,28)+HLOOKUP(Sheet2!$DT$9,#REF!,28)+HLOOKUP(Sheet2!$DT$10,#REF!,28)+HLOOKUP(Sheet2!$DT$11,#REF!,28)+HLOOKUP(Sheet2!$DT$12,#REF!,28)+HLOOKUP(Sheet2!$DT$13,#REF!,28)+HLOOKUP(Sheet2!$DT$14,#REF!,28))</f>
        <v>#REF!</v>
      </c>
      <c r="DU48" s="8" t="e">
        <f>SUM(HLOOKUP(Sheet2!$DU$3,#REF!,28)+HLOOKUP(Sheet2!$DU$4,#REF!,28)+HLOOKUP(Sheet2!$DU$5,#REF!,28)+HLOOKUP(Sheet2!$DU$6,#REF!,28)+HLOOKUP(Sheet2!$DU$7,#REF!,28)+HLOOKUP(Sheet2!$DU$8,#REF!,28)+HLOOKUP(Sheet2!$DU$9,#REF!,28)+HLOOKUP(Sheet2!$DU$10,#REF!,28)+HLOOKUP(Sheet2!$DU$11,#REF!,28)+HLOOKUP(Sheet2!$DU$12,#REF!,28)+HLOOKUP(Sheet2!$DU$13,#REF!,28)+HLOOKUP(Sheet2!$DU$14,#REF!,28)+HLOOKUP(Sheet2!$DU$15,#REF!,28)+HLOOKUP(Sheet2!$DU$16,#REF!,28))</f>
        <v>#REF!</v>
      </c>
      <c r="DV48" s="8" t="e">
        <f>SUM(HLOOKUP(Sheet2!$DV$3,#REF!,28)+HLOOKUP(Sheet2!$DV$4,#REF!,28)+HLOOKUP(Sheet2!$DV$5,#REF!,28)+HLOOKUP(Sheet2!$DV$6,#REF!,28)+HLOOKUP(Sheet2!$DV$7,#REF!,28)+HLOOKUP(Sheet2!$DV$8,#REF!,28)+HLOOKUP(Sheet2!$DV$9,#REF!,28)+HLOOKUP(Sheet2!$DV$10,#REF!,28)+HLOOKUP(Sheet2!$DV$11,#REF!,28)+HLOOKUP(Sheet2!$DV$12,#REF!,28)+HLOOKUP(Sheet2!$DV$13,#REF!,28)+HLOOKUP(Sheet2!$DV$14,#REF!,28)+HLOOKUP(Sheet2!$DV$15,#REF!,28)+HLOOKUP(Sheet2!$DV$16,#REF!,28))</f>
        <v>#REF!</v>
      </c>
      <c r="DW48" s="8" t="e">
        <f>SUM(HLOOKUP(Sheet2!$DW$3,#REF!,28)+HLOOKUP(Sheet2!$DW$4,#REF!,28)+HLOOKUP(Sheet2!$DW$5,#REF!,28)+HLOOKUP(Sheet2!$DW$6,#REF!,28)+HLOOKUP(Sheet2!$DW$7,#REF!,28)+HLOOKUP(Sheet2!$DW$8,#REF!,28)+HLOOKUP(Sheet2!$DW$9,#REF!,28)+HLOOKUP(Sheet2!$DW$10,#REF!,28)+HLOOKUP(Sheet2!$DW$11,#REF!,28)+HLOOKUP(Sheet2!$DW$12,#REF!,28)+HLOOKUP(Sheet2!$DW$13,#REF!,28))</f>
        <v>#REF!</v>
      </c>
      <c r="DX48" s="8" t="e">
        <f>SUM(HLOOKUP(Sheet2!$DX$3,#REF!,28)+HLOOKUP(Sheet2!$DX$4,#REF!,28)+HLOOKUP(Sheet2!$DX$5,#REF!,28)+HLOOKUP(Sheet2!$DX$6,#REF!,28)+HLOOKUP(Sheet2!$DX$7,#REF!,28)+HLOOKUP(Sheet2!$DX$8,#REF!,28)+HLOOKUP(Sheet2!$DX$9,#REF!,28)+HLOOKUP(Sheet2!$DX$10,#REF!,28)+HLOOKUP(Sheet2!$DX$11,#REF!,28)+HLOOKUP(Sheet2!$DX$12,#REF!,28)+HLOOKUP(Sheet2!$DX$13,#REF!,28)+HLOOKUP(Sheet2!$DX$14,#REF!,28)+HLOOKUP(Sheet2!$DX$15,#REF!,28))</f>
        <v>#REF!</v>
      </c>
      <c r="DY48" s="8" t="e">
        <f>SUM(HLOOKUP(Sheet2!$DY$3,#REF!,28)+HLOOKUP(Sheet2!$DY$4,#REF!,28)+HLOOKUP(Sheet2!$DY$5,#REF!,28)+HLOOKUP(Sheet2!$DY$6,#REF!,28)+HLOOKUP(Sheet2!$DY$7,#REF!,28)+HLOOKUP(Sheet2!$DY$8,#REF!,28)+HLOOKUP(Sheet2!$DY$9,#REF!,28)+HLOOKUP(Sheet2!$DY$10,#REF!,28)+HLOOKUP(Sheet2!$DY$11,#REF!,28)+HLOOKUP(Sheet2!$DY$12,#REF!,28)+HLOOKUP(Sheet2!$DY$13,#REF!,28)+HLOOKUP(Sheet2!$DY$14,#REF!,28))</f>
        <v>#REF!</v>
      </c>
      <c r="DZ48" s="8" t="e">
        <f>SUM(HLOOKUP(Sheet2!$DZ$3,#REF!,28)+HLOOKUP(Sheet2!$DZ$4,#REF!,28)+HLOOKUP(Sheet2!$DZ$5,#REF!,28)+HLOOKUP(Sheet2!$DZ$6,#REF!,28)+HLOOKUP(Sheet2!$DZ$7,#REF!,28)+HLOOKUP(Sheet2!$DZ$8,#REF!,28)+HLOOKUP(Sheet2!$DZ$9,#REF!,28)+HLOOKUP(Sheet2!$DZ$10,#REF!,28)+HLOOKUP(Sheet2!$DZ$11,#REF!,28)+HLOOKUP(Sheet2!$DZ$12,#REF!,28)+HLOOKUP(Sheet2!$DZ$13,#REF!,28)+HLOOKUP(Sheet2!$DZ$14,#REF!,28)+HLOOKUP(Sheet2!$DZ$15,#REF!,28)+HLOOKUP(Sheet2!$DZ$16,#REF!,28))</f>
        <v>#REF!</v>
      </c>
      <c r="EA48" s="8" t="e">
        <f>SUM(HLOOKUP(Sheet2!$EA$3,#REF!,28)+HLOOKUP(Sheet2!$EA$4,#REF!,28)+HLOOKUP(Sheet2!$EA$5,#REF!,28)+HLOOKUP(Sheet2!$EA$6,#REF!,28)+HLOOKUP(Sheet2!$EA$7,#REF!,28)+HLOOKUP(Sheet2!$EA$8,#REF!,28)+HLOOKUP(Sheet2!$EA$9,#REF!,28)+HLOOKUP(Sheet2!$EA$10,#REF!,28)+HLOOKUP(Sheet2!$EA$11,#REF!,28)+HLOOKUP(Sheet2!$EA$12,#REF!,28)+HLOOKUP(Sheet2!$EA$13,#REF!,28)+HLOOKUP(Sheet2!$EA$14,#REF!,28)+HLOOKUP(Sheet2!$EA$15,#REF!,28)+HLOOKUP(Sheet2!$EA$16,#REF!,28)+HLOOKUP(Sheet2!$EA$17,#REF!,28))</f>
        <v>#REF!</v>
      </c>
      <c r="EB48" s="8" t="e">
        <f>SUM(HLOOKUP(Sheet2!$EB$3,#REF!,28)+HLOOKUP(Sheet2!$EB$4,#REF!,28)+HLOOKUP(Sheet2!$EB$5,#REF!,28)+HLOOKUP(Sheet2!$EB$6,#REF!,28)+HLOOKUP(Sheet2!$EB$7,#REF!,28)+HLOOKUP(Sheet2!$EB$8,#REF!,28)+HLOOKUP(Sheet2!$EB$9,#REF!,28)+HLOOKUP(Sheet2!$EB$10,#REF!,28)+HLOOKUP(Sheet2!$EB$11,#REF!,28)+HLOOKUP(Sheet2!$EB$12,#REF!,28)+HLOOKUP(Sheet2!$EB$13,#REF!,28)+HLOOKUP(Sheet2!$EB$14,#REF!,28)+HLOOKUP(Sheet2!$EB$15,#REF!,28)+HLOOKUP(Sheet2!$EB$16,#REF!,28)+HLOOKUP(Sheet2!$EB$17,#REF!,28))</f>
        <v>#REF!</v>
      </c>
      <c r="EC48" s="8" t="e">
        <f>SUM(HLOOKUP(Sheet2!$EC$3,#REF!,28)+HLOOKUP(Sheet2!$EC$4,#REF!,28)+HLOOKUP(Sheet2!$EC$5,#REF!,28)+HLOOKUP(Sheet2!$EC$6,#REF!,28)+HLOOKUP(Sheet2!$EC$7,#REF!,28)+HLOOKUP(Sheet2!$EC$8,#REF!,28)+HLOOKUP(Sheet2!$EC$9,#REF!,28)+HLOOKUP(Sheet2!$EC$10,#REF!,28)+HLOOKUP(Sheet2!$EC$11,#REF!,28)+HLOOKUP(Sheet2!$EC$12,#REF!,28)+HLOOKUP(Sheet2!$EC$13,#REF!,28)+HLOOKUP(Sheet2!$EC$14,#REF!,28)+HLOOKUP(Sheet2!$EC$15,#REF!,28)+HLOOKUP(Sheet2!$EC$16,#REF!,28)+HLOOKUP(Sheet2!$EC$17,#REF!,28))</f>
        <v>#REF!</v>
      </c>
      <c r="ED48" s="8" t="e">
        <f>SUM(HLOOKUP(Sheet2!$ED$3,#REF!,28)+HLOOKUP(Sheet2!$ED$4,#REF!,28)+HLOOKUP(Sheet2!$ED$5,#REF!,28)+HLOOKUP(Sheet2!$ED$6,#REF!,28)+HLOOKUP(Sheet2!$ED$7,#REF!,28)+HLOOKUP(Sheet2!$ED$8,#REF!,28)+HLOOKUP(Sheet2!$ED$9,#REF!,28)+HLOOKUP(Sheet2!$ED$10,#REF!,28)+HLOOKUP(Sheet2!$ED$11,#REF!,28)+HLOOKUP(Sheet2!$ED$12,#REF!,28)+HLOOKUP(Sheet2!$ED$13,#REF!,28)+HLOOKUP(Sheet2!$ED$14,#REF!,28)+HLOOKUP(Sheet2!$ED$15,#REF!,28)+HLOOKUP(Sheet2!$ED$16,#REF!,28))</f>
        <v>#REF!</v>
      </c>
      <c r="EE48" s="8" t="e">
        <f>SUM(HLOOKUP(Sheet2!$EE$3,#REF!,28)+HLOOKUP(Sheet2!$EE$4,#REF!,28)+HLOOKUP(Sheet2!$EE$5,#REF!,28)+HLOOKUP(Sheet2!$EE$6,#REF!,28)+HLOOKUP(Sheet2!$EE$7,#REF!,28)+HLOOKUP(Sheet2!$EE$8,#REF!,28)+HLOOKUP(Sheet2!$EE$9,#REF!,28)+HLOOKUP(Sheet2!$EE$10,#REF!,28)+HLOOKUP(Sheet2!$EE$11,#REF!,28)+HLOOKUP(Sheet2!$EE$12,#REF!,28)+HLOOKUP(Sheet2!$EE$13,#REF!,28)+HLOOKUP(Sheet2!$EE$14,#REF!,28)+HLOOKUP(Sheet2!$EE$15,#REF!,28)+HLOOKUP(Sheet2!$EE$16,#REF!,28))</f>
        <v>#REF!</v>
      </c>
      <c r="EF48" s="8" t="e">
        <f>SUM(HLOOKUP(Sheet2!$EF$3,#REF!,28)+HLOOKUP(Sheet2!$EF$4,#REF!,28)+HLOOKUP(Sheet2!$EF$5,#REF!,28)+HLOOKUP(Sheet2!$EF$6,#REF!,28)+HLOOKUP(Sheet2!$EF$7,#REF!,28)+HLOOKUP(Sheet2!$EF$8,#REF!,28)+HLOOKUP(Sheet2!$EF$9,#REF!,28)+HLOOKUP(Sheet2!$EF$10,#REF!,28)+HLOOKUP(Sheet2!$EF$11,#REF!,28)+HLOOKUP(Sheet2!$EF$12,#REF!,28)+HLOOKUP(Sheet2!$EF$13,#REF!,28)+HLOOKUP(Sheet2!$EF$14,#REF!,28)+HLOOKUP(Sheet2!$EF$15,#REF!,28)+HLOOKUP(Sheet2!$EF$16,#REF!,28))</f>
        <v>#REF!</v>
      </c>
      <c r="EG48" s="8" t="e">
        <f>SUM(HLOOKUP(Sheet2!$EG$3,#REF!,28)+HLOOKUP(Sheet2!$EG$4,#REF!,28)+HLOOKUP(Sheet2!$EG$5,#REF!,28)+HLOOKUP(Sheet2!$EG$6,#REF!,28)+HLOOKUP(Sheet2!$EG$7,#REF!,28)+HLOOKUP(Sheet2!$EG$8,#REF!,28)+HLOOKUP(Sheet2!$EG$9,#REF!,28)+HLOOKUP(Sheet2!$EG$10,#REF!,28)+HLOOKUP(Sheet2!$EG$11,#REF!,28)+HLOOKUP(Sheet2!$EG$12,#REF!,28)+HLOOKUP(Sheet2!$EG$13,#REF!,28)+HLOOKUP(Sheet2!$EG$14,#REF!,28))</f>
        <v>#REF!</v>
      </c>
      <c r="EH48" s="8" t="e">
        <f>SUM(HLOOKUP(Sheet2!$EH$3,#REF!,28)+HLOOKUP(Sheet2!$EH$4,#REF!,28)+HLOOKUP(Sheet2!$EH$5,#REF!,28)+HLOOKUP(Sheet2!$EH$6,#REF!,28)+HLOOKUP(Sheet2!$EH$7,#REF!,28)+HLOOKUP(Sheet2!$EH$8,#REF!,28)+HLOOKUP(Sheet2!$EH$9,#REF!,28)+HLOOKUP(Sheet2!$EH$10,#REF!,28)+HLOOKUP(Sheet2!$EH$11,#REF!,28)+HLOOKUP(Sheet2!$EH$12,#REF!,28)+HLOOKUP(Sheet2!$EH$13,#REF!,28)+HLOOKUP(Sheet2!$EH$14,#REF!,28)+HLOOKUP(Sheet2!$EH$15,#REF!,28)+HLOOKUP(Sheet2!$EH$16,#REF!,28))</f>
        <v>#REF!</v>
      </c>
      <c r="EI48" s="8" t="e">
        <f>SUM(HLOOKUP(Sheet2!$EI$3,#REF!,28)+HLOOKUP(Sheet2!$EI$4,#REF!,28)+HLOOKUP(Sheet2!$EI$5,#REF!,28)+HLOOKUP(Sheet2!$EI$6,#REF!,28)+HLOOKUP(Sheet2!$EI$7,#REF!,28)+HLOOKUP(Sheet2!$EI$8,#REF!,28)+HLOOKUP(Sheet2!$EI$9,#REF!,28)+HLOOKUP(Sheet2!$EI$10,#REF!,28)+HLOOKUP(Sheet2!$EI$11,#REF!,28)+HLOOKUP(Sheet2!$EI$12,#REF!,28)+HLOOKUP(Sheet2!$EI$13,#REF!,28)+HLOOKUP(Sheet2!$EI$14,#REF!,28)+HLOOKUP(Sheet2!$EI$15,#REF!,28)+HLOOKUP(Sheet2!$EI$16,#REF!,28))</f>
        <v>#REF!</v>
      </c>
      <c r="EJ48" s="8" t="e">
        <f>SUM(HLOOKUP(Sheet2!$EJ$3,#REF!,28)+HLOOKUP(Sheet2!$EJ$4,#REF!,28)+HLOOKUP(Sheet2!$EJ$5,#REF!,28)+HLOOKUP(Sheet2!$EJ$6,#REF!,28)+HLOOKUP(Sheet2!$EJ$7,#REF!,28)+HLOOKUP(Sheet2!$EJ$8,#REF!,28)+HLOOKUP(Sheet2!$EJ$9,#REF!,28)+HLOOKUP(Sheet2!$EJ$10,#REF!,28)+HLOOKUP(Sheet2!$EJ$11,#REF!,28)+HLOOKUP(Sheet2!$EJ$12,#REF!,28)+HLOOKUP(Sheet2!$EJ$13,#REF!,28)+HLOOKUP(Sheet2!$EJ$14,#REF!,28)+HLOOKUP(Sheet2!$EJ$15,#REF!,28)+HLOOKUP(Sheet2!$EJ$16,#REF!,28)+HLOOKUP(Sheet2!$EJ$17,#REF!,28))</f>
        <v>#REF!</v>
      </c>
      <c r="EK48" s="8" t="e">
        <f>SUM(HLOOKUP(Sheet2!$EK$3,#REF!,28)+HLOOKUP(Sheet2!$EK$4,#REF!,28)+HLOOKUP(Sheet2!$EK$5,#REF!,28)+HLOOKUP(Sheet2!$EK$6,#REF!,28)+HLOOKUP(Sheet2!$EK$7,#REF!,28)+HLOOKUP(Sheet2!$EK$8,#REF!,28)+HLOOKUP(Sheet2!$EK$9,#REF!,28)+HLOOKUP(Sheet2!$EK$10,#REF!,28)+HLOOKUP(Sheet2!$EK$11,#REF!,28)+HLOOKUP(Sheet2!$EK$12,#REF!,28)+HLOOKUP(Sheet2!$EK$13,#REF!,28)+HLOOKUP(Sheet2!$EK$14,#REF!,28)+HLOOKUP(Sheet2!$EK$15,#REF!,28)+HLOOKUP(Sheet2!$EK$16,#REF!,28)+HLOOKUP(Sheet2!$EK$17,#REF!,28))</f>
        <v>#REF!</v>
      </c>
      <c r="EL48" s="8" t="e">
        <f>SUM(HLOOKUP(Sheet2!$EL$3,#REF!,28)+HLOOKUP(Sheet2!$EL$4,#REF!,28)+HLOOKUP(Sheet2!$EL$5,#REF!,28)+HLOOKUP(Sheet2!$EL$6,#REF!,28)+HLOOKUP(Sheet2!$EL$7,#REF!,28)+HLOOKUP(Sheet2!$EL$8,#REF!,28)+HLOOKUP(Sheet2!$EL$9,#REF!,28)+HLOOKUP(Sheet2!$EL$10,#REF!,28)+HLOOKUP(Sheet2!$EL$11,#REF!,28)+HLOOKUP(Sheet2!$EL$12,#REF!,28)+HLOOKUP(Sheet2!$EL$13,#REF!,28)+HLOOKUP(Sheet2!$EL$14,#REF!,28)+HLOOKUP(Sheet2!$EL$15,#REF!,28)+HLOOKUP(Sheet2!$EL$16,#REF!,28)+HLOOKUP(Sheet2!$EL$17,#REF!,28)+HLOOKUP(Sheet2!$EL$18,#REF!,28)+HLOOKUP(Sheet2!$EL$19,#REF!,28)+HLOOKUP(Sheet2!$EL$20,#REF!,28))</f>
        <v>#REF!</v>
      </c>
      <c r="EM48" s="8" t="e">
        <f>SUM(HLOOKUP(Sheet2!$EM$3,#REF!,28)+HLOOKUP(Sheet2!$EM$4,#REF!,28)+HLOOKUP(Sheet2!$EM$5,#REF!,28)+HLOOKUP(Sheet2!$EM$6,#REF!,28)+HLOOKUP(Sheet2!$EM$7,#REF!,28)+HLOOKUP(Sheet2!$EM$8,#REF!,28)+HLOOKUP(Sheet2!$EM$9,#REF!,28)+HLOOKUP(Sheet2!$EM$10,#REF!,28)+HLOOKUP(Sheet2!$EM$11,#REF!,28)+HLOOKUP(Sheet2!$EM$12,#REF!,28)+HLOOKUP(Sheet2!$EM$13,#REF!,28)+HLOOKUP(Sheet2!$EM$14,#REF!,28)+HLOOKUP(Sheet2!$EM$15,#REF!,28)+HLOOKUP(Sheet2!$EM$16,#REF!,28)+HLOOKUP(Sheet2!$EM$17,#REF!,28))</f>
        <v>#REF!</v>
      </c>
      <c r="EN48" s="8" t="e">
        <f>SUM(HLOOKUP(Sheet2!$EN$3,#REF!,28)+HLOOKUP(Sheet2!$EN$4,#REF!,28)+HLOOKUP(Sheet2!$EN$5,#REF!,28)+HLOOKUP(Sheet2!$EN$6,#REF!,28)+HLOOKUP(Sheet2!$EN$7,#REF!,28)+HLOOKUP(Sheet2!$EN$8,#REF!,28)+HLOOKUP(Sheet2!$EN$9,#REF!,28)+HLOOKUP(Sheet2!$EN$10,#REF!,28)+HLOOKUP(Sheet2!$EN$11,#REF!,28)+HLOOKUP(Sheet2!$EN$12,#REF!,28)+HLOOKUP(Sheet2!$EN$13,#REF!,28)+HLOOKUP(Sheet2!$EN$14,#REF!,28)+HLOOKUP(Sheet2!$EN$15,#REF!,28)+HLOOKUP(Sheet2!$EN$16,#REF!,28)+HLOOKUP(Sheet2!$EN$17,#REF!,28)+HLOOKUP(Sheet2!$EN$18,#REF!,28)+HLOOKUP(Sheet2!$EN$19,#REF!,28))</f>
        <v>#REF!</v>
      </c>
      <c r="EO48" s="8" t="e">
        <f>SUM(HLOOKUP(Sheet2!$EO$3,#REF!,28)+HLOOKUP(Sheet2!$EO$4,#REF!,28)+HLOOKUP(Sheet2!$EO$5,#REF!,28)+HLOOKUP(Sheet2!$EO$6,#REF!,28)+HLOOKUP(Sheet2!$EO$7,#REF!,28)+HLOOKUP(Sheet2!$EO$8,#REF!,28)+HLOOKUP(Sheet2!$EO$9,#REF!,28)+HLOOKUP(Sheet2!$EO$10,#REF!,28)+HLOOKUP(Sheet2!$EO$11,#REF!,28)+HLOOKUP(Sheet2!$EO$12,#REF!,28)+HLOOKUP(Sheet2!$EO$13,#REF!,28))</f>
        <v>#REF!</v>
      </c>
      <c r="EP48" s="8" t="e">
        <f>SUM(HLOOKUP(Sheet2!$EP$3,#REF!,28)+HLOOKUP(Sheet2!$EP$4,#REF!,28)+HLOOKUP(Sheet2!$EP$5,#REF!,28)+HLOOKUP(Sheet2!$EP$6,#REF!,28)+HLOOKUP(Sheet2!$EP$7,#REF!,28)+HLOOKUP(Sheet2!$EP$8,#REF!,28)+HLOOKUP(Sheet2!$EP$9,#REF!,28)+HLOOKUP(Sheet2!$EP$10,#REF!,28)+HLOOKUP(Sheet2!$EP$11,#REF!,28)+HLOOKUP(Sheet2!$EP$12,#REF!,28)+HLOOKUP(Sheet2!$EP$13,#REF!,28))</f>
        <v>#REF!</v>
      </c>
      <c r="EQ48" s="8" t="e">
        <f>SUM(HLOOKUP(Sheet2!$EQ$3,#REF!,28)+HLOOKUP(Sheet2!$EQ$4,#REF!,28)+HLOOKUP(Sheet2!$EQ$5,#REF!,28)+HLOOKUP(Sheet2!$EQ$6,#REF!,28)+HLOOKUP(Sheet2!$EQ$7,#REF!,28)+HLOOKUP(Sheet2!$EQ$8,#REF!,28)+HLOOKUP(Sheet2!$EQ$9,#REF!,28)+HLOOKUP(Sheet2!$EQ$10,#REF!,28)+HLOOKUP(Sheet2!$EQ$11,#REF!,28)+HLOOKUP(Sheet2!$EQ$12,#REF!,28)+HLOOKUP(Sheet2!$EQ$13,#REF!,28)+HLOOKUP(Sheet2!$EQ$14,#REF!,28))</f>
        <v>#REF!</v>
      </c>
      <c r="ER48" s="8" t="e">
        <f>SUM(HLOOKUP(Sheet2!$ER$3,#REF!,28)+HLOOKUP(Sheet2!$ER$4,#REF!,28)+HLOOKUP(Sheet2!$ER$5,#REF!,28)+HLOOKUP(Sheet2!$ER$6,#REF!,28)+HLOOKUP(Sheet2!$ER$7,#REF!,28)+HLOOKUP(Sheet2!$ER$8,#REF!,28)+HLOOKUP(Sheet2!$ER$9,#REF!,28)+HLOOKUP(Sheet2!$ER$10,#REF!,28)+HLOOKUP(Sheet2!$ER$11,#REF!,28))</f>
        <v>#REF!</v>
      </c>
      <c r="ES48" s="8" t="e">
        <f>SUM(HLOOKUP(Sheet2!$ES$3,#REF!,28)+HLOOKUP(Sheet2!$ES$4,#REF!,28)+HLOOKUP(Sheet2!$ES$5,#REF!,28)+HLOOKUP(Sheet2!$ES$6,#REF!,28)+HLOOKUP(Sheet2!$ES$7,#REF!,28)+HLOOKUP(Sheet2!$ES$8,#REF!,28)+HLOOKUP(Sheet2!$ES$9,#REF!,28)+HLOOKUP(Sheet2!$ES$10,#REF!,28)+HLOOKUP(Sheet2!$ES$11,#REF!,28)+HLOOKUP(Sheet2!$ES$12,#REF!,28)+HLOOKUP(Sheet2!$ES$13,#REF!,28))</f>
        <v>#REF!</v>
      </c>
      <c r="ET48" s="8" t="e">
        <f>SUM(HLOOKUP(Sheet2!$ET$3,#REF!,28)+HLOOKUP(Sheet2!$ET$4,#REF!,28)+HLOOKUP(Sheet2!$ET$5,#REF!,28)+HLOOKUP(Sheet2!$ET$6,#REF!,28)+HLOOKUP(Sheet2!$ET$7,#REF!,28)+HLOOKUP(Sheet2!$ET$8,#REF!,28)+HLOOKUP(Sheet2!$ET$9,#REF!,28)+HLOOKUP(Sheet2!$ET$10,#REF!,28)+HLOOKUP(Sheet2!$ET$11,#REF!,28))</f>
        <v>#REF!</v>
      </c>
      <c r="EU48" s="8" t="e">
        <f>SUM(HLOOKUP(Sheet2!$EU$3,#REF!,28)+HLOOKUP(Sheet2!$EU$4,#REF!,28)+HLOOKUP(Sheet2!$EU$5,#REF!,28)+HLOOKUP(Sheet2!$EU$6,#REF!,28)+HLOOKUP(Sheet2!$EU$7,#REF!,28)+HLOOKUP(Sheet2!$EU$8,#REF!,28)+HLOOKUP(Sheet2!$EU$9,#REF!,28)+HLOOKUP(Sheet2!$EU$10,#REF!,28)+HLOOKUP(Sheet2!$EU$11,#REF!,28)+HLOOKUP(Sheet2!$EU$12,#REF!,28)+HLOOKUP(Sheet2!$EU$13,#REF!,28))</f>
        <v>#REF!</v>
      </c>
      <c r="EV48" s="8" t="e">
        <f>SUM(HLOOKUP(Sheet2!$EV$3,#REF!,28)+HLOOKUP(Sheet2!$EV$4,#REF!,28)+HLOOKUP(Sheet2!$EV$5,#REF!,28)+HLOOKUP(Sheet2!$EV$6,#REF!,28)+HLOOKUP(Sheet2!$EV$7,#REF!,28)+HLOOKUP(Sheet2!$EV$8,#REF!,28)+HLOOKUP(Sheet2!$EV$9,#REF!,28)+HLOOKUP(Sheet2!$EV$10,#REF!,28)+HLOOKUP(Sheet2!$EV$11,#REF!,28)+HLOOKUP(Sheet2!$EV$12,#REF!,28)+HLOOKUP(Sheet2!$EV$13,#REF!,28)+HLOOKUP(Sheet2!$EV$14,#REF!,28))</f>
        <v>#REF!</v>
      </c>
      <c r="EW48" s="8" t="e">
        <f>SUM(HLOOKUP(Sheet2!$EW$3,#REF!,28)+HLOOKUP(Sheet2!$EW$4,#REF!,28)+HLOOKUP(Sheet2!$EW$5,#REF!,28)+HLOOKUP(Sheet2!$EW$6,#REF!,28)+HLOOKUP(Sheet2!$EW$7,#REF!,28)+HLOOKUP(Sheet2!$EW$8,#REF!,28)+HLOOKUP(Sheet2!$EW$9,#REF!,28)+HLOOKUP(Sheet2!$EW$10,#REF!,28)+HLOOKUP(Sheet2!$EW$11,#REF!,28)+HLOOKUP(Sheet2!$EW$12,#REF!,28)+HLOOKUP(Sheet2!$EW$13,#REF!,28)+HLOOKUP(Sheet2!$EW$14,#REF!,28))</f>
        <v>#REF!</v>
      </c>
      <c r="EX48" s="8" t="e">
        <f>SUM(HLOOKUP(Sheet2!$EX$3,#REF!,28)+HLOOKUP(Sheet2!$EX$4,#REF!,28)+HLOOKUP(Sheet2!$EX$5,#REF!,28)+HLOOKUP(Sheet2!$EX$6,#REF!,28)+HLOOKUP(Sheet2!$EX$7,#REF!,28)+HLOOKUP(Sheet2!$EX$8,#REF!,28)+HLOOKUP(Sheet2!$EX$9,#REF!,28)+HLOOKUP(Sheet2!$EX$10,#REF!,28)+HLOOKUP(Sheet2!$EX$11,#REF!,28)+HLOOKUP(Sheet2!$EX$12,#REF!,28)+HLOOKUP(Sheet2!$EX$13,#REF!,28)+HLOOKUP(Sheet2!$EX$14,#REF!,28)+HLOOKUP(Sheet2!$EX$15,#REF!,28))</f>
        <v>#REF!</v>
      </c>
      <c r="EY48" s="8" t="e">
        <f>SUM(HLOOKUP(Sheet2!$EY$3,#REF!,28)+HLOOKUP(Sheet2!$EY$4,#REF!,28)+HLOOKUP(Sheet2!$EY$5,#REF!,28)+HLOOKUP(Sheet2!$EY$6,#REF!,28)+HLOOKUP(Sheet2!$EY$7,#REF!,28)+HLOOKUP(Sheet2!$EY$8,#REF!,28)+HLOOKUP(Sheet2!$EY$9,#REF!,28)+HLOOKUP(Sheet2!$EY$10,#REF!,28)+HLOOKUP(Sheet2!$EY$11,#REF!,28)+HLOOKUP(Sheet2!$EY$12,#REF!,28))</f>
        <v>#REF!</v>
      </c>
      <c r="EZ48" s="8" t="e">
        <f>SUM(HLOOKUP(Sheet2!$EZ$3,#REF!,28)+HLOOKUP(Sheet2!$EZ$4,#REF!,28)+HLOOKUP(Sheet2!$EZ$5,#REF!,28)+HLOOKUP(Sheet2!$EZ$6,#REF!,28)+HLOOKUP(Sheet2!$EZ$7,#REF!,28)+HLOOKUP(Sheet2!$EZ$8,#REF!,28)+HLOOKUP(Sheet2!$EZ$9,#REF!,28)+HLOOKUP(Sheet2!$EZ$10,#REF!,28)+HLOOKUP(Sheet2!$EZ$11,#REF!,28)+HLOOKUP(Sheet2!$EZ$12,#REF!,28)+HLOOKUP(Sheet2!$EZ$13,#REF!,28)+HLOOKUP(Sheet2!$EZ$14,#REF!,28))</f>
        <v>#REF!</v>
      </c>
      <c r="FA48" s="8" t="e">
        <f>SUM(HLOOKUP(Sheet2!$FA$3,#REF!,28)+HLOOKUP(Sheet2!$FA$4,#REF!,28)+HLOOKUP(Sheet2!$FA$5,#REF!,28)+HLOOKUP(Sheet2!$FA$6,#REF!,28)+HLOOKUP(Sheet2!$FA$7,#REF!,28)+HLOOKUP(Sheet2!$FA$8,#REF!,28)+HLOOKUP(Sheet2!$FA$9,#REF!,28)+HLOOKUP(Sheet2!$FA$10,#REF!,28)+HLOOKUP(Sheet2!$FA$11,#REF!,28)+HLOOKUP(Sheet2!$FA$12,#REF!,28))</f>
        <v>#REF!</v>
      </c>
      <c r="FB48" s="8" t="e">
        <f>SUM(HLOOKUP(Sheet2!$FB$3,#REF!,28)+HLOOKUP(Sheet2!$FB$4,#REF!,28)+HLOOKUP(Sheet2!$FB$5,#REF!,28)+HLOOKUP(Sheet2!$FB$6,#REF!,28)+HLOOKUP(Sheet2!$FB$7,#REF!,28)+HLOOKUP(Sheet2!$FB$8,#REF!,28)+HLOOKUP(Sheet2!$FB$9,#REF!,28)+HLOOKUP(Sheet2!$FB$10,#REF!,28)+HLOOKUP(Sheet2!$FB$11,#REF!,28)+HLOOKUP(Sheet2!$FB$12,#REF!,28)+HLOOKUP(Sheet2!$FB$13,#REF!,28)+HLOOKUP(Sheet2!$FB$14,#REF!,28))</f>
        <v>#REF!</v>
      </c>
    </row>
    <row r="49" spans="1:158" ht="41.4">
      <c r="A49" s="10" t="s">
        <v>25</v>
      </c>
      <c r="B49" s="8" t="e">
        <f>SUM(HLOOKUP(Sheet2!$B$3,#REF!,29)+HLOOKUP(Sheet2!$B$4,#REF!,29)+HLOOKUP(Sheet2!$B$5,#REF!,29)+HLOOKUP(Sheet2!$B$6,#REF!,29)+HLOOKUP(Sheet2!$B$7,#REF!,29)+HLOOKUP(Sheet2!$B$8,#REF!,29)+HLOOKUP(Sheet2!$B$9,#REF!,29)+HLOOKUP(Sheet2!$B$10,#REF!,29)+HLOOKUP(Sheet2!$B$11,#REF!,29))</f>
        <v>#REF!</v>
      </c>
      <c r="C49" s="8" t="e">
        <f>SUM(HLOOKUP(Sheet2!$C$3,#REF!,29)+HLOOKUP(Sheet2!$C$4,#REF!,29)+HLOOKUP(Sheet2!$C$5,#REF!,29)+HLOOKUP(Sheet2!$C$6,#REF!,29)+HLOOKUP(Sheet2!$C$7,#REF!,29)+HLOOKUP(Sheet2!$C$8,#REF!,29)+HLOOKUP(Sheet2!$C$9,#REF!,29)+HLOOKUP(Sheet2!$C$10,#REF!,29)+HLOOKUP(Sheet2!$C$11,#REF!,29)+HLOOKUP(Sheet2!$C$12,#REF!,29))</f>
        <v>#REF!</v>
      </c>
      <c r="D49" s="8" t="e">
        <f>SUM(HLOOKUP(Sheet2!$D$3,#REF!,29)+HLOOKUP(Sheet2!$D$4,#REF!,29)+HLOOKUP(Sheet2!$D$5,#REF!,29)+HLOOKUP(Sheet2!$D$6,#REF!,29)+HLOOKUP(Sheet2!$D$7,#REF!,29)+HLOOKUP(Sheet2!$D$8,#REF!,29)+HLOOKUP(Sheet2!$D$9,#REF!,29)+HLOOKUP(Sheet2!$D$10,#REF!,29)+HLOOKUP(Sheet2!$D$11,#REF!,29)+HLOOKUP(Sheet2!$D$12,#REF!,29))</f>
        <v>#REF!</v>
      </c>
      <c r="E49" s="8" t="e">
        <f>SUM(HLOOKUP(Sheet2!$D$3,#REF!,21)+HLOOKUP(Sheet2!$D$4,#REF!,21)+HLOOKUP(Sheet2!$D$5,#REF!,21)+HLOOKUP(Sheet2!$D$6,#REF!,21)+HLOOKUP(Sheet2!$D$7,#REF!,21)+HLOOKUP(Sheet2!$D$8,#REF!,21)+HLOOKUP(Sheet2!$D$9,#REF!,21)+HLOOKUP(Sheet2!$D$10,#REF!,21)+HLOOKUP(Sheet2!$D$11,#REF!,21)+HLOOKUP(Sheet2!$D$12,#REF!,21))</f>
        <v>#REF!</v>
      </c>
      <c r="F49" s="8" t="e">
        <f>SUM(HLOOKUP(Sheet2!$D$3,#REF!,21)+HLOOKUP(Sheet2!$D$4,#REF!,21)+HLOOKUP(Sheet2!$D$5,#REF!,21)+HLOOKUP(Sheet2!$D$6,#REF!,21)+HLOOKUP(Sheet2!$D$7,#REF!,21)+HLOOKUP(Sheet2!$D$8,#REF!,21)+HLOOKUP(Sheet2!$D$9,#REF!,21)+HLOOKUP(Sheet2!$D$10,#REF!,21)+HLOOKUP(Sheet2!$D$11,#REF!,21)+HLOOKUP(Sheet2!$D$12,#REF!,21))</f>
        <v>#REF!</v>
      </c>
      <c r="G49" s="8" t="e">
        <f>SUM(HLOOKUP(Sheet2!$D$3,#REF!,21)+HLOOKUP(Sheet2!$D$4,#REF!,21)+HLOOKUP(Sheet2!$D$5,#REF!,21)+HLOOKUP(Sheet2!$D$6,#REF!,21)+HLOOKUP(Sheet2!$D$7,#REF!,21)+HLOOKUP(Sheet2!$D$8,#REF!,21)+HLOOKUP(Sheet2!$D$9,#REF!,21)+HLOOKUP(Sheet2!$D$10,#REF!,21)+HLOOKUP(Sheet2!$D$11,#REF!,21)+HLOOKUP(Sheet2!$D$12,#REF!,21))</f>
        <v>#REF!</v>
      </c>
      <c r="H49" s="8" t="e">
        <f>SUM(HLOOKUP(Sheet2!$D$3,#REF!,21)+HLOOKUP(Sheet2!$D$4,#REF!,21)+HLOOKUP(Sheet2!$D$5,#REF!,21)+HLOOKUP(Sheet2!$D$6,#REF!,21)+HLOOKUP(Sheet2!$D$7,#REF!,21)+HLOOKUP(Sheet2!$D$8,#REF!,21)+HLOOKUP(Sheet2!$D$9,#REF!,21)+HLOOKUP(Sheet2!$D$10,#REF!,21)+HLOOKUP(Sheet2!$D$11,#REF!,21)+HLOOKUP(Sheet2!$D$12,#REF!,21))</f>
        <v>#REF!</v>
      </c>
      <c r="I49" s="8" t="e">
        <f>SUM(HLOOKUP(Sheet2!$D$3,#REF!,21)+HLOOKUP(Sheet2!$D$4,#REF!,21)+HLOOKUP(Sheet2!$D$5,#REF!,21)+HLOOKUP(Sheet2!$D$6,#REF!,21)+HLOOKUP(Sheet2!$D$7,#REF!,21)+HLOOKUP(Sheet2!$D$8,#REF!,21)+HLOOKUP(Sheet2!$D$9,#REF!,21)+HLOOKUP(Sheet2!$D$10,#REF!,21)+HLOOKUP(Sheet2!$D$11,#REF!,21)+HLOOKUP(Sheet2!$D$12,#REF!,21))</f>
        <v>#REF!</v>
      </c>
      <c r="J49" s="8" t="e">
        <f>SUM(HLOOKUP(Sheet2!$D$3,#REF!,21)+HLOOKUP(Sheet2!$D$4,#REF!,21)+HLOOKUP(Sheet2!$D$5,#REF!,21)+HLOOKUP(Sheet2!$D$6,#REF!,21)+HLOOKUP(Sheet2!$D$7,#REF!,21)+HLOOKUP(Sheet2!$D$8,#REF!,21)+HLOOKUP(Sheet2!$D$9,#REF!,21)+HLOOKUP(Sheet2!$D$10,#REF!,21)+HLOOKUP(Sheet2!$D$11,#REF!,21)+HLOOKUP(Sheet2!$D$12,#REF!,21))</f>
        <v>#REF!</v>
      </c>
      <c r="K49" s="8" t="e">
        <f>SUM(HLOOKUP(Sheet2!$D$3,#REF!,21)+HLOOKUP(Sheet2!$D$4,#REF!,21)+HLOOKUP(Sheet2!$D$5,#REF!,21)+HLOOKUP(Sheet2!$D$6,#REF!,21)+HLOOKUP(Sheet2!$D$7,#REF!,21)+HLOOKUP(Sheet2!$D$8,#REF!,21)+HLOOKUP(Sheet2!$D$9,#REF!,21)+HLOOKUP(Sheet2!$D$10,#REF!,21)+HLOOKUP(Sheet2!$D$11,#REF!,21)+HLOOKUP(Sheet2!$D$12,#REF!,21))</f>
        <v>#REF!</v>
      </c>
      <c r="L49" s="8" t="e">
        <f>SUM(HLOOKUP(Sheet2!$D$3,#REF!,21)+HLOOKUP(Sheet2!$D$4,#REF!,21)+HLOOKUP(Sheet2!$D$5,#REF!,21)+HLOOKUP(Sheet2!$D$6,#REF!,21)+HLOOKUP(Sheet2!$D$7,#REF!,21)+HLOOKUP(Sheet2!$D$8,#REF!,21)+HLOOKUP(Sheet2!$D$9,#REF!,21)+HLOOKUP(Sheet2!$D$10,#REF!,21)+HLOOKUP(Sheet2!$D$11,#REF!,21)+HLOOKUP(Sheet2!$D$12,#REF!,21))</f>
        <v>#REF!</v>
      </c>
      <c r="M49" s="8" t="e">
        <f>SUM(HLOOKUP(Sheet2!$D$3,#REF!,21)+HLOOKUP(Sheet2!$D$4,#REF!,21)+HLOOKUP(Sheet2!$D$5,#REF!,21)+HLOOKUP(Sheet2!$D$6,#REF!,21)+HLOOKUP(Sheet2!$D$7,#REF!,21)+HLOOKUP(Sheet2!$D$8,#REF!,21)+HLOOKUP(Sheet2!$D$9,#REF!,21)+HLOOKUP(Sheet2!$D$10,#REF!,21)+HLOOKUP(Sheet2!$D$11,#REF!,21)+HLOOKUP(Sheet2!$D$12,#REF!,21))</f>
        <v>#REF!</v>
      </c>
      <c r="N49" s="8" t="e">
        <f>SUM(HLOOKUP(Sheet2!$N$3,#REF!,29)+HLOOKUP(Sheet2!$N$4,#REF!,29)+HLOOKUP(Sheet2!$N$5,#REF!,29)+HLOOKUP(Sheet2!$N$6,#REF!,29)+HLOOKUP(Sheet2!$N$7,#REF!,29)+HLOOKUP(Sheet2!$N$8,#REF!,29)+HLOOKUP(Sheet2!$N$9,#REF!,29)+HLOOKUP(Sheet2!$N$10,#REF!,29)+HLOOKUP(Sheet2!$N$11,#REF!,29)+HLOOKUP(Sheet2!$N$12,#REF!,29))</f>
        <v>#REF!</v>
      </c>
      <c r="O49" s="8" t="e">
        <f>SUM(HLOOKUP(Sheet2!$O$3,#REF!,29)+HLOOKUP(Sheet2!$O$4,#REF!,29)+HLOOKUP(Sheet2!$O$5,#REF!,29)+HLOOKUP(Sheet2!$O$6,#REF!,29)+HLOOKUP(Sheet2!$O$7,#REF!,29)+HLOOKUP(Sheet2!$O$8,#REF!,29)+HLOOKUP(Sheet2!$O$9,#REF!,29)+HLOOKUP(Sheet2!$O$10,#REF!,29)+HLOOKUP(Sheet2!$O$11,#REF!,29)+HLOOKUP(Sheet2!$O$12,#REF!,29)+HLOOKUP(Sheet2!$O$13,#REF!,29)+HLOOKUP(Sheet2!$O$14,#REF!,29))</f>
        <v>#REF!</v>
      </c>
      <c r="P49" s="8" t="e">
        <f>SUM(HLOOKUP(Sheet2!$P$3,#REF!,29)+HLOOKUP(Sheet2!$P$4,#REF!,29)+HLOOKUP(Sheet2!$P$5,#REF!,29)+HLOOKUP(Sheet2!$P$6,#REF!,29)+HLOOKUP(Sheet2!$P$7,#REF!,29)+HLOOKUP(Sheet2!$P$8,#REF!,29)+HLOOKUP(Sheet2!$P$9,#REF!,29)+HLOOKUP(Sheet2!$P$10,#REF!,29)+HLOOKUP(Sheet2!$P$11,#REF!,29)+HLOOKUP(Sheet2!$P$12,#REF!,29)+HLOOKUP(Sheet2!$P$13,#REF!,29)+HLOOKUP(Sheet2!$P$14,#REF!,29))</f>
        <v>#REF!</v>
      </c>
      <c r="Q49" s="8" t="e">
        <f>SUM(HLOOKUP(Sheet2!$Q$3,#REF!,29)+HLOOKUP(Sheet2!$Q$4,#REF!,29)+HLOOKUP(Sheet2!$Q$5,#REF!,29)+HLOOKUP(Sheet2!$Q$6,#REF!,29)+HLOOKUP(Sheet2!$Q$7,#REF!,29)+HLOOKUP(Sheet2!$Q$8,#REF!,29)+HLOOKUP(Sheet2!$Q$9,#REF!,29)+HLOOKUP(Sheet2!$Q$10,#REF!,29)+HLOOKUP(Sheet2!$Q$11,#REF!,29)+HLOOKUP(Sheet2!$Q$12,#REF!,29)+HLOOKUP(Sheet2!$Q$13,#REF!,29)+HLOOKUP(Sheet2!$Q$14,#REF!,29))</f>
        <v>#REF!</v>
      </c>
      <c r="R49" s="8" t="e">
        <f>SUM(HLOOKUP(Sheet2!$R$3,#REF!,29)+HLOOKUP(Sheet2!$R$4,#REF!,29)+HLOOKUP(Sheet2!$R$5,#REF!,29)+HLOOKUP(Sheet2!$R$6,#REF!,29)+HLOOKUP(Sheet2!$R$7,#REF!,29)+HLOOKUP(Sheet2!$R$8,#REF!,29)+HLOOKUP(Sheet2!$R$9,#REF!,29)+HLOOKUP(Sheet2!$R$10,#REF!,29)+HLOOKUP(Sheet2!$R$11,#REF!,29))</f>
        <v>#REF!</v>
      </c>
      <c r="S49" s="8" t="e">
        <f>SUM(HLOOKUP(Sheet2!$S$3,#REF!,29)+HLOOKUP(Sheet2!$S$4,#REF!,29)+HLOOKUP(Sheet2!$S$5,#REF!,29)+HLOOKUP(Sheet2!$S$6,#REF!,29)+HLOOKUP(Sheet2!$S$7,#REF!,29)+HLOOKUP(Sheet2!$S$8,#REF!,29)+HLOOKUP(Sheet2!$S$9,#REF!,29)+HLOOKUP(Sheet2!$S$10,#REF!,29)+HLOOKUP(Sheet2!$S$11,#REF!,29)+HLOOKUP(Sheet2!$S$12,#REF!,29)+HLOOKUP(Sheet2!$S$13,#REF!,29))</f>
        <v>#REF!</v>
      </c>
      <c r="T49" s="8" t="e">
        <f>SUM(HLOOKUP(Sheet2!$T$3,#REF!,29)+HLOOKUP(Sheet2!$T$4,#REF!,29)+HLOOKUP(Sheet2!$T$5,#REF!,29)+HLOOKUP(Sheet2!$T$6,#REF!,29)+HLOOKUP(Sheet2!$T$7,#REF!,29)+HLOOKUP(Sheet2!$T$8,#REF!,29)+HLOOKUP(Sheet2!$T$9,#REF!,29)+HLOOKUP(Sheet2!$T$10,#REF!,29)+HLOOKUP(Sheet2!$T$11,#REF!,29)+HLOOKUP(Sheet2!$T$12,#REF!,29))</f>
        <v>#REF!</v>
      </c>
      <c r="U49" s="8" t="e">
        <f>SUM(HLOOKUP(Sheet2!$U$3,#REF!,29)+HLOOKUP(Sheet2!$U$4,#REF!,29)+HLOOKUP(Sheet2!$U$5,#REF!,29)+HLOOKUP(Sheet2!$U$6,#REF!,29)+HLOOKUP(Sheet2!$U$7,#REF!,29)+HLOOKUP(Sheet2!$U$8,#REF!,29)+HLOOKUP(Sheet2!$U$9,#REF!,29)+HLOOKUP(Sheet2!$U$10,#REF!,29)+HLOOKUP(Sheet2!$U$11,#REF!,29)+HLOOKUP(Sheet2!$U$12,#REF!,29)+HLOOKUP(Sheet2!$U$13,#REF!,29)+HLOOKUP(Sheet2!$U$14,#REF!,29)+HLOOKUP(Sheet2!$U$15,#REF!,29))</f>
        <v>#REF!</v>
      </c>
      <c r="V49" s="8" t="e">
        <f>SUM(HLOOKUP(Sheet2!$V$3,#REF!,29)+HLOOKUP(Sheet2!$V$4,#REF!,29)+HLOOKUP(Sheet2!$V$5,#REF!,29)+HLOOKUP(Sheet2!$V$6,#REF!,29)+HLOOKUP(Sheet2!$V$7,#REF!,29)+HLOOKUP(Sheet2!$V$8,#REF!,29)+HLOOKUP(Sheet2!$V$9,#REF!,29)+HLOOKUP(Sheet2!$V$10,#REF!,29)+HLOOKUP(Sheet2!$V$11,#REF!,29)+HLOOKUP(Sheet2!$V$12,#REF!,29)+HLOOKUP(Sheet2!$V$13,#REF!,29)+HLOOKUP(Sheet2!$V$14,#REF!,29)+HLOOKUP(Sheet2!$V$15,#REF!,29))</f>
        <v>#REF!</v>
      </c>
      <c r="W49" s="8" t="e">
        <f>SUM(HLOOKUP(Sheet2!$W$3,#REF!,29)+HLOOKUP(Sheet2!$W$4,#REF!,29)+HLOOKUP(Sheet2!$W$5,#REF!,29)+HLOOKUP(Sheet2!$W$6,#REF!,29)+HLOOKUP(Sheet2!$W$7,#REF!,29)+HLOOKUP(Sheet2!$W$8,#REF!,29)+HLOOKUP(Sheet2!$W$9,#REF!,29)+HLOOKUP(Sheet2!$W$10,#REF!,29)+HLOOKUP(Sheet2!$W$11,#REF!,29)+HLOOKUP(Sheet2!$W$12,#REF!,29)+HLOOKUP(Sheet2!$W$13,#REF!,29)+HLOOKUP(Sheet2!$W$14,#REF!,29)+HLOOKUP(Sheet2!$W$15,#REF!,29))</f>
        <v>#REF!</v>
      </c>
      <c r="X49" s="8" t="e">
        <f>SUM(HLOOKUP(Sheet2!$X$3,#REF!,29)+HLOOKUP(Sheet2!$X$4,#REF!,29)+HLOOKUP(Sheet2!$X$5,#REF!,29)+HLOOKUP(Sheet2!$X$6,#REF!,29)+HLOOKUP(Sheet2!$X$7,#REF!,29)+HLOOKUP(Sheet2!$X$8,#REF!,29)+HLOOKUP(Sheet2!$X$9,#REF!,29)+HLOOKUP(Sheet2!$X$10,#REF!,29)+HLOOKUP(Sheet2!$X$11,#REF!,29)+HLOOKUP(Sheet2!$X$12,#REF!,29)+HLOOKUP(Sheet2!$X$13,#REF!,29)+HLOOKUP(Sheet2!$X$14,#REF!,29)+HLOOKUP(Sheet2!$X$15,#REF!,29))</f>
        <v>#REF!</v>
      </c>
      <c r="Y49" s="8" t="e">
        <f>SUM(HLOOKUP(Sheet2!$Y$3,#REF!,29)+HLOOKUP(Sheet2!$Y$4,#REF!,29)+HLOOKUP(Sheet2!$Y$5,#REF!,29)+HLOOKUP(Sheet2!$Y$6,#REF!,29)+HLOOKUP(Sheet2!$Y$7,#REF!,29)+HLOOKUP(Sheet2!$Y$8,#REF!,29)+HLOOKUP(Sheet2!$Y$9,#REF!,29)+HLOOKUP(Sheet2!$Y$10,#REF!,29)+HLOOKUP(Sheet2!$Y$11,#REF!,29)+HLOOKUP(Sheet2!$Y$12,#REF!,29)+HLOOKUP(Sheet2!$Y$13,#REF!,29)+HLOOKUP(Sheet2!$Y$14,#REF!,29))</f>
        <v>#REF!</v>
      </c>
      <c r="Z49" s="8" t="e">
        <f>SUM(HLOOKUP(Sheet2!$Z$3,#REF!,29)+HLOOKUP(Sheet2!$Z$4,#REF!,29)+HLOOKUP(Sheet2!$Z$5,#REF!,29)+HLOOKUP(Sheet2!$Z$6,#REF!,29)+HLOOKUP(Sheet2!$Z$7,#REF!,29)+HLOOKUP(Sheet2!$Z$8,#REF!,29)+HLOOKUP(Sheet2!$Z$9,#REF!,29)+HLOOKUP(Sheet2!$Z$10,#REF!,29)+HLOOKUP(Sheet2!$Z$11,#REF!,29)+HLOOKUP(Sheet2!$Z$12,#REF!,29)+HLOOKUP(Sheet2!$Z$13,#REF!,29)+HLOOKUP(Sheet2!$Z$14,#REF!,29))</f>
        <v>#REF!</v>
      </c>
      <c r="AA49" s="8" t="e">
        <f>SUM(HLOOKUP(Sheet2!$AA$3,#REF!,29)+HLOOKUP(Sheet2!$AA$4,#REF!,29)+HLOOKUP(Sheet2!$AA$5,#REF!,29)+HLOOKUP(Sheet2!$AA$6,#REF!,29)+HLOOKUP(Sheet2!$AA$7,#REF!,29)+HLOOKUP(Sheet2!$AA$8,#REF!,29)+HLOOKUP(Sheet2!$AA$9,#REF!,29)+HLOOKUP(Sheet2!$AA$10,#REF!,29)+HLOOKUP(Sheet2!$AA$11,#REF!,29)+HLOOKUP(Sheet2!$AA$12,#REF!,29)+HLOOKUP(Sheet2!$AA$13,#REF!,29)+HLOOKUP(Sheet2!$AA$14,#REF!,29))</f>
        <v>#REF!</v>
      </c>
      <c r="AB49" s="8" t="e">
        <f>SUM(HLOOKUP(Sheet2!$AB$3,#REF!,29)+HLOOKUP(Sheet2!$AB$4,#REF!,29)+HLOOKUP(Sheet2!$AB$5,#REF!,29)+HLOOKUP(Sheet2!$AB$6,#REF!,29)+HLOOKUP(Sheet2!$AB$7,#REF!,29)+HLOOKUP(Sheet2!$AB$8,#REF!,29)+HLOOKUP(Sheet2!$AB$9,#REF!,29)+HLOOKUP(Sheet2!$AB$10,#REF!,29)+HLOOKUP(Sheet2!$AB$11,#REF!,29)+HLOOKUP(Sheet2!$AB$12,#REF!,29))</f>
        <v>#REF!</v>
      </c>
      <c r="AC49" s="8" t="e">
        <f>SUM(HLOOKUP(Sheet2!$AC$3,#REF!,29)+HLOOKUP(Sheet2!$AC$4,#REF!,29)+HLOOKUP(Sheet2!$AC$5,#REF!,29)+HLOOKUP(Sheet2!$AC$6,#REF!,29)+HLOOKUP(Sheet2!$AC$7,#REF!,29)+HLOOKUP(Sheet2!$AC$8,#REF!,29)+HLOOKUP(Sheet2!$AC$9,#REF!,29)+HLOOKUP(Sheet2!$AC$10,#REF!,29)+HLOOKUP(Sheet2!$AC$11,#REF!,29)+HLOOKUP(Sheet2!$AC$12,#REF!,29)+HLOOKUP(Sheet2!$AC$13,#REF!,29)+HLOOKUP(Sheet2!$AC$14,#REF!,29))</f>
        <v>#REF!</v>
      </c>
      <c r="AD49" s="8" t="e">
        <f>SUM(HLOOKUP(Sheet2!$AD$3,#REF!,29)+HLOOKUP(Sheet2!$AD$4,#REF!,29)+HLOOKUP(Sheet2!$AD$5,#REF!,29)+HLOOKUP(Sheet2!$AD$6,#REF!,29)+HLOOKUP(Sheet2!$AD$7,#REF!,29)+HLOOKUP(Sheet2!$AD$8,#REF!,29)+HLOOKUP(Sheet2!$AD$9,#REF!,29)+HLOOKUP(Sheet2!$AD$10,#REF!,29)+HLOOKUP(Sheet2!$AD$11,#REF!,29)+HLOOKUP(Sheet2!$AD$12,#REF!,29)+HLOOKUP(Sheet2!$AD$13,#REF!,29)+HLOOKUP(Sheet2!$AD$14,#REF!,29)+HLOOKUP(Sheet2!$AD$15,#REF!,29)+HLOOKUP(Sheet2!$AD$16,#REF!,29))</f>
        <v>#REF!</v>
      </c>
      <c r="AE49" s="8" t="e">
        <f>SUM(HLOOKUP(Sheet2!$AE$3,#REF!,29)+HLOOKUP(Sheet2!$AE$4,#REF!,29)+HLOOKUP(Sheet2!$AE$5,#REF!,29)+HLOOKUP(Sheet2!$AE$6,#REF!,29)+HLOOKUP(Sheet2!$AE$7,#REF!,29)+HLOOKUP(Sheet2!$AE$8,#REF!,29)+HLOOKUP(Sheet2!$AE$9,#REF!,29)+HLOOKUP(Sheet2!$AE$10,#REF!,29)+HLOOKUP(Sheet2!$AE$11,#REF!,29)+HLOOKUP(Sheet2!$AE$12,#REF!,29)+HLOOKUP(Sheet2!$AE$13,#REF!,29)+HLOOKUP(Sheet2!$AE$14,#REF!,29)+HLOOKUP(Sheet2!$AE$15,#REF!,29)+HLOOKUP(Sheet2!$AE$16,#REF!,29)+HLOOKUP(Sheet2!$AE$17,#REF!,29))</f>
        <v>#REF!</v>
      </c>
      <c r="AF49" s="8" t="e">
        <f>SUM(HLOOKUP(Sheet2!$AF$3,#REF!,29)+HLOOKUP(Sheet2!$AF$4,#REF!,29)+HLOOKUP(Sheet2!$AF$5,#REF!,29)+HLOOKUP(Sheet2!$AF$6,#REF!,29)+HLOOKUP(Sheet2!$AF$7,#REF!,29)+HLOOKUP(Sheet2!$AF$8,#REF!,29)+HLOOKUP(Sheet2!$AF$9,#REF!,29)+HLOOKUP(Sheet2!$AF$10,#REF!,29)+HLOOKUP(Sheet2!$AF$11,#REF!,29)+HLOOKUP(Sheet2!$AF$12,#REF!,29)+HLOOKUP(Sheet2!$AF$13,#REF!,29)+HLOOKUP(Sheet2!$AF$14,#REF!,29))</f>
        <v>#REF!</v>
      </c>
      <c r="AG49" s="8" t="e">
        <f>SUM(HLOOKUP(Sheet2!$AG$3,#REF!,29)+HLOOKUP(Sheet2!$AG$4,#REF!,29)+HLOOKUP(Sheet2!$AG$5,#REF!,29)+HLOOKUP(Sheet2!$AG$6,#REF!,29)+HLOOKUP(Sheet2!$AG$7,#REF!,29)+HLOOKUP(Sheet2!$AG$8,#REF!,29)+HLOOKUP(Sheet2!$AG$9,#REF!,29)+HLOOKUP(Sheet2!$AG$10,#REF!,29)+HLOOKUP(Sheet2!$AG$11,#REF!,29)+HLOOKUP(Sheet2!$AG$12,#REF!,29)+HLOOKUP(Sheet2!$AG$13,#REF!,29)+HLOOKUP(Sheet2!$AG$14,#REF!,29)+HLOOKUP(Sheet2!$AG$15,#REF!,29)+HLOOKUP(Sheet2!$AG$16,#REF!,29))</f>
        <v>#REF!</v>
      </c>
      <c r="AH49" s="8" t="e">
        <f>SUM(HLOOKUP(Sheet2!$AH$3,#REF!,29)+HLOOKUP(Sheet2!$AH$4,#REF!,29)+HLOOKUP(Sheet2!$AH$5,#REF!,29)+HLOOKUP(Sheet2!$AH$6,#REF!,29)+HLOOKUP(Sheet2!$AH$7,#REF!,29)+HLOOKUP(Sheet2!$AH$8,#REF!,29)+HLOOKUP(Sheet2!$AH$9,#REF!,29)+HLOOKUP(Sheet2!$AH$10,#REF!,29)+HLOOKUP(Sheet2!$AH$11,#REF!,29)+HLOOKUP(Sheet2!$AH$12,#REF!,29)+HLOOKUP(Sheet2!$AH$13,#REF!,29)+HLOOKUP(Sheet2!$AH$14,#REF!,29)+HLOOKUP(Sheet2!$AH$15,#REF!,29)+HLOOKUP(Sheet2!$AH$16,#REF!,29))</f>
        <v>#REF!</v>
      </c>
      <c r="AI49" s="8" t="e">
        <f>SUM(HLOOKUP(Sheet2!$AI$3,#REF!,29)+HLOOKUP(Sheet2!$AI$4,#REF!,29)+HLOOKUP(Sheet2!$AI$5,#REF!,29)+HLOOKUP(Sheet2!$AI$6,#REF!,29)+HLOOKUP(Sheet2!$AI$7,#REF!,29)+HLOOKUP(Sheet2!$AI$8,#REF!,29)+HLOOKUP(Sheet2!$AI$9,#REF!,29)+HLOOKUP(Sheet2!$AI$10,#REF!,29)+HLOOKUP(Sheet2!$AI$11,#REF!,29)+HLOOKUP(Sheet2!$AI$12,#REF!,29)+HLOOKUP(Sheet2!$AI$13,#REF!,29))</f>
        <v>#REF!</v>
      </c>
      <c r="AJ49" s="8" t="e">
        <f>SUM(HLOOKUP(Sheet2!$AJ$3,#REF!,29)+HLOOKUP(Sheet2!$AJ$4,#REF!,29)+HLOOKUP(Sheet2!$AJ$5,#REF!,29)+HLOOKUP(Sheet2!$AJ$6,#REF!,29)+HLOOKUP(Sheet2!$AJ$7,#REF!,29)+HLOOKUP(Sheet2!$AJ$8,#REF!,29)+HLOOKUP(Sheet2!$AJ$9,#REF!,29)+HLOOKUP(Sheet2!$AJ$10,#REF!,29)+HLOOKUP(Sheet2!$AJ$11,#REF!,29)+HLOOKUP(Sheet2!$AJ$12,#REF!,29)+HLOOKUP(Sheet2!$AJ$13,#REF!,29)+HLOOKUP(Sheet2!$AJ$14,#REF!,29)+HLOOKUP(Sheet2!$AJ$15,#REF!,29))</f>
        <v>#REF!</v>
      </c>
      <c r="AK49" s="8" t="e">
        <f>SUM(HLOOKUP(Sheet2!$AK$3,#REF!,29)+HLOOKUP(Sheet2!$AK$4,#REF!,29)+HLOOKUP(Sheet2!$AK$5,#REF!,29)+HLOOKUP(Sheet2!$AK$6,#REF!,29)+HLOOKUP(Sheet2!$AK$7,#REF!,29)+HLOOKUP(Sheet2!$AK$8,#REF!,29)+HLOOKUP(Sheet2!$AK$9,#REF!,29)+HLOOKUP(Sheet2!$AK$10,#REF!,29)+HLOOKUP(Sheet2!$AK$11,#REF!,29)+HLOOKUP(Sheet2!$AK$12,#REF!,29)+HLOOKUP(Sheet2!$AK$13,#REF!,29)+HLOOKUP(Sheet2!$AK$14,#REF!,29))</f>
        <v>#REF!</v>
      </c>
      <c r="AL49" s="8" t="e">
        <f>SUM(HLOOKUP(Sheet2!$AL$3,#REF!,29)+HLOOKUP(Sheet2!$AL$4,#REF!,29)+HLOOKUP(Sheet2!$AL$5,#REF!,29)+HLOOKUP(Sheet2!$AL$6,#REF!,29)+HLOOKUP(Sheet2!$AL$7,#REF!,29)+HLOOKUP(Sheet2!$AL$8,#REF!,29)+HLOOKUP(Sheet2!$AL$9,#REF!,29)+HLOOKUP(Sheet2!$AL$10,#REF!,29)+HLOOKUP(Sheet2!$AL$11,#REF!,29)+HLOOKUP(Sheet2!$AL$12,#REF!,29)+HLOOKUP(Sheet2!$AL$13,#REF!,29)+HLOOKUP(Sheet2!$AL$14,#REF!,29)+HLOOKUP(Sheet2!$AL$15,#REF!,29)+HLOOKUP(Sheet2!$AL$16,#REF!,29))</f>
        <v>#REF!</v>
      </c>
      <c r="AM49" s="8" t="e">
        <f>SUM(HLOOKUP(Sheet2!$AM$3,#REF!,29)+HLOOKUP(Sheet2!$AM$4,#REF!,29)+HLOOKUP(Sheet2!$AM$5,#REF!,29)+HLOOKUP(Sheet2!$AM$6,#REF!,29)+HLOOKUP(Sheet2!$AM$7,#REF!,29)+HLOOKUP(Sheet2!$AM$8,#REF!,29)+HLOOKUP(Sheet2!$AM$9,#REF!,29)+HLOOKUP(Sheet2!$AM$10,#REF!,29)+HLOOKUP(Sheet2!$AM$11,#REF!,29)+HLOOKUP(Sheet2!$AM$12,#REF!,29)+HLOOKUP(Sheet2!$AM$13,#REF!,29)+HLOOKUP(Sheet2!$AM$14,#REF!,29)+HLOOKUP(Sheet2!$AM$15,#REF!,29)+HLOOKUP(Sheet2!$AM$16,#REF!,29)+HLOOKUP(Sheet2!$AM$17,#REF!,29))</f>
        <v>#REF!</v>
      </c>
      <c r="AN49" s="8" t="e">
        <f>SUM(HLOOKUP(Sheet2!$AN$3,#REF!,29)+HLOOKUP(Sheet2!$AN$4,#REF!,29)+HLOOKUP(Sheet2!$AN$5,#REF!,29)+HLOOKUP(Sheet2!$AN$6,#REF!,29)+HLOOKUP(Sheet2!$AN$7,#REF!,29)+HLOOKUP(Sheet2!$AN$8,#REF!,29)+HLOOKUP(Sheet2!$AN$9,#REF!,29)+HLOOKUP(Sheet2!$AN$10,#REF!,29)+HLOOKUP(Sheet2!$AN$11,#REF!,29)+HLOOKUP(Sheet2!$AN$12,#REF!,29)+HLOOKUP(Sheet2!$AN$13,#REF!,29)+HLOOKUP(Sheet2!$AN$14,#REF!,29)+HLOOKUP(Sheet2!$AN$15,#REF!,29)+HLOOKUP(Sheet2!$AN$16,#REF!,29)+HLOOKUP(Sheet2!$AN$17,#REF!,29))</f>
        <v>#REF!</v>
      </c>
      <c r="AO49" s="8" t="e">
        <f>SUM(HLOOKUP(Sheet2!$AO$3,#REF!,29)+HLOOKUP(Sheet2!$AO$4,#REF!,29)+HLOOKUP(Sheet2!$AO$5,#REF!,29)+HLOOKUP(Sheet2!$AO$6,#REF!,29)+HLOOKUP(Sheet2!$AO$7,#REF!,29)+HLOOKUP(Sheet2!$AO$8,#REF!,29)+HLOOKUP(Sheet2!$AO$9,#REF!,29)+HLOOKUP(Sheet2!$AO$10,#REF!,29)+HLOOKUP(Sheet2!$AO$11,#REF!,29)+HLOOKUP(Sheet2!$AO$12,#REF!,29)+HLOOKUP(Sheet2!$AO$13,#REF!,29)+HLOOKUP(Sheet2!$AO$14,#REF!,29)+HLOOKUP(Sheet2!$AO$15,#REF!,29)+HLOOKUP(Sheet2!$AO$16,#REF!,29)+HLOOKUP(Sheet2!$AO$17,#REF!,29))</f>
        <v>#REF!</v>
      </c>
      <c r="AP49" s="8" t="e">
        <f>SUM(HLOOKUP(Sheet2!$AP$3,#REF!,29)+HLOOKUP(Sheet2!$AP$4,#REF!,29)+HLOOKUP(Sheet2!$AP$5,#REF!,29)+HLOOKUP(Sheet2!$AP$6,#REF!,29)+HLOOKUP(Sheet2!$AP$7,#REF!,29)+HLOOKUP(Sheet2!$AP$8,#REF!,29)+HLOOKUP(Sheet2!$AP$9,#REF!,29)+HLOOKUP(Sheet2!$AP$10,#REF!,29)+HLOOKUP(Sheet2!$AP$11,#REF!,29)+HLOOKUP(Sheet2!$AP$12,#REF!,29)+HLOOKUP(Sheet2!$AP$13,#REF!,29)+HLOOKUP(Sheet2!$AP$14,#REF!,29)+HLOOKUP(Sheet2!$AP$15,#REF!,29)+HLOOKUP(Sheet2!$AP$16,#REF!,29))</f>
        <v>#REF!</v>
      </c>
      <c r="AQ49" s="8" t="e">
        <f>SUM(HLOOKUP(Sheet2!$AQ$3,#REF!,29)+HLOOKUP(Sheet2!$AQ$4,#REF!,29)+HLOOKUP(Sheet2!$AQ$5,#REF!,29)+HLOOKUP(Sheet2!$AQ$6,#REF!,29)+HLOOKUP(Sheet2!$AQ$7,#REF!,29)+HLOOKUP(Sheet2!$AQ$8,#REF!,29)+HLOOKUP(Sheet2!$AQ$9,#REF!,29)+HLOOKUP(Sheet2!$AQ$10,#REF!,29)+HLOOKUP(Sheet2!$AQ$11,#REF!,29)+HLOOKUP(Sheet2!$AQ$12,#REF!,29)+HLOOKUP(Sheet2!$AQ$13,#REF!,29)+HLOOKUP(Sheet2!$AQ$14,#REF!,29)+HLOOKUP(Sheet2!$AQ$15,#REF!,29)+HLOOKUP(Sheet2!$AQ$16,#REF!,29))</f>
        <v>#REF!</v>
      </c>
      <c r="AR49" s="8" t="e">
        <f>SUM(HLOOKUP(Sheet2!$AR$3,#REF!,29)+HLOOKUP(Sheet2!$AR$4,#REF!,29)+HLOOKUP(Sheet2!$AR$5,#REF!,29)+HLOOKUP(Sheet2!$AR$6,#REF!,29)+HLOOKUP(Sheet2!$AR$7,#REF!,29)+HLOOKUP(Sheet2!$AR$8,#REF!,29)+HLOOKUP(Sheet2!$AR$9,#REF!,29)+HLOOKUP(Sheet2!$AR$10,#REF!,29)+HLOOKUP(Sheet2!$AR$11,#REF!,29)+HLOOKUP(Sheet2!$AR$12,#REF!,29)+HLOOKUP(Sheet2!$AR$13,#REF!,29)+HLOOKUP(Sheet2!$AR$14,#REF!,29)+HLOOKUP(Sheet2!$AR$15,#REF!,29)+HLOOKUP(Sheet2!$AR$16,#REF!,29))</f>
        <v>#REF!</v>
      </c>
      <c r="AS49" s="8" t="e">
        <f>SUM(HLOOKUP(Sheet2!$AS$3,#REF!,29)+HLOOKUP(Sheet2!$AS$4,#REF!,29)+HLOOKUP(Sheet2!$AS$5,#REF!,29)+HLOOKUP(Sheet2!$AS$6,#REF!,29)+HLOOKUP(Sheet2!$AS$7,#REF!,29)+HLOOKUP(Sheet2!$AS$8,#REF!,29)+HLOOKUP(Sheet2!$AS$9,#REF!,29)+HLOOKUP(Sheet2!$AS$10,#REF!,29)+HLOOKUP(Sheet2!$AS$11,#REF!,29)+HLOOKUP(Sheet2!$AS$12,#REF!,29)+HLOOKUP(Sheet2!$AS$13,#REF!,29)+HLOOKUP(Sheet2!$AS$14,#REF!,29))</f>
        <v>#REF!</v>
      </c>
      <c r="AT49" s="8" t="e">
        <f>SUM(HLOOKUP(Sheet2!$AT$3,#REF!,29)+HLOOKUP(Sheet2!$AT$4,#REF!,29)+HLOOKUP(Sheet2!$AT$5,#REF!,29)+HLOOKUP(Sheet2!$AT$6,#REF!,29)+HLOOKUP(Sheet2!$AT$7,#REF!,29)+HLOOKUP(Sheet2!$AT$8,#REF!,29)+HLOOKUP(Sheet2!$AT$9,#REF!,29)+HLOOKUP(Sheet2!$AT$10,#REF!,29)+HLOOKUP(Sheet2!$AT$11,#REF!,29)+HLOOKUP(Sheet2!$AT$12,#REF!,29)+HLOOKUP(Sheet2!$AT$13,#REF!,29)+HLOOKUP(Sheet2!$AT$14,#REF!,29)+HLOOKUP(Sheet2!$AT$15,#REF!,29)+HLOOKUP(Sheet2!$AT$16,#REF!,29))</f>
        <v>#REF!</v>
      </c>
      <c r="AU49" s="8" t="e">
        <f>SUM(HLOOKUP(Sheet2!$AU$3,#REF!,29)+HLOOKUP(Sheet2!$AU$4,#REF!,29)+HLOOKUP(Sheet2!$AU$5,#REF!,29)+HLOOKUP(Sheet2!$AU$6,#REF!,29)+HLOOKUP(Sheet2!$AU$7,#REF!,29)+HLOOKUP(Sheet2!$AU$8,#REF!,29)+HLOOKUP(Sheet2!$AU$9,#REF!,29)+HLOOKUP(Sheet2!$AU$10,#REF!,29)+HLOOKUP(Sheet2!$AU$11,#REF!,29)+HLOOKUP(Sheet2!$AU$12,#REF!,29)+HLOOKUP(Sheet2!$AU$13,#REF!,29)+HLOOKUP(Sheet2!$AU$14,#REF!,29)+HLOOKUP(Sheet2!$AU$15,#REF!,29)+HLOOKUP(Sheet2!$AU$16,#REF!,29))</f>
        <v>#REF!</v>
      </c>
      <c r="AV49" s="8" t="e">
        <f>SUM(HLOOKUP(Sheet2!$AV$3,#REF!,29)+HLOOKUP(Sheet2!$AV$4,#REF!,29)+HLOOKUP(Sheet2!$AV$5,#REF!,29)+HLOOKUP(Sheet2!$AV$6,#REF!,29)+HLOOKUP(Sheet2!$AV$7,#REF!,29)+HLOOKUP(Sheet2!$AV$8,#REF!,29)+HLOOKUP(Sheet2!$AV$9,#REF!,29)+HLOOKUP(Sheet2!$AV$10,#REF!,29)+HLOOKUP(Sheet2!$AV$11,#REF!,29)+HLOOKUP(Sheet2!$AV$12,#REF!,29)+HLOOKUP(Sheet2!$AV$13,#REF!,29)+HLOOKUP(Sheet2!$AV$14,#REF!,29)+HLOOKUP(Sheet2!$AV$15,#REF!,29)+HLOOKUP(Sheet2!$AV$16,#REF!,29)+HLOOKUP(Sheet2!$AV$17,#REF!,29))</f>
        <v>#REF!</v>
      </c>
      <c r="AW49" s="8" t="e">
        <f>SUM(HLOOKUP(Sheet2!$AW$3,#REF!,29)+HLOOKUP(Sheet2!$AW$4,#REF!,29)+HLOOKUP(Sheet2!$AW$5,#REF!,29)+HLOOKUP(Sheet2!$AW$6,#REF!,29)+HLOOKUP(Sheet2!$AW$7,#REF!,29)+HLOOKUP(Sheet2!$AW$8,#REF!,29)+HLOOKUP(Sheet2!$AW$9,#REF!,29)+HLOOKUP(Sheet2!$AW$10,#REF!,29)+HLOOKUP(Sheet2!$AW$11,#REF!,29)+HLOOKUP(Sheet2!$AW$12,#REF!,29)+HLOOKUP(Sheet2!$AW$13,#REF!,29)+HLOOKUP(Sheet2!$AW$14,#REF!,29)+HLOOKUP(Sheet2!$AW$15,#REF!,29)+HLOOKUP(Sheet2!$AW$16,#REF!,29)+HLOOKUP(Sheet2!$AW$17,#REF!,29))</f>
        <v>#REF!</v>
      </c>
      <c r="AX49" s="8" t="e">
        <f>SUM(HLOOKUP(Sheet2!$AX$3,#REF!,29)+HLOOKUP(Sheet2!$AX$4,#REF!,29)+HLOOKUP(Sheet2!$AX$5,#REF!,29)+HLOOKUP(Sheet2!$AX$6,#REF!,29)+HLOOKUP(Sheet2!$AX$7,#REF!,29)+HLOOKUP(Sheet2!$AX$8,#REF!,29)+HLOOKUP(Sheet2!$AX$9,#REF!,29)+HLOOKUP(Sheet2!$AX$10,#REF!,29)+HLOOKUP(Sheet2!$AX$11,#REF!,29)+HLOOKUP(Sheet2!$AX$12,#REF!,29)+HLOOKUP(Sheet2!$AX$13,#REF!,29)+HLOOKUP(Sheet2!$AX$14,#REF!,29)+HLOOKUP(Sheet2!$AX$15,#REF!,29)+HLOOKUP(Sheet2!$AX$16,#REF!,29)+HLOOKUP(Sheet2!$AX$17,#REF!,29)+HLOOKUP(Sheet2!$AX$18,#REF!,29)+HLOOKUP(Sheet2!$AX$19,#REF!,29)+HLOOKUP(Sheet2!$AX$20,#REF!,29))</f>
        <v>#REF!</v>
      </c>
      <c r="AY49" s="8" t="e">
        <f>SUM(HLOOKUP(Sheet2!$AY$3,#REF!,29)+HLOOKUP(Sheet2!$AY$4,#REF!,29)+HLOOKUP(Sheet2!$AY$5,#REF!,29)+HLOOKUP(Sheet2!$AY$6,#REF!,29)+HLOOKUP(Sheet2!$AY$7,#REF!,29)+HLOOKUP(Sheet2!$AY$8,#REF!,29)+HLOOKUP(Sheet2!$AY$9,#REF!,29)+HLOOKUP(Sheet2!$AY$10,#REF!,29)+HLOOKUP(Sheet2!$AY$11,#REF!,29)+HLOOKUP(Sheet2!$AY$12,#REF!,29)+HLOOKUP(Sheet2!$AY$13,#REF!,29)+HLOOKUP(Sheet2!$AY$14,#REF!,29)+HLOOKUP(Sheet2!$AY$15,#REF!,29)+HLOOKUP(Sheet2!$AY$16,#REF!,29)+HLOOKUP(Sheet2!$AY$17,#REF!,29))</f>
        <v>#REF!</v>
      </c>
      <c r="AZ49" s="8" t="e">
        <f>SUM(HLOOKUP(Sheet2!$AZ$3,#REF!,29)+HLOOKUP(Sheet2!$AZ$4,#REF!,29)+HLOOKUP(Sheet2!$AZ$5,#REF!,29)+HLOOKUP(Sheet2!$AZ$6,#REF!,29)+HLOOKUP(Sheet2!$AZ$7,#REF!,29)+HLOOKUP(Sheet2!$AZ$8,#REF!,29)+HLOOKUP(Sheet2!$AZ$9,#REF!,29)+HLOOKUP(Sheet2!$AZ$10,#REF!,29)+HLOOKUP(Sheet2!$AZ$11,#REF!,29)+HLOOKUP(Sheet2!$AZ$12,#REF!,29)+HLOOKUP(Sheet2!$AZ$13,#REF!,29)+HLOOKUP(Sheet2!$AZ$14,#REF!,29)+HLOOKUP(Sheet2!$AZ$15,#REF!,29)+HLOOKUP(Sheet2!$AZ$16,#REF!,29)+HLOOKUP(Sheet2!$AZ$17,#REF!,29)+HLOOKUP(Sheet2!$AZ$18,#REF!,29)+HLOOKUP(Sheet2!$AZ$19,#REF!,29))</f>
        <v>#REF!</v>
      </c>
      <c r="BA49" s="8" t="e">
        <f>SUM(HLOOKUP(Sheet2!$BA$3,#REF!,29)+HLOOKUP(Sheet2!$BA$4,#REF!,29)+HLOOKUP(Sheet2!$BA$5,#REF!,29)+HLOOKUP(Sheet2!$BA$6,#REF!,29)+HLOOKUP(Sheet2!$BA$7,#REF!,29)+HLOOKUP(Sheet2!$BA$8,#REF!,29)+HLOOKUP(Sheet2!$BA$9,#REF!,29)+HLOOKUP(Sheet2!$BA$10,#REF!,29)+HLOOKUP(Sheet2!$BA$11,#REF!,29)+HLOOKUP(Sheet2!$BA$12,#REF!,29)+HLOOKUP(Sheet2!$BA$13,#REF!,29)+HLOOKUP(Sheet2!$BA$14,#REF!,29)+HLOOKUP(Sheet2!$BA$15,#REF!,29)+HLOOKUP(Sheet2!$BA$16,#REF!,29))</f>
        <v>#REF!</v>
      </c>
      <c r="BB49" s="8" t="e">
        <f>SUM(HLOOKUP(Sheet2!$BB$3,#REF!,29)+HLOOKUP(Sheet2!$BB$4,#REF!,29)+HLOOKUP(Sheet2!$BB$5,#REF!,29)+HLOOKUP(Sheet2!$BB$6,#REF!,29)+HLOOKUP(Sheet2!$BB$7,#REF!,29)+HLOOKUP(Sheet2!$BB$8,#REF!,29)+HLOOKUP(Sheet2!$BB$9,#REF!,29)+HLOOKUP(Sheet2!$BB$10,#REF!,29)+HLOOKUP(Sheet2!$BB$11,#REF!,29)+HLOOKUP(Sheet2!$BB$12,#REF!,29)+HLOOKUP(Sheet2!$BB$13,#REF!,29)+HLOOKUP(Sheet2!$BB$14,#REF!,29)+HLOOKUP(Sheet2!$BB$15,#REF!,29)+HLOOKUP(Sheet2!$BB$16,#REF!,29)+HLOOKUP(Sheet2!$BB$17,#REF!,29))</f>
        <v>#REF!</v>
      </c>
      <c r="BC49" s="8" t="e">
        <f>SUM(HLOOKUP(Sheet2!$BC$3,#REF!,29)+HLOOKUP(Sheet2!$BC$4,#REF!,29)+HLOOKUP(Sheet2!$BC$5,#REF!,29)+HLOOKUP(Sheet2!$BC$6,#REF!,29)+HLOOKUP(Sheet2!$BC$7,#REF!,29)+HLOOKUP(Sheet2!$BC$8,#REF!,29)+HLOOKUP(Sheet2!$BC$9,#REF!,29)+HLOOKUP(Sheet2!$BC$10,#REF!,29)+HLOOKUP(Sheet2!$BC$11,#REF!,29)+HLOOKUP(Sheet2!$BC$12,#REF!,29)+HLOOKUP(Sheet2!$BC$13,#REF!,29)+HLOOKUP(Sheet2!$BC$14,#REF!,29))</f>
        <v>#REF!</v>
      </c>
      <c r="BD49" s="8" t="e">
        <f>SUM(HLOOKUP(Sheet2!$BD$3,#REF!,29)+HLOOKUP(Sheet2!$BD$4,#REF!,29)+HLOOKUP(Sheet2!$BD$5,#REF!,29)+HLOOKUP(Sheet2!$BD$6,#REF!,29)+HLOOKUP(Sheet2!$BD$7,#REF!,29)+HLOOKUP(Sheet2!$BD$8,#REF!,29)+HLOOKUP(Sheet2!$BD$9,#REF!,29)+HLOOKUP(Sheet2!$BD$10,#REF!,29)+HLOOKUP(Sheet2!$BD$11,#REF!,29)+HLOOKUP(Sheet2!$BD$12,#REF!,29)+HLOOKUP(Sheet2!$BD$13,#REF!,29)+HLOOKUP(Sheet2!$BD$14,#REF!,29)+HLOOKUP(Sheet2!$BD$15,#REF!,29)+HLOOKUP(Sheet2!$BD$16,#REF!,29))</f>
        <v>#REF!</v>
      </c>
      <c r="BE49" s="8" t="e">
        <f>SUM(HLOOKUP(Sheet2!$BE$3,#REF!,29)+HLOOKUP(Sheet2!$BE$4,#REF!,29)+HLOOKUP(Sheet2!$BE$5,#REF!,29)+HLOOKUP(Sheet2!$BE$6,#REF!,29)+HLOOKUP(Sheet2!$BE$7,#REF!,29)+HLOOKUP(Sheet2!$BE$8,#REF!,29)+HLOOKUP(Sheet2!$BE$9,#REF!,29)+HLOOKUP(Sheet2!$BE$10,#REF!,29)+HLOOKUP(Sheet2!$BE$11,#REF!,29)+HLOOKUP(Sheet2!$BE$12,#REF!,29)+HLOOKUP(Sheet2!$BE$13,#REF!,29)+HLOOKUP(Sheet2!$BE$14,#REF!,29)+HLOOKUP(Sheet2!$BE$15,#REF!,29)+HLOOKUP(Sheet2!$BE$16,#REF!,29))</f>
        <v>#REF!</v>
      </c>
      <c r="BF49" s="8" t="e">
        <f>SUM(HLOOKUP(Sheet2!$BF$3,#REF!,29)+HLOOKUP(Sheet2!$BF$4,#REF!,29)+HLOOKUP(Sheet2!$BF$5,#REF!,29)+HLOOKUP(Sheet2!$BF$6,#REF!,29)+HLOOKUP(Sheet2!$BF$7,#REF!,29)+HLOOKUP(Sheet2!$BF$8,#REF!,29)+HLOOKUP(Sheet2!$BF$9,#REF!,29)+HLOOKUP(Sheet2!$BF$10,#REF!,29)+HLOOKUP(Sheet2!$BF$11,#REF!,29)+HLOOKUP(Sheet2!$BF$12,#REF!,29)+HLOOKUP(Sheet2!$BF$13,#REF!,29))</f>
        <v>#REF!</v>
      </c>
      <c r="BG49" s="8" t="e">
        <f>SUM(HLOOKUP(Sheet2!$BG$3,#REF!,29)+HLOOKUP(Sheet2!$BG$4,#REF!,29)+HLOOKUP(Sheet2!$BG$5,#REF!,29)+HLOOKUP(Sheet2!$BG$6,#REF!,29)+HLOOKUP(Sheet2!$BG$7,#REF!,29)+HLOOKUP(Sheet2!$BG$8,#REF!,29)+HLOOKUP(Sheet2!$BG$9,#REF!,29)+HLOOKUP(Sheet2!$BG$10,#REF!,29)+HLOOKUP(Sheet2!$BG$11,#REF!,29)+HLOOKUP(Sheet2!$BG$12,#REF!,29)+HLOOKUP(Sheet2!$BG$13,#REF!,29)+HLOOKUP(Sheet2!$BG$14,#REF!,29)+HLOOKUP(Sheet2!$BG$15,#REF!,29))</f>
        <v>#REF!</v>
      </c>
      <c r="BH49" s="8" t="e">
        <f>SUM(HLOOKUP(Sheet2!$BH$3,#REF!,29)+HLOOKUP(Sheet2!$BH$4,#REF!,29)+HLOOKUP(Sheet2!$BH$5,#REF!,29)+HLOOKUP(Sheet2!$BH$6,#REF!,29)+HLOOKUP(Sheet2!$BH$7,#REF!,29)+HLOOKUP(Sheet2!$BH$8,#REF!,29)+HLOOKUP(Sheet2!$BH$9,#REF!,29)+HLOOKUP(Sheet2!$BH$10,#REF!,29)+HLOOKUP(Sheet2!$BH$11,#REF!,29)+HLOOKUP(Sheet2!$BH$12,#REF!,29)+HLOOKUP(Sheet2!$BH$13,#REF!,29)+HLOOKUP(Sheet2!$BH$14,#REF!,29))</f>
        <v>#REF!</v>
      </c>
      <c r="BI49" s="8" t="e">
        <f>SUM(HLOOKUP(Sheet2!$BI$3,#REF!,29)+HLOOKUP(Sheet2!$BI$4,#REF!,29)+HLOOKUP(Sheet2!$BI$5,#REF!,29)+HLOOKUP(Sheet2!$BI$6,#REF!,29)+HLOOKUP(Sheet2!$BI$7,#REF!,29)+HLOOKUP(Sheet2!$BI$8,#REF!,29)+HLOOKUP(Sheet2!$BI$9,#REF!,29)+HLOOKUP(Sheet2!$BI$10,#REF!,29)+HLOOKUP(Sheet2!$BI$11,#REF!,29)+HLOOKUP(Sheet2!$BI$12,#REF!,29)+HLOOKUP(Sheet2!$BI$13,#REF!,29)+HLOOKUP(Sheet2!$BI$14,#REF!,29)+HLOOKUP(Sheet2!$BI$15,#REF!,29)+HLOOKUP(Sheet2!$BI$16,#REF!,29))</f>
        <v>#REF!</v>
      </c>
      <c r="BJ49" s="8" t="e">
        <f>SUM(HLOOKUP(Sheet2!$BJ$3,#REF!,29)+HLOOKUP(Sheet2!$BJ$4,#REF!,29)+HLOOKUP(Sheet2!$BJ$5,#REF!,29)+HLOOKUP(Sheet2!$BJ$6,#REF!,29)+HLOOKUP(Sheet2!$BJ$7,#REF!,29)+HLOOKUP(Sheet2!$BJ$8,#REF!,29)+HLOOKUP(Sheet2!$BJ$9,#REF!,29)+HLOOKUP(Sheet2!$BJ$10,#REF!,29)+HLOOKUP(Sheet2!$BJ$11,#REF!,29)+HLOOKUP(Sheet2!$BJ$12,#REF!,29)+HLOOKUP(Sheet2!$BJ$13,#REF!,29)+HLOOKUP(Sheet2!$BJ$14,#REF!,29)+HLOOKUP(Sheet2!$BJ$15,#REF!,29)+HLOOKUP(Sheet2!$BJ$16,#REF!,29)+HLOOKUP(Sheet2!$BJ$17,#REF!,29))</f>
        <v>#REF!</v>
      </c>
      <c r="BK49" s="8" t="e">
        <f>SUM(HLOOKUP(Sheet2!$BK$3,#REF!,29)+HLOOKUP(Sheet2!$BK$4,#REF!,29)+HLOOKUP(Sheet2!$BK$5,#REF!,29)+HLOOKUP(Sheet2!$BK$6,#REF!,29)+HLOOKUP(Sheet2!$BK$7,#REF!,29)+HLOOKUP(Sheet2!$BK$8,#REF!,29)+HLOOKUP(Sheet2!$BK$9,#REF!,29)+HLOOKUP(Sheet2!$BK$10,#REF!,29)+HLOOKUP(Sheet2!$BK$11,#REF!,29)+HLOOKUP(Sheet2!$BK$12,#REF!,29)+HLOOKUP(Sheet2!$BK$13,#REF!,29)+HLOOKUP(Sheet2!$BK$14,#REF!,29)+HLOOKUP(Sheet2!$BK$15,#REF!,29)+HLOOKUP(Sheet2!$BK$16,#REF!,29)+HLOOKUP(Sheet2!$BK$17,#REF!,29))</f>
        <v>#REF!</v>
      </c>
      <c r="BL49" s="8" t="e">
        <f>SUM(HLOOKUP(Sheet2!$BL$3,#REF!,29)+HLOOKUP(Sheet2!$BL$4,#REF!,29)+HLOOKUP(Sheet2!$BL$5,#REF!,29)+HLOOKUP(Sheet2!$BL$6,#REF!,29)+HLOOKUP(Sheet2!$BL$7,#REF!,29)+HLOOKUP(Sheet2!$BL$8,#REF!,29)+HLOOKUP(Sheet2!$BL$9,#REF!,29)+HLOOKUP(Sheet2!$BL$10,#REF!,29)+HLOOKUP(Sheet2!$BL$11,#REF!,29)+HLOOKUP(Sheet2!$BL$12,#REF!,29)+HLOOKUP(Sheet2!$BL$13,#REF!,29)+HLOOKUP(Sheet2!$BL$14,#REF!,29)+HLOOKUP(Sheet2!$BL$15,#REF!,29)+HLOOKUP(Sheet2!$BL$16,#REF!,29)+HLOOKUP(Sheet2!$BL$17,#REF!,29))</f>
        <v>#REF!</v>
      </c>
      <c r="BM49" s="8" t="e">
        <f>SUM(HLOOKUP(Sheet2!$BM$3,#REF!,29)+HLOOKUP(Sheet2!$BM$4,#REF!,29)+HLOOKUP(Sheet2!$BM$5,#REF!,29)+HLOOKUP(Sheet2!$BM$6,#REF!,29)+HLOOKUP(Sheet2!$BM$7,#REF!,29)+HLOOKUP(Sheet2!$BM$8,#REF!,29)+HLOOKUP(Sheet2!$BM$9,#REF!,29)+HLOOKUP(Sheet2!$BM$10,#REF!,29)+HLOOKUP(Sheet2!$BM$11,#REF!,29)+HLOOKUP(Sheet2!$BM$12,#REF!,29)+HLOOKUP(Sheet2!$BM$13,#REF!,29)+HLOOKUP(Sheet2!$BM$14,#REF!,29)+HLOOKUP(Sheet2!$BM$15,#REF!,29)+HLOOKUP(Sheet2!$BM$16,#REF!,29))</f>
        <v>#REF!</v>
      </c>
      <c r="BN49" s="8" t="e">
        <f>SUM(HLOOKUP(Sheet2!$BN$3,#REF!,29)+HLOOKUP(Sheet2!$BN$4,#REF!,29)+HLOOKUP(Sheet2!$BN$5,#REF!,29)+HLOOKUP(Sheet2!$BN$6,#REF!,29)+HLOOKUP(Sheet2!$BN$7,#REF!,29)+HLOOKUP(Sheet2!$BN$8,#REF!,29)+HLOOKUP(Sheet2!$BN$9,#REF!,29)+HLOOKUP(Sheet2!$BN$10,#REF!,29)+HLOOKUP(Sheet2!$BN$11,#REF!,29)+HLOOKUP(Sheet2!$BN$12,#REF!,29)+HLOOKUP(Sheet2!$BN$13,#REF!,29)+HLOOKUP(Sheet2!$BN$14,#REF!,29)+HLOOKUP(Sheet2!$BN$15,#REF!,29)+HLOOKUP(Sheet2!$BN$16,#REF!,29))</f>
        <v>#REF!</v>
      </c>
      <c r="BO49" s="8" t="e">
        <f>SUM(HLOOKUP(Sheet2!$BO$3,#REF!,29)+HLOOKUP(Sheet2!$BO$4,#REF!,29)+HLOOKUP(Sheet2!$BO$5,#REF!,29)+HLOOKUP(Sheet2!$BO$6,#REF!,29)+HLOOKUP(Sheet2!$BO$7,#REF!,29)+HLOOKUP(Sheet2!$BO$8,#REF!,29)+HLOOKUP(Sheet2!$BO$9,#REF!,29)+HLOOKUP(Sheet2!$BO$10,#REF!,29)+HLOOKUP(Sheet2!$BO$11,#REF!,29)+HLOOKUP(Sheet2!$BO$12,#REF!,29)+HLOOKUP(Sheet2!$BO$13,#REF!,29)+HLOOKUP(Sheet2!$BO$14,#REF!,29)+HLOOKUP(Sheet2!$BO$15,#REF!,29)+HLOOKUP(Sheet2!$BO$16,#REF!,29))</f>
        <v>#REF!</v>
      </c>
      <c r="BP49" s="8" t="e">
        <f>SUM(HLOOKUP(Sheet2!$BP$3,#REF!,29)+HLOOKUP(Sheet2!$BP$4,#REF!,29)+HLOOKUP(Sheet2!$BP$5,#REF!,29)+HLOOKUP(Sheet2!$BP$6,#REF!,29)+HLOOKUP(Sheet2!$BP$7,#REF!,29)+HLOOKUP(Sheet2!$BP$8,#REF!,29)+HLOOKUP(Sheet2!$BP$9,#REF!,29)+HLOOKUP(Sheet2!$BP$10,#REF!,29)+HLOOKUP(Sheet2!$BP$11,#REF!,29)+HLOOKUP(Sheet2!$BP$12,#REF!,29)+HLOOKUP(Sheet2!$BP$13,#REF!,29)+HLOOKUP(Sheet2!$BP$14,#REF!,29))</f>
        <v>#REF!</v>
      </c>
      <c r="BQ49" s="8" t="e">
        <f>SUM(HLOOKUP(Sheet2!$BQ$3,#REF!,29)+HLOOKUP(Sheet2!$BQ$4,#REF!,29)+HLOOKUP(Sheet2!$BQ$5,#REF!,29)+HLOOKUP(Sheet2!$BQ$6,#REF!,29)+HLOOKUP(Sheet2!$BQ$7,#REF!,29)+HLOOKUP(Sheet2!$BQ$8,#REF!,29)+HLOOKUP(Sheet2!$BQ$9,#REF!,29)+HLOOKUP(Sheet2!$BQ$10,#REF!,29)+HLOOKUP(Sheet2!$BQ$11,#REF!,29)+HLOOKUP(Sheet2!$BQ$12,#REF!,29)+HLOOKUP(Sheet2!$BQ$13,#REF!,29)+HLOOKUP(Sheet2!$BQ$14,#REF!,29)+HLOOKUP(Sheet2!$BQ$15,#REF!,29)+HLOOKUP(Sheet2!$BQ$16,#REF!,29))</f>
        <v>#REF!</v>
      </c>
      <c r="BR49" s="8" t="e">
        <f>SUM(HLOOKUP(Sheet2!$BR$3,#REF!,29)+HLOOKUP(Sheet2!$BR$4,#REF!,29)+HLOOKUP(Sheet2!$BR$5,#REF!,29)+HLOOKUP(Sheet2!$BR$6,#REF!,29)+HLOOKUP(Sheet2!$BR$7,#REF!,29)+HLOOKUP(Sheet2!$BR$8,#REF!,29)+HLOOKUP(Sheet2!$BR$9,#REF!,29)+HLOOKUP(Sheet2!$BR$10,#REF!,29)+HLOOKUP(Sheet2!$BR$11,#REF!,29)+HLOOKUP(Sheet2!$BR$12,#REF!,29)+HLOOKUP(Sheet2!$BR$13,#REF!,29)+HLOOKUP(Sheet2!$BR$14,#REF!,29)+HLOOKUP(Sheet2!$BR$15,#REF!,29)+HLOOKUP(Sheet2!$BR$16,#REF!,29))</f>
        <v>#REF!</v>
      </c>
      <c r="BS49" s="8" t="e">
        <f>SUM(HLOOKUP(Sheet2!$BS$3,#REF!,29)+HLOOKUP(Sheet2!$BS$4,#REF!,29)+HLOOKUP(Sheet2!$BS$5,#REF!,29)+HLOOKUP(Sheet2!$BS$6,#REF!,29)+HLOOKUP(Sheet2!$BS$7,#REF!,29)+HLOOKUP(Sheet2!$BS$8,#REF!,29)+HLOOKUP(Sheet2!$BS$9,#REF!,29)+HLOOKUP(Sheet2!$BS$10,#REF!,29)+HLOOKUP(Sheet2!$BS$11,#REF!,29)+HLOOKUP(Sheet2!$BS$12,#REF!,29)+HLOOKUP(Sheet2!$BS$13,#REF!,29)+HLOOKUP(Sheet2!$BS$14,#REF!,29)+HLOOKUP(Sheet2!$BS$15,#REF!,29)+HLOOKUP(Sheet2!$BS$16,#REF!,29)+HLOOKUP(Sheet2!$BS$17,#REF!,29))</f>
        <v>#REF!</v>
      </c>
      <c r="BT49" s="8" t="e">
        <f>SUM(HLOOKUP(Sheet2!$BT$3,#REF!,29)+HLOOKUP(Sheet2!$BT$4,#REF!,29)+HLOOKUP(Sheet2!$BT$5,#REF!,29)+HLOOKUP(Sheet2!$BT$6,#REF!,29)+HLOOKUP(Sheet2!$BT$7,#REF!,29)+HLOOKUP(Sheet2!$BT$8,#REF!,29)+HLOOKUP(Sheet2!$BT$9,#REF!,29)+HLOOKUP(Sheet2!$BT$10,#REF!,29)+HLOOKUP(Sheet2!$BT$11,#REF!,29)+HLOOKUP(Sheet2!$BT$12,#REF!,29)+HLOOKUP(Sheet2!$BT$13,#REF!,29)+HLOOKUP(Sheet2!$BT$14,#REF!,29)+HLOOKUP(Sheet2!$BT$15,#REF!,29)+HLOOKUP(Sheet2!$BT$16,#REF!,29)+HLOOKUP(Sheet2!$BT$17,#REF!,29))</f>
        <v>#REF!</v>
      </c>
      <c r="BU49" s="8" t="e">
        <f>SUM(HLOOKUP(Sheet2!$BU$3,#REF!,29)+HLOOKUP(Sheet2!$BU$4,#REF!,29)+HLOOKUP(Sheet2!$BU$5,#REF!,29)+HLOOKUP(Sheet2!$BU$6,#REF!,29)+HLOOKUP(Sheet2!$BU$7,#REF!,29)+HLOOKUP(Sheet2!$BU$8,#REF!,29)+HLOOKUP(Sheet2!$BU$9,#REF!,29)+HLOOKUP(Sheet2!$BU$10,#REF!,29)+HLOOKUP(Sheet2!$BU$11,#REF!,29)+HLOOKUP(Sheet2!$BU$12,#REF!,29)+HLOOKUP(Sheet2!$BU$13,#REF!,29)+HLOOKUP(Sheet2!$BU$14,#REF!,29)+HLOOKUP(Sheet2!$BU$15,#REF!,29)+HLOOKUP(Sheet2!$BU$16,#REF!,29)+HLOOKUP(Sheet2!$BU$17,#REF!,29)+HLOOKUP(Sheet2!$BU$18,#REF!,29)+HLOOKUP(Sheet2!$BU$19,#REF!,29)+HLOOKUP(Sheet2!$BU$20,#REF!,29))</f>
        <v>#REF!</v>
      </c>
      <c r="BV49" s="8" t="e">
        <f>SUM(HLOOKUP(Sheet2!$BV$3,#REF!,29)+HLOOKUP(Sheet2!$BV$4,#REF!,29)+HLOOKUP(Sheet2!$BV$5,#REF!,29)+HLOOKUP(Sheet2!$BV$6,#REF!,29)+HLOOKUP(Sheet2!$BV$7,#REF!,29)+HLOOKUP(Sheet2!$BV$8,#REF!,29)+HLOOKUP(Sheet2!$BV$9,#REF!,29)+HLOOKUP(Sheet2!$BV$10,#REF!,29)+HLOOKUP(Sheet2!$BV$11,#REF!,29)+HLOOKUP(Sheet2!$BV$12,#REF!,29)+HLOOKUP(Sheet2!$BV$13,#REF!,29)+HLOOKUP(Sheet2!$BV$14,#REF!,29)+HLOOKUP(Sheet2!$BV$15,#REF!,29)+HLOOKUP(Sheet2!$BV$16,#REF!,29)+HLOOKUP(Sheet2!$BV$17,#REF!,29))</f>
        <v>#REF!</v>
      </c>
      <c r="BW49" s="8" t="e">
        <f>SUM(HLOOKUP(Sheet2!$BW$3,#REF!,29)+HLOOKUP(Sheet2!$BW$4,#REF!,29)+HLOOKUP(Sheet2!$BW$5,#REF!,29)+HLOOKUP(Sheet2!$BW$6,#REF!,29)+HLOOKUP(Sheet2!$BW$7,#REF!,29)+HLOOKUP(Sheet2!$BW$8,#REF!,29)+HLOOKUP(Sheet2!$BW$9,#REF!,29)+HLOOKUP(Sheet2!$BW$10,#REF!,29)+HLOOKUP(Sheet2!$BW$11,#REF!,29)+HLOOKUP(Sheet2!$BW$12,#REF!,29)+HLOOKUP(Sheet2!$BW$13,#REF!,29)+HLOOKUP(Sheet2!$BW$14,#REF!,29)+HLOOKUP(Sheet2!$BW$15,#REF!,29)+HLOOKUP(Sheet2!$BW$16,#REF!,29)+HLOOKUP(Sheet2!$BW$17,#REF!,29)+HLOOKUP(Sheet2!$BW$18,#REF!,29)+HLOOKUP(Sheet2!$BW$19,#REF!,29))</f>
        <v>#REF!</v>
      </c>
      <c r="BX49" s="8" t="e">
        <f>SUM(HLOOKUP(Sheet2!$BX$3,#REF!,29)+HLOOKUP(Sheet2!$BX$4,#REF!,29)+HLOOKUP(Sheet2!$BX$5,#REF!,29)+HLOOKUP(Sheet2!$BX$6,#REF!,29)+HLOOKUP(Sheet2!$BX$7,#REF!,29)+HLOOKUP(Sheet2!$BX$8,#REF!,29)+HLOOKUP(Sheet2!$BX$9,#REF!,29)+HLOOKUP(Sheet2!$BX$10,#REF!,29)+HLOOKUP(Sheet2!$BX$11,#REF!,29)+HLOOKUP(Sheet2!$BX$12,#REF!,29)+HLOOKUP(Sheet2!$BX$13,#REF!,29)+HLOOKUP(Sheet2!$BX$14,#REF!,29)+HLOOKUP(Sheet2!$BX$15,#REF!,29)+HLOOKUP(Sheet2!$BX$16,#REF!,29)+HLOOKUP(Sheet2!$BX$17,#REF!,29))</f>
        <v>#REF!</v>
      </c>
      <c r="BY49" s="8" t="e">
        <f>SUM(HLOOKUP(Sheet2!$BY$3,#REF!,29)+HLOOKUP(Sheet2!$BY$4,#REF!,29)+HLOOKUP(Sheet2!$BY$5,#REF!,29)+HLOOKUP(Sheet2!$BY$6,#REF!,29)+HLOOKUP(Sheet2!$BY$7,#REF!,29)+HLOOKUP(Sheet2!$BY$8,#REF!,29)+HLOOKUP(Sheet2!$BY$9,#REF!,29)+HLOOKUP(Sheet2!$BY$10,#REF!,29)+HLOOKUP(Sheet2!$BY$11,#REF!,29)+HLOOKUP(Sheet2!$BY$12,#REF!,29)+HLOOKUP(Sheet2!$BY$13,#REF!,29)+HLOOKUP(Sheet2!$BY$14,#REF!,29)+HLOOKUP(Sheet2!$BY$15,#REF!,29)+HLOOKUP(Sheet2!$BY$16,#REF!,29)+HLOOKUP(Sheet2!$BY$17,#REF!,29)+HLOOKUP(Sheet2!$BY$18,#REF!,29))</f>
        <v>#REF!</v>
      </c>
      <c r="BZ49" s="8" t="e">
        <f>SUM(HLOOKUP(Sheet2!$BZ$3,#REF!,29)+HLOOKUP(Sheet2!$BZ$4,#REF!,29)+HLOOKUP(Sheet2!$BZ$5,#REF!,29)+HLOOKUP(Sheet2!$BZ$6,#REF!,29)+HLOOKUP(Sheet2!$BZ$7,#REF!,29)+HLOOKUP(Sheet2!$BZ$8,#REF!,29)+HLOOKUP(Sheet2!$BZ$9,#REF!,29)+HLOOKUP(Sheet2!$BZ$10,#REF!,29)+HLOOKUP(Sheet2!$BZ$11,#REF!,29)+HLOOKUP(Sheet2!$BZ$12,#REF!,29)+HLOOKUP(Sheet2!$BZ$13,#REF!,29)+HLOOKUP(Sheet2!$BZ$14,#REF!,29)+HLOOKUP(Sheet2!$BZ$15,#REF!,29))</f>
        <v>#REF!</v>
      </c>
      <c r="CA49" s="8" t="e">
        <f>SUM(HLOOKUP(Sheet2!$CA$3,#REF!,29)+HLOOKUP(Sheet2!$CA$4,#REF!,29)+HLOOKUP(Sheet2!$CA$5,#REF!,29)+HLOOKUP(Sheet2!$CA$6,#REF!,29)+HLOOKUP(Sheet2!$CA$7,#REF!,29)+HLOOKUP(Sheet2!$CA$8,#REF!,29)+HLOOKUP(Sheet2!$CA$9,#REF!,29)+HLOOKUP(Sheet2!$CA$10,#REF!,29)+HLOOKUP(Sheet2!$CA$11,#REF!,29)+HLOOKUP(Sheet2!$CA$12,#REF!,29)+HLOOKUP(Sheet2!$CA$13,#REF!,29)+HLOOKUP(Sheet2!$CA$14,#REF!,29)+HLOOKUP(Sheet2!$CA$15,#REF!,29)+HLOOKUP(Sheet2!$CA$16,#REF!,29)+HLOOKUP(Sheet2!$CA$17,#REF!,29))</f>
        <v>#REF!</v>
      </c>
      <c r="CB49" s="8" t="e">
        <f>SUM(HLOOKUP(Sheet2!$CB$3,#REF!,29)+HLOOKUP(Sheet2!$CB$4,#REF!,29)+HLOOKUP(Sheet2!$CB$5,#REF!,29)+HLOOKUP(Sheet2!$CB$6,#REF!,29)+HLOOKUP(Sheet2!$CB$7,#REF!,29)+HLOOKUP(Sheet2!$CB$8,#REF!,29)+HLOOKUP(Sheet2!$CB$9,#REF!,29)+HLOOKUP(Sheet2!$CB$10,#REF!,29)+HLOOKUP(Sheet2!$CB$11,#REF!,29)+HLOOKUP(Sheet2!$CB$12,#REF!,29)+HLOOKUP(Sheet2!$CB$13,#REF!,29)+HLOOKUP(Sheet2!$CB$14,#REF!,29)+HLOOKUP(Sheet2!$CB$15,#REF!,29)+HLOOKUP(Sheet2!$CB$16,#REF!,29)+HLOOKUP(Sheet2!$CB$17,#REF!,29))</f>
        <v>#REF!</v>
      </c>
      <c r="CC49" s="8" t="e">
        <f>SUM(HLOOKUP(Sheet2!$CC$3,#REF!,29)+HLOOKUP(Sheet2!$CC$4,#REF!,29)+HLOOKUP(Sheet2!$CC$5,#REF!,29)+HLOOKUP(Sheet2!$CC$6,#REF!,29)+HLOOKUP(Sheet2!$CC$7,#REF!,29)+HLOOKUP(Sheet2!$CC$8,#REF!,29)+HLOOKUP(Sheet2!$CC$9,#REF!,29)+HLOOKUP(Sheet2!$CC$10,#REF!,29)+HLOOKUP(Sheet2!$CC$11,#REF!,29)+HLOOKUP(Sheet2!$CC$12,#REF!,29)+HLOOKUP(Sheet2!$CC$13,#REF!,29)+HLOOKUP(Sheet2!$CC$14,#REF!,29))</f>
        <v>#REF!</v>
      </c>
      <c r="CD49" s="8" t="e">
        <f>SUM(HLOOKUP(Sheet2!$CD$3,#REF!,29)+HLOOKUP(Sheet2!$CD$4,#REF!,29)+HLOOKUP(Sheet2!$CD$5,#REF!,29)+HLOOKUP(Sheet2!$CD$6,#REF!,29)+HLOOKUP(Sheet2!$CD$7,#REF!,29)+HLOOKUP(Sheet2!$CD$8,#REF!,29)+HLOOKUP(Sheet2!$CD$9,#REF!,29)+HLOOKUP(Sheet2!$CD$10,#REF!,29)+HLOOKUP(Sheet2!$CD$11,#REF!,29)+HLOOKUP(Sheet2!$CD$12,#REF!,29)+HLOOKUP(Sheet2!$CD$13,#REF!,29)+HLOOKUP(Sheet2!$CD$14,#REF!,29)+HLOOKUP(Sheet2!$CD$15,#REF!,29)+HLOOKUP(Sheet2!$CD$16,#REF!,29))</f>
        <v>#REF!</v>
      </c>
      <c r="CE49" s="8" t="e">
        <f>SUM(HLOOKUP(Sheet2!$CE$3,#REF!,29)+HLOOKUP(Sheet2!$CE$4,#REF!,29)+HLOOKUP(Sheet2!$CE$5,#REF!,29)+HLOOKUP(Sheet2!$CE$6,#REF!,29)+HLOOKUP(Sheet2!$CE$7,#REF!,29)+HLOOKUP(Sheet2!$CE$8,#REF!,29)+HLOOKUP(Sheet2!$CE$9,#REF!,29)+HLOOKUP(Sheet2!$CE$10,#REF!,29)+HLOOKUP(Sheet2!$CE$11,#REF!,29)+HLOOKUP(Sheet2!$CE$12,#REF!,29)+HLOOKUP(Sheet2!$CE$13,#REF!,29)+HLOOKUP(Sheet2!$CE$14,#REF!,29)+HLOOKUP(Sheet2!$CE$15,#REF!,29))</f>
        <v>#REF!</v>
      </c>
      <c r="CF49" s="8" t="e">
        <f>SUM(HLOOKUP(Sheet2!$CF$3,#REF!,29)+HLOOKUP(Sheet2!$CF$4,#REF!,29)+HLOOKUP(Sheet2!$CF$5,#REF!,29)+HLOOKUP(Sheet2!$CF$6,#REF!,29)+HLOOKUP(Sheet2!$CF$7,#REF!,29)+HLOOKUP(Sheet2!$CF$8,#REF!,29)+HLOOKUP(Sheet2!$CF$9,#REF!,29)+HLOOKUP(Sheet2!$CF$10,#REF!,29)+HLOOKUP(Sheet2!$CF$11,#REF!,29)+HLOOKUP(Sheet2!$CF$12,#REF!,29)+HLOOKUP(Sheet2!$CF$13,#REF!,29)+HLOOKUP(Sheet2!$CF$14,#REF!,29)+HLOOKUP(Sheet2!$CF$15,#REF!,29)+HLOOKUP(Sheet2!$CF$16,#REF!,29)+HLOOKUP(Sheet2!$CF$17,#REF!,29))</f>
        <v>#REF!</v>
      </c>
      <c r="CG49" s="8" t="e">
        <f>SUM(HLOOKUP(Sheet2!$CG$3,#REF!,29)+HLOOKUP(Sheet2!$CG$4,#REF!,29)+HLOOKUP(Sheet2!$CG$5,#REF!,29)+HLOOKUP(Sheet2!$CG$6,#REF!,29)+HLOOKUP(Sheet2!$CG$7,#REF!,29)+HLOOKUP(Sheet2!$CG$8,#REF!,29)+HLOOKUP(Sheet2!$CG$9,#REF!,29)+HLOOKUP(Sheet2!$CG$10,#REF!,29)+HLOOKUP(Sheet2!$CG$11,#REF!,29)+HLOOKUP(Sheet2!$CG$12,#REF!,29)+HLOOKUP(Sheet2!$CG$13,#REF!,29)+HLOOKUP(Sheet2!$CG$14,#REF!,29)+HLOOKUP(Sheet2!$CG$15,#REF!,29)+HLOOKUP(Sheet2!$CG$16,#REF!,29)+HLOOKUP(Sheet2!$CG$17,#REF!,29)+HLOOKUP(Sheet2!$CG$18,#REF!,29))</f>
        <v>#REF!</v>
      </c>
      <c r="CH49" s="8" t="e">
        <f>SUM(HLOOKUP(Sheet2!$CH$3,#REF!,29)+HLOOKUP(Sheet2!$CH$4,#REF!,29)+HLOOKUP(Sheet2!$CH$5,#REF!,29)+HLOOKUP(Sheet2!$CH$6,#REF!,29)+HLOOKUP(Sheet2!$CH$7,#REF!,29)+HLOOKUP(Sheet2!$CH$8,#REF!,29)+HLOOKUP(Sheet2!$CH$9,#REF!,29)+HLOOKUP(Sheet2!$CH$10,#REF!,29)+HLOOKUP(Sheet2!$CH$11,#REF!,29)+HLOOKUP(Sheet2!$CH$12,#REF!,29)+HLOOKUP(Sheet2!$CH$13,#REF!,29)+HLOOKUP(Sheet2!$CH$14,#REF!,29)+HLOOKUP(Sheet2!$CH$15,#REF!,29)+HLOOKUP(Sheet2!$CH$16,#REF!,29)+HLOOKUP(Sheet2!$CH$17,#REF!,29)+HLOOKUP(Sheet2!$CH$18,#REF!,29))</f>
        <v>#REF!</v>
      </c>
      <c r="CI49" s="8" t="e">
        <f>SUM(HLOOKUP(Sheet2!$CI$3,#REF!,29)+HLOOKUP(Sheet2!$CI$4,#REF!,29)+HLOOKUP(Sheet2!$CI$5,#REF!,29)+HLOOKUP(Sheet2!$CI$6,#REF!,29)+HLOOKUP(Sheet2!$CI$7,#REF!,29)+HLOOKUP(Sheet2!$CI$8,#REF!,29)+HLOOKUP(Sheet2!$CI$9,#REF!,29)+HLOOKUP(Sheet2!$CI$10,#REF!,29)+HLOOKUP(Sheet2!$CI$11,#REF!,29)+HLOOKUP(Sheet2!$CI$12,#REF!,29)+HLOOKUP(Sheet2!$CI$13,#REF!,29)+HLOOKUP(Sheet2!$CI$14,#REF!,29)+HLOOKUP(Sheet2!$CI$15,#REF!,29)+HLOOKUP(Sheet2!$CI$16,#REF!,29)+HLOOKUP(Sheet2!$CI$17,#REF!,29)+HLOOKUP(Sheet2!$CI$18,#REF!,29))</f>
        <v>#REF!</v>
      </c>
      <c r="CJ49" s="8" t="e">
        <f>SUM(HLOOKUP(Sheet2!$CJ$3,#REF!,29)+HLOOKUP(Sheet2!$CJ$4,#REF!,29)+HLOOKUP(Sheet2!$CJ$5,#REF!,29)+HLOOKUP(Sheet2!$CJ$6,#REF!,29)+HLOOKUP(Sheet2!$CJ$7,#REF!,29)+HLOOKUP(Sheet2!$CJ$8,#REF!,29)+HLOOKUP(Sheet2!$CJ$9,#REF!,29)+HLOOKUP(Sheet2!$CJ$10,#REF!,29)+HLOOKUP(Sheet2!$CJ$11,#REF!,29)+HLOOKUP(Sheet2!$CJ$12,#REF!,29)+HLOOKUP(Sheet2!$CJ$13,#REF!,29)+HLOOKUP(Sheet2!$CJ$14,#REF!,29)+HLOOKUP(Sheet2!$CJ$15,#REF!,29)+HLOOKUP(Sheet2!$CJ$16,#REF!,29)+HLOOKUP(Sheet2!$CJ$17,#REF!,29))</f>
        <v>#REF!</v>
      </c>
      <c r="CK49" s="8" t="e">
        <f>SUM(HLOOKUP(Sheet2!$CK$3,#REF!,29)+HLOOKUP(Sheet2!$CK$4,#REF!,29)+HLOOKUP(Sheet2!$CK$5,#REF!,29)+HLOOKUP(Sheet2!$CK$6,#REF!,29)+HLOOKUP(Sheet2!$CK$7,#REF!,29)+HLOOKUP(Sheet2!$CK$8,#REF!,29)+HLOOKUP(Sheet2!$CK$9,#REF!,29)+HLOOKUP(Sheet2!$CK$10,#REF!,29)+HLOOKUP(Sheet2!$CK$11,#REF!,29)+HLOOKUP(Sheet2!$CK$12,#REF!,29)+HLOOKUP(Sheet2!$CK$13,#REF!,29)+HLOOKUP(Sheet2!$CK$14,#REF!,29)+HLOOKUP(Sheet2!$CK$15,#REF!,29)+HLOOKUP(Sheet2!$CK$16,#REF!,29)+HLOOKUP(Sheet2!$CK$17,#REF!,29))</f>
        <v>#REF!</v>
      </c>
      <c r="CL49" s="8" t="e">
        <f>SUM(HLOOKUP(Sheet2!$CL$3,#REF!,29)+HLOOKUP(Sheet2!$CL$4,#REF!,29)+HLOOKUP(Sheet2!$CL$5,#REF!,29)+HLOOKUP(Sheet2!$CL$6,#REF!,29)+HLOOKUP(Sheet2!$CL$7,#REF!,29)+HLOOKUP(Sheet2!$CL$8,#REF!,29)+HLOOKUP(Sheet2!$CL$9,#REF!,29)+HLOOKUP(Sheet2!$CL$10,#REF!,29)+HLOOKUP(Sheet2!$CL$11,#REF!,29)+HLOOKUP(Sheet2!$CL$12,#REF!,29)+HLOOKUP(Sheet2!$CL$13,#REF!,29)+HLOOKUP(Sheet2!$CL$14,#REF!,29)+HLOOKUP(Sheet2!$CL$15,#REF!,29)+HLOOKUP(Sheet2!$CL$16,#REF!,29)+HLOOKUP(Sheet2!$CL$17,#REF!,29))</f>
        <v>#REF!</v>
      </c>
      <c r="CM49" s="8" t="e">
        <f>SUM(HLOOKUP(Sheet2!$CM$3,#REF!,29)+HLOOKUP(Sheet2!$CM$4,#REF!,29)+HLOOKUP(Sheet2!$CM$5,#REF!,29)+HLOOKUP(Sheet2!$CM$6,#REF!,29)+HLOOKUP(Sheet2!$CM$7,#REF!,29)+HLOOKUP(Sheet2!$CM$8,#REF!,29)+HLOOKUP(Sheet2!$CM$9,#REF!,29)+HLOOKUP(Sheet2!$CM$10,#REF!,29)+HLOOKUP(Sheet2!$CM$11,#REF!,29)+HLOOKUP(Sheet2!$CM$12,#REF!,29)+HLOOKUP(Sheet2!$CM$13,#REF!,29)+HLOOKUP(Sheet2!$CM$14,#REF!,29)+HLOOKUP(Sheet2!$CM$15,#REF!,29))</f>
        <v>#REF!</v>
      </c>
      <c r="CN49" s="8" t="e">
        <f>SUM(HLOOKUP(Sheet2!$CN$3,#REF!,29)+HLOOKUP(Sheet2!$CN$4,#REF!,29)+HLOOKUP(Sheet2!$CN$5,#REF!,29)+HLOOKUP(Sheet2!$CN$6,#REF!,29)+HLOOKUP(Sheet2!$CN$7,#REF!,29)+HLOOKUP(Sheet2!$CN$8,#REF!,29)+HLOOKUP(Sheet2!$CN$9,#REF!,29)+HLOOKUP(Sheet2!$CN$10,#REF!,29)+HLOOKUP(Sheet2!$CN$11,#REF!,29)+HLOOKUP(Sheet2!$CN$12,#REF!,29)+HLOOKUP(Sheet2!$CN$13,#REF!,29)+HLOOKUP(Sheet2!$CN$14,#REF!,29)+HLOOKUP(Sheet2!$CN$15,#REF!,29)+HLOOKUP(Sheet2!$CN$16,#REF!,29)+HLOOKUP(Sheet2!$CN$17,#REF!,29))</f>
        <v>#REF!</v>
      </c>
      <c r="CO49" s="8" t="e">
        <f>SUM(HLOOKUP(Sheet2!$CO$3,#REF!,29)+HLOOKUP(Sheet2!$CO$4,#REF!,29)+HLOOKUP(Sheet2!$CO$5,#REF!,29)+HLOOKUP(Sheet2!$CO$6,#REF!,29)+HLOOKUP(Sheet2!$CO$7,#REF!,29)+HLOOKUP(Sheet2!$CO$8,#REF!,29)+HLOOKUP(Sheet2!$CO$9,#REF!,29)+HLOOKUP(Sheet2!$CO$10,#REF!,29)+HLOOKUP(Sheet2!$CO$11,#REF!,29)+HLOOKUP(Sheet2!$CO$12,#REF!,29)+HLOOKUP(Sheet2!$CO$13,#REF!,29)+HLOOKUP(Sheet2!$CO$14,#REF!,29)+HLOOKUP(Sheet2!$CO$15,#REF!,29)+HLOOKUP(Sheet2!$CO$16,#REF!,29)+HLOOKUP(Sheet2!$CO$17,#REF!,29))</f>
        <v>#REF!</v>
      </c>
      <c r="CP49" s="8" t="e">
        <f>SUM(HLOOKUP(Sheet2!$CP$3,#REF!,29)+HLOOKUP(Sheet2!$CP$4,#REF!,29)+HLOOKUP(Sheet2!$CP$5,#REF!,29)+HLOOKUP(Sheet2!$CP$6,#REF!,29)+HLOOKUP(Sheet2!$CP$7,#REF!,29)+HLOOKUP(Sheet2!$CP$8,#REF!,29)+HLOOKUP(Sheet2!$CP$9,#REF!,29)+HLOOKUP(Sheet2!$CP$10,#REF!,29)+HLOOKUP(Sheet2!$CP$11,#REF!,29)+HLOOKUP(Sheet2!$CP$12,#REF!,29)+HLOOKUP(Sheet2!$CP$13,#REF!,29)+HLOOKUP(Sheet2!$CP$14,#REF!,29)+HLOOKUP(Sheet2!$CP$15,#REF!,29)+HLOOKUP(Sheet2!$CP$16,#REF!,29)+HLOOKUP(Sheet2!$CP$17,#REF!,29)+HLOOKUP(Sheet2!$CP$18,#REF!,29))</f>
        <v>#REF!</v>
      </c>
      <c r="CQ49" s="8" t="e">
        <f>SUM(HLOOKUP(Sheet2!$CQ$3,#REF!,29)+HLOOKUP(Sheet2!$CQ$4,#REF!,29)+HLOOKUP(Sheet2!$CQ$5,#REF!,29)+HLOOKUP(Sheet2!$CQ$6,#REF!,29)+HLOOKUP(Sheet2!$CQ$7,#REF!,29)+HLOOKUP(Sheet2!$CQ$8,#REF!,29)+HLOOKUP(Sheet2!$CQ$9,#REF!,29)+HLOOKUP(Sheet2!$CQ$10,#REF!,29)+HLOOKUP(Sheet2!$CQ$11,#REF!,29)+HLOOKUP(Sheet2!$CQ$12,#REF!,29)+HLOOKUP(Sheet2!$CQ$13,#REF!,29)+HLOOKUP(Sheet2!$CQ$14,#REF!,29)+HLOOKUP(Sheet2!$CQ$15,#REF!,29)+HLOOKUP(Sheet2!$CQ$16,#REF!,29)+HLOOKUP(Sheet2!$CQ$17,#REF!,29)+HLOOKUP(Sheet2!$CQ$18,#REF!,29))</f>
        <v>#REF!</v>
      </c>
      <c r="CR49" s="8" t="e">
        <f>SUM(HLOOKUP(Sheet2!$CR$3,#REF!,29)+HLOOKUP(Sheet2!$CR$4,#REF!,29)+HLOOKUP(Sheet2!$CR$5,#REF!,29)+HLOOKUP(Sheet2!$CR$6,#REF!,29)+HLOOKUP(Sheet2!$CR$7,#REF!,29)+HLOOKUP(Sheet2!$CR$8,#REF!,29)+HLOOKUP(Sheet2!$CR$9,#REF!,29)+HLOOKUP(Sheet2!$CR$10,#REF!,29)+HLOOKUP(Sheet2!$CR$11,#REF!,29)+HLOOKUP(Sheet2!$CR$12,#REF!,29)+HLOOKUP(Sheet2!$CR$13,#REF!,29)+HLOOKUP(Sheet2!$CR$14,#REF!,29)+HLOOKUP(Sheet2!$CR$15,#REF!,29)+HLOOKUP(Sheet2!$CR$16,#REF!,29)+HLOOKUP(Sheet2!$CR$17,#REF!,29)+HLOOKUP(Sheet2!$CR$18,#REF!,29)+HLOOKUP(Sheet2!$CR$19,#REF!,29)+HLOOKUP(Sheet2!$CR$20,#REF!,29)+HLOOKUP(Sheet2!$CR$21,#REF!,29))</f>
        <v>#REF!</v>
      </c>
      <c r="CS49" s="8" t="e">
        <f>SUM(HLOOKUP(Sheet2!$CS$3,#REF!,29)+HLOOKUP(Sheet2!$CS$4,#REF!,29)+HLOOKUP(Sheet2!$CS$5,#REF!,29)+HLOOKUP(Sheet2!$CS$6,#REF!,29)+HLOOKUP(Sheet2!$CS$7,#REF!,29)+HLOOKUP(Sheet2!$CS$8,#REF!,29)+HLOOKUP(Sheet2!$CS$9,#REF!,29)+HLOOKUP(Sheet2!$CS$10,#REF!,29)+HLOOKUP(Sheet2!$CS$11,#REF!,29)+HLOOKUP(Sheet2!$CS$12,#REF!,29)+HLOOKUP(Sheet2!$CS$13,#REF!,29)+HLOOKUP(Sheet2!$CS$14,#REF!,29)+HLOOKUP(Sheet2!$CS$15,#REF!,29)+HLOOKUP(Sheet2!$CS$16,#REF!,29)+HLOOKUP(Sheet2!$CS$17,#REF!,29)+HLOOKUP(Sheet2!$CS$18,#REF!,29))</f>
        <v>#REF!</v>
      </c>
      <c r="CT49" s="8" t="e">
        <f>SUM(HLOOKUP(Sheet2!$CT$3,#REF!,29)+HLOOKUP(Sheet2!$CT$4,#REF!,29)+HLOOKUP(Sheet2!$CT$5,#REF!,29)+HLOOKUP(Sheet2!$CT$6,#REF!,29)+HLOOKUP(Sheet2!$CT$7,#REF!,29)+HLOOKUP(Sheet2!$CT$8,#REF!,29)+HLOOKUP(Sheet2!$CT$9,#REF!,29)+HLOOKUP(Sheet2!$CT$10,#REF!,29)+HLOOKUP(Sheet2!$CT$11,#REF!,29)+HLOOKUP(Sheet2!$CT$12,#REF!,29)+HLOOKUP(Sheet2!$CT$13,#REF!,29)+HLOOKUP(Sheet2!$CT$14,#REF!,29)+HLOOKUP(Sheet2!$CT$15,#REF!,29)+HLOOKUP(Sheet2!$CT$16,#REF!,29)+HLOOKUP(Sheet2!$CT$17,#REF!,29)+HLOOKUP(Sheet2!$CT$18,#REF!,29)+HLOOKUP(Sheet2!$CT$19,#REF!,29)+HLOOKUP(Sheet2!$CT$20,#REF!,29))</f>
        <v>#REF!</v>
      </c>
      <c r="CU49" s="8" t="e">
        <f>SUM(HLOOKUP(Sheet2!$CU$3,#REF!,29)+HLOOKUP(Sheet2!$CU$4,#REF!,29)+HLOOKUP(Sheet2!$CU$5,#REF!,29)+HLOOKUP(Sheet2!$CU$6,#REF!,29)+HLOOKUP(Sheet2!$CU$7,#REF!,29)+HLOOKUP(Sheet2!$CU$8,#REF!,29)+HLOOKUP(Sheet2!$CU$9,#REF!,29)+HLOOKUP(Sheet2!$CU$10,#REF!,29)+HLOOKUP(Sheet2!$CU$11,#REF!,29)+HLOOKUP(Sheet2!$CU$12,#REF!,29)+HLOOKUP(Sheet2!$CU$13,#REF!,29)+HLOOKUP(Sheet2!$CU$14,#REF!,29)+HLOOKUP(Sheet2!$CU$15,#REF!,29)+HLOOKUP(Sheet2!$CU$16,#REF!,29)+HLOOKUP(Sheet2!$CU$17,#REF!,29))</f>
        <v>#REF!</v>
      </c>
      <c r="CV49" s="8" t="e">
        <f>SUM(HLOOKUP(Sheet2!$CV$3,#REF!,29)+HLOOKUP(Sheet2!$CV$4,#REF!,29)+HLOOKUP(Sheet2!$CV$5,#REF!,29)+HLOOKUP(Sheet2!$CV$6,#REF!,29)+HLOOKUP(Sheet2!$CV$7,#REF!,29)+HLOOKUP(Sheet2!$CV$8,#REF!,29)+HLOOKUP(Sheet2!$CV$9,#REF!,29)+HLOOKUP(Sheet2!$CV$10,#REF!,29)+HLOOKUP(Sheet2!$CV$11,#REF!,29)+HLOOKUP(Sheet2!$CV$12,#REF!,29)+HLOOKUP(Sheet2!$CV$13,#REF!,29)+HLOOKUP(Sheet2!$CV$14,#REF!,29)+HLOOKUP(Sheet2!$CV$15,#REF!,29)+HLOOKUP(Sheet2!$CV$16,#REF!,29)+HLOOKUP(Sheet2!$CV$17,#REF!,29)+HLOOKUP(Sheet2!$CV$18,#REF!,29))</f>
        <v>#REF!</v>
      </c>
      <c r="CW49" s="8" t="e">
        <f>SUM(HLOOKUP(Sheet2!$CW$3,#REF!,29)+HLOOKUP(Sheet2!$CW$4,#REF!,29)+HLOOKUP(Sheet2!$CW$5,#REF!,29)+HLOOKUP(Sheet2!$CW$6,#REF!,29)+HLOOKUP(Sheet2!$CW$7,#REF!,29)+HLOOKUP(Sheet2!$CW$8,#REF!,29)+HLOOKUP(Sheet2!$CW$9,#REF!,29)+HLOOKUP(Sheet2!$CW$10,#REF!,29)+HLOOKUP(Sheet2!$CW$11,#REF!,29)+HLOOKUP(Sheet2!$CW$12,#REF!,29)+HLOOKUP(Sheet2!$CW$13,#REF!,29)+HLOOKUP(Sheet2!$CW$14,#REF!,29)+HLOOKUP(Sheet2!$CW$15,#REF!,29))</f>
        <v>#REF!</v>
      </c>
      <c r="CX49" s="8" t="e">
        <f>SUM(HLOOKUP(Sheet2!$CX$3,#REF!,29)+HLOOKUP(Sheet2!$CX$4,#REF!,29)+HLOOKUP(Sheet2!$CX$5,#REF!,29)+HLOOKUP(Sheet2!$CX$6,#REF!,29)+HLOOKUP(Sheet2!$CX$7,#REF!,29)+HLOOKUP(Sheet2!$CX$8,#REF!,29)+HLOOKUP(Sheet2!$CX$9,#REF!,29)+HLOOKUP(Sheet2!$CX$10,#REF!,29)+HLOOKUP(Sheet2!$CX$11,#REF!,29)+HLOOKUP(Sheet2!$CX$12,#REF!,29)+HLOOKUP(Sheet2!$CX$13,#REF!,29)+HLOOKUP(Sheet2!$CX$14,#REF!,29)+HLOOKUP(Sheet2!$CX$15,#REF!,29)+HLOOKUP(Sheet2!$CX$16,#REF!,29)+HLOOKUP(Sheet2!$CX$17,#REF!,29))</f>
        <v>#REF!</v>
      </c>
      <c r="CY49" s="8" t="e">
        <f>SUM(HLOOKUP(Sheet2!$CY$3,#REF!,29)+HLOOKUP(Sheet2!$CY$4,#REF!,29)+HLOOKUP(Sheet2!$CY$5,#REF!,29)+HLOOKUP(Sheet2!$CY$6,#REF!,29)+HLOOKUP(Sheet2!$CY$7,#REF!,29)+HLOOKUP(Sheet2!$CY$8,#REF!,29)+HLOOKUP(Sheet2!$CY$9,#REF!,29)+HLOOKUP(Sheet2!$CY$10,#REF!,29)+HLOOKUP(Sheet2!$CY$11,#REF!,29)+HLOOKUP(Sheet2!$CY$12,#REF!,29)+HLOOKUP(Sheet2!$CY$13,#REF!,29)+HLOOKUP(Sheet2!$CY$14,#REF!,29)+HLOOKUP(Sheet2!$CY$15,#REF!,29)+HLOOKUP(Sheet2!$CY$16,#REF!,29)+HLOOKUP(Sheet2!$CY$17,#REF!,29))</f>
        <v>#REF!</v>
      </c>
      <c r="CZ49" s="8" t="e">
        <f>SUM(HLOOKUP(Sheet2!$CZ$3,#REF!,29)+HLOOKUP(Sheet2!$CZ$4,#REF!,29)+HLOOKUP(Sheet2!$CZ$5,#REF!,29)+HLOOKUP(Sheet2!$CZ$6,#REF!,29)+HLOOKUP(Sheet2!$CZ$7,#REF!,29)+HLOOKUP(Sheet2!$CZ$8,#REF!,29)+HLOOKUP(Sheet2!$CZ$9,#REF!,29)+HLOOKUP(Sheet2!$CZ$10,#REF!,29)+HLOOKUP(Sheet2!$CZ$11,#REF!,29)+HLOOKUP(Sheet2!$CZ$12,#REF!,29)+HLOOKUP(Sheet2!$CZ$13,#REF!,29)+HLOOKUP(Sheet2!$CZ$14,#REF!,29))</f>
        <v>#REF!</v>
      </c>
      <c r="DA49" s="8" t="e">
        <f>SUM(HLOOKUP(Sheet2!$DA$3,#REF!,29)+HLOOKUP(Sheet2!$DA$4,#REF!,29)+HLOOKUP(Sheet2!$DA$5,#REF!,29)+HLOOKUP(Sheet2!$DA$6,#REF!,29)+HLOOKUP(Sheet2!$DA$7,#REF!,29)+HLOOKUP(Sheet2!$DA$8,#REF!,29)+HLOOKUP(Sheet2!$DA$9,#REF!,29)+HLOOKUP(Sheet2!$DA$10,#REF!,29)+HLOOKUP(Sheet2!$DA$11,#REF!,29)+HLOOKUP(Sheet2!$DA$12,#REF!,29)+HLOOKUP(Sheet2!$DA$13,#REF!,29)+HLOOKUP(Sheet2!$DA$14,#REF!,29)+HLOOKUP(Sheet2!$DA$15,#REF!,29)+HLOOKUP(Sheet2!$DA$16,#REF!,29))</f>
        <v>#REF!</v>
      </c>
      <c r="DB49" s="8" t="e">
        <f>SUM(HLOOKUP(Sheet2!$DB$3,#REF!,29)+HLOOKUP(Sheet2!$DB$4,#REF!,29)+HLOOKUP(Sheet2!$DB$5,#REF!,29)+HLOOKUP(Sheet2!$DB$6,#REF!,29)+HLOOKUP(Sheet2!$DB$7,#REF!,29)+HLOOKUP(Sheet2!$DB$8,#REF!,29)+HLOOKUP(Sheet2!$DB$9,#REF!,29)+HLOOKUP(Sheet2!$DB$10,#REF!,29)+HLOOKUP(Sheet2!$DB$11,#REF!,29)+HLOOKUP(Sheet2!$DB$12,#REF!,29)+HLOOKUP(Sheet2!$DB$13,#REF!,29)+HLOOKUP(Sheet2!$DB$14,#REF!,29)+HLOOKUP(Sheet2!$DB$15,#REF!,29))</f>
        <v>#REF!</v>
      </c>
      <c r="DC49" s="8" t="e">
        <f>SUM(HLOOKUP(Sheet2!$DC$3,#REF!,29)+HLOOKUP(Sheet2!$DC$4,#REF!,29)+HLOOKUP(Sheet2!$DC$5,#REF!,29)+HLOOKUP(Sheet2!$DC$6,#REF!,29)+HLOOKUP(Sheet2!$DC$7,#REF!,29)+HLOOKUP(Sheet2!$DC$8,#REF!,29)+HLOOKUP(Sheet2!$DC$9,#REF!,29)+HLOOKUP(Sheet2!$DC$10,#REF!,29)+HLOOKUP(Sheet2!$DC$11,#REF!,29)+HLOOKUP(Sheet2!$DC$12,#REF!,29)+HLOOKUP(Sheet2!$DC$13,#REF!,29)+HLOOKUP(Sheet2!$DC$14,#REF!,29)+HLOOKUP(Sheet2!$DC$15,#REF!,29)+HLOOKUP(Sheet2!$DC$16,#REF!,29)+HLOOKUP(Sheet2!$DC$17,#REF!,29))</f>
        <v>#REF!</v>
      </c>
      <c r="DD49" s="8" t="e">
        <f>SUM(HLOOKUP(Sheet2!$DD$3,#REF!,29)+HLOOKUP(Sheet2!$DD$4,#REF!,29)+HLOOKUP(Sheet2!$DD$5,#REF!,29)+HLOOKUP(Sheet2!$DD$6,#REF!,29)+HLOOKUP(Sheet2!$DD$7,#REF!,29)+HLOOKUP(Sheet2!$DD$8,#REF!,29)+HLOOKUP(Sheet2!$DD$9,#REF!,29)+HLOOKUP(Sheet2!$DD$10,#REF!,29)+HLOOKUP(Sheet2!$DD$11,#REF!,29)+HLOOKUP(Sheet2!$DD$12,#REF!,29)+HLOOKUP(Sheet2!$DD$13,#REF!,29)+HLOOKUP(Sheet2!$DD$14,#REF!,29)+HLOOKUP(Sheet2!$DD$15,#REF!,29)+HLOOKUP(Sheet2!$DD$16,#REF!,29)+HLOOKUP(Sheet2!$DD$17,#REF!,29)+HLOOKUP(Sheet2!$DD$18,#REF!,29))</f>
        <v>#REF!</v>
      </c>
      <c r="DE49" s="8" t="e">
        <f>SUM(HLOOKUP(Sheet2!$DE$3,#REF!,29)+HLOOKUP(Sheet2!$DE$4,#REF!,29)+HLOOKUP(Sheet2!$DE$5,#REF!,29)+HLOOKUP(Sheet2!$DE$6,#REF!,29)+HLOOKUP(Sheet2!$DE$7,#REF!,29)+HLOOKUP(Sheet2!$DE$8,#REF!,29)+HLOOKUP(Sheet2!$DE$9,#REF!,29)+HLOOKUP(Sheet2!$DE$10,#REF!,29)+HLOOKUP(Sheet2!$DE$11,#REF!,29)+HLOOKUP(Sheet2!$DE$12,#REF!,29)+HLOOKUP(Sheet2!$DE$13,#REF!,29)+HLOOKUP(Sheet2!$DE$14,#REF!,29)+HLOOKUP(Sheet2!$DE$15,#REF!,29)+HLOOKUP(Sheet2!$DE$16,#REF!,29)+HLOOKUP(Sheet2!$DE$17,#REF!,29)+HLOOKUP(Sheet2!$DE$18,#REF!,29))</f>
        <v>#REF!</v>
      </c>
      <c r="DF49" s="8" t="e">
        <f>SUM(HLOOKUP(Sheet2!$DF$3,#REF!,29)+HLOOKUP(Sheet2!$DF$4,#REF!,29)+HLOOKUP(Sheet2!$DF$5,#REF!,29)+HLOOKUP(Sheet2!$DF$6,#REF!,29)+HLOOKUP(Sheet2!$DF$7,#REF!,29)+HLOOKUP(Sheet2!$DF$8,#REF!,29)+HLOOKUP(Sheet2!$DF$9,#REF!,29)+HLOOKUP(Sheet2!$DF$10,#REF!,29)+HLOOKUP(Sheet2!$DF$11,#REF!,29)+HLOOKUP(Sheet2!$DF$12,#REF!,29)+HLOOKUP(Sheet2!$DF$13,#REF!,29)+HLOOKUP(Sheet2!$DF$14,#REF!,29)+HLOOKUP(Sheet2!$DF$15,#REF!,29)+HLOOKUP(Sheet2!$DF$16,#REF!,29)+HLOOKUP(Sheet2!$DF$17,#REF!,29)+HLOOKUP(Sheet2!$DF$18,#REF!,29))</f>
        <v>#REF!</v>
      </c>
      <c r="DG49" s="8" t="e">
        <f>SUM(HLOOKUP(Sheet2!$DG$3,#REF!,29)+HLOOKUP(Sheet2!$DG$4,#REF!,29)+HLOOKUP(Sheet2!$DG$5,#REF!,29)+HLOOKUP(Sheet2!$DG$6,#REF!,29)+HLOOKUP(Sheet2!$DG$7,#REF!,29)+HLOOKUP(Sheet2!$DG$8,#REF!,29)+HLOOKUP(Sheet2!$DG$9,#REF!,29)+HLOOKUP(Sheet2!$DG$10,#REF!,29)+HLOOKUP(Sheet2!$DG$11,#REF!,29)+HLOOKUP(Sheet2!$DG$12,#REF!,29)+HLOOKUP(Sheet2!$DG$13,#REF!,29)+HLOOKUP(Sheet2!$DG$14,#REF!,29)+HLOOKUP(Sheet2!$DG$15,#REF!,29)+HLOOKUP(Sheet2!$DG$16,#REF!,29)+HLOOKUP(Sheet2!$DG$17,#REF!,29))</f>
        <v>#REF!</v>
      </c>
      <c r="DH49" s="8" t="e">
        <f>SUM(HLOOKUP(Sheet2!$DH$3,#REF!,29)+HLOOKUP(Sheet2!$DH$4,#REF!,29)+HLOOKUP(Sheet2!$DH$5,#REF!,29)+HLOOKUP(Sheet2!$DH$6,#REF!,29)+HLOOKUP(Sheet2!$DH$7,#REF!,29)+HLOOKUP(Sheet2!$DH$8,#REF!,29)+HLOOKUP(Sheet2!$DH$9,#REF!,29)+HLOOKUP(Sheet2!$DH$10,#REF!,29)+HLOOKUP(Sheet2!$DH$11,#REF!,29)+HLOOKUP(Sheet2!$DH$12,#REF!,29)+HLOOKUP(Sheet2!$DH$13,#REF!,29)+HLOOKUP(Sheet2!$DH$14,#REF!,29)+HLOOKUP(Sheet2!$DH$15,#REF!,29)+HLOOKUP(Sheet2!$DH$16,#REF!,29)+HLOOKUP(Sheet2!$DH$17,#REF!,29))</f>
        <v>#REF!</v>
      </c>
      <c r="DI49" s="8" t="e">
        <f>SUM(HLOOKUP(Sheet2!$DI$3,#REF!,29)+HLOOKUP(Sheet2!$DI$4,#REF!,29)+HLOOKUP(Sheet2!$DI$5,#REF!,29)+HLOOKUP(Sheet2!$DI$6,#REF!,29)+HLOOKUP(Sheet2!$DI$7,#REF!,29)+HLOOKUP(Sheet2!$DI$8,#REF!,29)+HLOOKUP(Sheet2!$DI$9,#REF!,29)+HLOOKUP(Sheet2!$DI$10,#REF!,29)+HLOOKUP(Sheet2!$DI$11,#REF!,29)+HLOOKUP(Sheet2!$DI$12,#REF!,29)+HLOOKUP(Sheet2!$DI$13,#REF!,29)+HLOOKUP(Sheet2!$DI$14,#REF!,29)+HLOOKUP(Sheet2!$DI$15,#REF!,29)+HLOOKUP(Sheet2!$DI$16,#REF!,29)+HLOOKUP(Sheet2!$DI$17,#REF!,29))</f>
        <v>#REF!</v>
      </c>
      <c r="DJ49" s="8" t="e">
        <f>SUM(HLOOKUP(Sheet2!$DJ$3,#REF!,29)+HLOOKUP(Sheet2!$DJ$4,#REF!,29)+HLOOKUP(Sheet2!$DJ$5,#REF!,29)+HLOOKUP(Sheet2!$DJ$6,#REF!,29)+HLOOKUP(Sheet2!$DJ$7,#REF!,29)+HLOOKUP(Sheet2!$DJ$8,#REF!,29)+HLOOKUP(Sheet2!$DJ$9,#REF!,29)+HLOOKUP(Sheet2!$DJ$10,#REF!,29)+HLOOKUP(Sheet2!$DJ$11,#REF!,29)+HLOOKUP(Sheet2!$DJ$12,#REF!,29)+HLOOKUP(Sheet2!$DJ$13,#REF!,29)+HLOOKUP(Sheet2!$DJ$14,#REF!,29)+HLOOKUP(Sheet2!$DJ$15,#REF!,29))</f>
        <v>#REF!</v>
      </c>
      <c r="DK49" s="8" t="e">
        <f>SUM(HLOOKUP(Sheet2!$DK$3,#REF!,29)+HLOOKUP(Sheet2!$DK$4,#REF!,29)+HLOOKUP(Sheet2!$DK$5,#REF!,29)+HLOOKUP(Sheet2!$DK$6,#REF!,29)+HLOOKUP(Sheet2!$DK$7,#REF!,29)+HLOOKUP(Sheet2!$DK$8,#REF!,29)+HLOOKUP(Sheet2!$DK$9,#REF!,29)+HLOOKUP(Sheet2!$DK$10,#REF!,29)+HLOOKUP(Sheet2!$DK$11,#REF!,29)+HLOOKUP(Sheet2!$DK$12,#REF!,29)+HLOOKUP(Sheet2!$DK$13,#REF!,29)+HLOOKUP(Sheet2!$DK$14,#REF!,29)+HLOOKUP(Sheet2!$DK$15,#REF!,29)+HLOOKUP(Sheet2!$DK$16,#REF!,29)+HLOOKUP(Sheet2!$DK$17,#REF!,29))</f>
        <v>#REF!</v>
      </c>
      <c r="DL49" s="8" t="e">
        <f>SUM(HLOOKUP(Sheet2!$DL$3,#REF!,29)+HLOOKUP(Sheet2!$DL$4,#REF!,29)+HLOOKUP(Sheet2!$DL$5,#REF!,29)+HLOOKUP(Sheet2!$DL$6,#REF!,29)+HLOOKUP(Sheet2!$DL$7,#REF!,29)+HLOOKUP(Sheet2!$DL$8,#REF!,29)+HLOOKUP(Sheet2!$DL$9,#REF!,29)+HLOOKUP(Sheet2!$DL$10,#REF!,29)+HLOOKUP(Sheet2!$DL$11,#REF!,29)+HLOOKUP(Sheet2!$DL$12,#REF!,29)+HLOOKUP(Sheet2!$DL$13,#REF!,29)+HLOOKUP(Sheet2!$DL$14,#REF!,29)+HLOOKUP(Sheet2!$DL$15,#REF!,29)+HLOOKUP(Sheet2!$DL$16,#REF!,29)+HLOOKUP(Sheet2!$DL$17,#REF!,29))</f>
        <v>#REF!</v>
      </c>
      <c r="DM49" s="8" t="e">
        <f>SUM(HLOOKUP(Sheet2!$DM$3,#REF!,29)+HLOOKUP(Sheet2!$DM$4,#REF!,29)+HLOOKUP(Sheet2!$DM$5,#REF!,29)+HLOOKUP(Sheet2!$DM$6,#REF!,29)+HLOOKUP(Sheet2!$DM$7,#REF!,29)+HLOOKUP(Sheet2!$DM$8,#REF!,29)+HLOOKUP(Sheet2!$DM$9,#REF!,29)+HLOOKUP(Sheet2!$DM$10,#REF!,29)+HLOOKUP(Sheet2!$DM$11,#REF!,29)+HLOOKUP(Sheet2!$DM$12,#REF!,29)+HLOOKUP(Sheet2!$DM$13,#REF!,29)+HLOOKUP(Sheet2!$DM$14,#REF!,29)+HLOOKUP(Sheet2!$DM$15,#REF!,29)+HLOOKUP(Sheet2!$DM$16,#REF!,29)+HLOOKUP(Sheet2!$DM$17,#REF!,29)+HLOOKUP(Sheet2!$DM$18,#REF!,29))</f>
        <v>#REF!</v>
      </c>
      <c r="DN49" s="8" t="e">
        <f>SUM(HLOOKUP(Sheet2!$DN$3,#REF!,29)+HLOOKUP(Sheet2!$DN$4,#REF!,29)+HLOOKUP(Sheet2!$DN$5,#REF!,29)+HLOOKUP(Sheet2!$DN$6,#REF!,29)+HLOOKUP(Sheet2!$DN$7,#REF!,29)+HLOOKUP(Sheet2!$DN$8,#REF!,29)+HLOOKUP(Sheet2!$DN$9,#REF!,29)+HLOOKUP(Sheet2!$DN$10,#REF!,29)+HLOOKUP(Sheet2!$DN$11,#REF!,29)+HLOOKUP(Sheet2!$DN$12,#REF!,29)+HLOOKUP(Sheet2!$DN$13,#REF!,29)+HLOOKUP(Sheet2!$DN$14,#REF!,29)+HLOOKUP(Sheet2!$DN$15,#REF!,29)+HLOOKUP(Sheet2!$DN$16,#REF!,29)+HLOOKUP(Sheet2!$DN$17,#REF!,29)+HLOOKUP(Sheet2!$DN$18,#REF!,29))</f>
        <v>#REF!</v>
      </c>
      <c r="DO49" s="8" t="e">
        <f>SUM(HLOOKUP(Sheet2!$DO$3,#REF!,29)+HLOOKUP(Sheet2!$DO$4,#REF!,29)+HLOOKUP(Sheet2!$DO$5,#REF!,29)+HLOOKUP(Sheet2!$DO$6,#REF!,29)+HLOOKUP(Sheet2!$DO$7,#REF!,29)+HLOOKUP(Sheet2!$DO$8,#REF!,29)+HLOOKUP(Sheet2!$DO$9,#REF!,29)+HLOOKUP(Sheet2!$DO$10,#REF!,29)+HLOOKUP(Sheet2!$DO$11,#REF!,29)+HLOOKUP(Sheet2!$DO$12,#REF!,29)+HLOOKUP(Sheet2!$DO$13,#REF!,29)+HLOOKUP(Sheet2!$DO$14,#REF!,29)+HLOOKUP(Sheet2!$DO$15,#REF!,29)+HLOOKUP(Sheet2!$DO$16,#REF!,29)+HLOOKUP(Sheet2!$DO$17,#REF!,29)+HLOOKUP(Sheet2!$DO$18,#REF!,29)+HLOOKUP(Sheet2!$DO$19,#REF!,29)+HLOOKUP(Sheet2!$DO$20,#REF!,29)+HLOOKUP(Sheet2!$DO$21,#REF!,29))</f>
        <v>#REF!</v>
      </c>
      <c r="DP49" s="8" t="e">
        <f>SUM(HLOOKUP(Sheet2!$DP$3,#REF!,29)+HLOOKUP(Sheet2!$DP$4,#REF!,29)+HLOOKUP(Sheet2!$DP$5,#REF!,29)+HLOOKUP(Sheet2!$DP$6,#REF!,29)+HLOOKUP(Sheet2!$DP$7,#REF!,29)+HLOOKUP(Sheet2!$DP$8,#REF!,29)+HLOOKUP(Sheet2!$DP$9,#REF!,29)+HLOOKUP(Sheet2!$DP$10,#REF!,29)+HLOOKUP(Sheet2!$DP$11,#REF!,29)+HLOOKUP(Sheet2!$DP$12,#REF!,29)+HLOOKUP(Sheet2!$DP$13,#REF!,29)+HLOOKUP(Sheet2!$DP$14,#REF!,29)+HLOOKUP(Sheet2!$DP$15,#REF!,29)+HLOOKUP(Sheet2!$DP$16,#REF!,29)+HLOOKUP(Sheet2!$DP$17,#REF!,29)+HLOOKUP(Sheet2!$DP$18,#REF!,29))</f>
        <v>#REF!</v>
      </c>
      <c r="DQ49" s="8" t="e">
        <f>SUM(HLOOKUP(Sheet2!$DQ$3,#REF!,29)+HLOOKUP(Sheet2!$DQ$4,#REF!,29)+HLOOKUP(Sheet2!$DQ$5,#REF!,29)+HLOOKUP(Sheet2!$DQ$6,#REF!,29)+HLOOKUP(Sheet2!$DQ$7,#REF!,29)+HLOOKUP(Sheet2!$DQ$8,#REF!,29)+HLOOKUP(Sheet2!$DQ$9,#REF!,29)+HLOOKUP(Sheet2!$DQ$10,#REF!,29)+HLOOKUP(Sheet2!$DQ$11,#REF!,29)+HLOOKUP(Sheet2!$DQ$12,#REF!,29)+HLOOKUP(Sheet2!$DQ$13,#REF!,29)+HLOOKUP(Sheet2!$DQ$14,#REF!,29)+HLOOKUP(Sheet2!$DQ$15,#REF!,29)+HLOOKUP(Sheet2!$DQ$16,#REF!,29)+HLOOKUP(Sheet2!$DQ$17,#REF!,29)+HLOOKUP(Sheet2!$DQ$18,#REF!,29)+HLOOKUP(Sheet2!$DQ$19,#REF!,29)+HLOOKUP(Sheet2!$DQ$20,#REF!,29))</f>
        <v>#REF!</v>
      </c>
      <c r="DR49" s="8" t="e">
        <f>SUM(HLOOKUP(Sheet2!$DR$3,#REF!,29)+HLOOKUP(Sheet2!$DR$4,#REF!,29)+HLOOKUP(Sheet2!$DR$5,#REF!,29)+HLOOKUP(Sheet2!$DR$6,#REF!,29)+HLOOKUP(Sheet2!$DR$7,#REF!,29)+HLOOKUP(Sheet2!$DR$8,#REF!,29)+HLOOKUP(Sheet2!$DR$9,#REF!,29)+HLOOKUP(Sheet2!$DR$10,#REF!,29)+HLOOKUP(Sheet2!$DR$11,#REF!,29)+HLOOKUP(Sheet2!$DR$12,#REF!,29)+HLOOKUP(Sheet2!$DR$13,#REF!,29)+HLOOKUP(Sheet2!$DR$14,#REF!,29)+HLOOKUP(Sheet2!$DR$15,#REF!,29)+HLOOKUP(Sheet2!$DR$16,#REF!,29))</f>
        <v>#REF!</v>
      </c>
      <c r="DS49" s="8" t="e">
        <f>SUM(HLOOKUP(Sheet2!$DS$3,#REF!,29)+HLOOKUP(Sheet2!$DS$4,#REF!,29)+HLOOKUP(Sheet2!$DS$5,#REF!,29)+HLOOKUP(Sheet2!$DS$6,#REF!,29)+HLOOKUP(Sheet2!$DS$7,#REF!,29)+HLOOKUP(Sheet2!$DS$8,#REF!,29)+HLOOKUP(Sheet2!$DS$9,#REF!,29)+HLOOKUP(Sheet2!$DS$10,#REF!,29)+HLOOKUP(Sheet2!$DS$11,#REF!,29)+HLOOKUP(Sheet2!$DS$12,#REF!,29)+HLOOKUP(Sheet2!$DS$13,#REF!,29)+HLOOKUP(Sheet2!$DS$14,#REF!,29)+HLOOKUP(Sheet2!$DS$15,#REF!,29)+HLOOKUP(Sheet2!$DS$16,#REF!,29)+HLOOKUP(Sheet2!$DS$17,#REF!,29))</f>
        <v>#REF!</v>
      </c>
      <c r="DT49" s="8" t="e">
        <f>SUM(HLOOKUP(Sheet2!$DT$3,#REF!,29)+HLOOKUP(Sheet2!$DT$4,#REF!,29)+HLOOKUP(Sheet2!$DT$5,#REF!,29)+HLOOKUP(Sheet2!$DT$6,#REF!,29)+HLOOKUP(Sheet2!$DT$7,#REF!,29)+HLOOKUP(Sheet2!$DT$8,#REF!,29)+HLOOKUP(Sheet2!$DT$9,#REF!,29)+HLOOKUP(Sheet2!$DT$10,#REF!,29)+HLOOKUP(Sheet2!$DT$11,#REF!,29)+HLOOKUP(Sheet2!$DT$12,#REF!,29)+HLOOKUP(Sheet2!$DT$13,#REF!,29)+HLOOKUP(Sheet2!$DT$14,#REF!,29))</f>
        <v>#REF!</v>
      </c>
      <c r="DU49" s="8" t="e">
        <f>SUM(HLOOKUP(Sheet2!$DU$3,#REF!,29)+HLOOKUP(Sheet2!$DU$4,#REF!,29)+HLOOKUP(Sheet2!$DU$5,#REF!,29)+HLOOKUP(Sheet2!$DU$6,#REF!,29)+HLOOKUP(Sheet2!$DU$7,#REF!,29)+HLOOKUP(Sheet2!$DU$8,#REF!,29)+HLOOKUP(Sheet2!$DU$9,#REF!,29)+HLOOKUP(Sheet2!$DU$10,#REF!,29)+HLOOKUP(Sheet2!$DU$11,#REF!,29)+HLOOKUP(Sheet2!$DU$12,#REF!,29)+HLOOKUP(Sheet2!$DU$13,#REF!,29)+HLOOKUP(Sheet2!$DU$14,#REF!,29)+HLOOKUP(Sheet2!$DU$15,#REF!,29)+HLOOKUP(Sheet2!$DU$16,#REF!,29))</f>
        <v>#REF!</v>
      </c>
      <c r="DV49" s="8" t="e">
        <f>SUM(HLOOKUP(Sheet2!$DV$3,#REF!,29)+HLOOKUP(Sheet2!$DV$4,#REF!,29)+HLOOKUP(Sheet2!$DV$5,#REF!,29)+HLOOKUP(Sheet2!$DV$6,#REF!,29)+HLOOKUP(Sheet2!$DV$7,#REF!,29)+HLOOKUP(Sheet2!$DV$8,#REF!,29)+HLOOKUP(Sheet2!$DV$9,#REF!,29)+HLOOKUP(Sheet2!$DV$10,#REF!,29)+HLOOKUP(Sheet2!$DV$11,#REF!,29)+HLOOKUP(Sheet2!$DV$12,#REF!,29)+HLOOKUP(Sheet2!$DV$13,#REF!,29)+HLOOKUP(Sheet2!$DV$14,#REF!,29)+HLOOKUP(Sheet2!$DV$15,#REF!,29)+HLOOKUP(Sheet2!$DV$16,#REF!,29))</f>
        <v>#REF!</v>
      </c>
      <c r="DW49" s="8" t="e">
        <f>SUM(HLOOKUP(Sheet2!$DW$3,#REF!,29)+HLOOKUP(Sheet2!$DW$4,#REF!,29)+HLOOKUP(Sheet2!$DW$5,#REF!,29)+HLOOKUP(Sheet2!$DW$6,#REF!,29)+HLOOKUP(Sheet2!$DW$7,#REF!,29)+HLOOKUP(Sheet2!$DW$8,#REF!,29)+HLOOKUP(Sheet2!$DW$9,#REF!,29)+HLOOKUP(Sheet2!$DW$10,#REF!,29)+HLOOKUP(Sheet2!$DW$11,#REF!,29)+HLOOKUP(Sheet2!$DW$12,#REF!,29)+HLOOKUP(Sheet2!$DW$13,#REF!,29))</f>
        <v>#REF!</v>
      </c>
      <c r="DX49" s="8" t="e">
        <f>SUM(HLOOKUP(Sheet2!$DX$3,#REF!,29)+HLOOKUP(Sheet2!$DX$4,#REF!,29)+HLOOKUP(Sheet2!$DX$5,#REF!,29)+HLOOKUP(Sheet2!$DX$6,#REF!,29)+HLOOKUP(Sheet2!$DX$7,#REF!,29)+HLOOKUP(Sheet2!$DX$8,#REF!,29)+HLOOKUP(Sheet2!$DX$9,#REF!,29)+HLOOKUP(Sheet2!$DX$10,#REF!,29)+HLOOKUP(Sheet2!$DX$11,#REF!,29)+HLOOKUP(Sheet2!$DX$12,#REF!,29)+HLOOKUP(Sheet2!$DX$13,#REF!,29)+HLOOKUP(Sheet2!$DX$14,#REF!,29)+HLOOKUP(Sheet2!$DX$15,#REF!,29))</f>
        <v>#REF!</v>
      </c>
      <c r="DY49" s="8" t="e">
        <f>SUM(HLOOKUP(Sheet2!$DY$3,#REF!,29)+HLOOKUP(Sheet2!$DY$4,#REF!,29)+HLOOKUP(Sheet2!$DY$5,#REF!,29)+HLOOKUP(Sheet2!$DY$6,#REF!,29)+HLOOKUP(Sheet2!$DY$7,#REF!,29)+HLOOKUP(Sheet2!$DY$8,#REF!,29)+HLOOKUP(Sheet2!$DY$9,#REF!,29)+HLOOKUP(Sheet2!$DY$10,#REF!,29)+HLOOKUP(Sheet2!$DY$11,#REF!,29)+HLOOKUP(Sheet2!$DY$12,#REF!,29)+HLOOKUP(Sheet2!$DY$13,#REF!,29)+HLOOKUP(Sheet2!$DY$14,#REF!,29))</f>
        <v>#REF!</v>
      </c>
      <c r="DZ49" s="8" t="e">
        <f>SUM(HLOOKUP(Sheet2!$DZ$3,#REF!,29)+HLOOKUP(Sheet2!$DZ$4,#REF!,29)+HLOOKUP(Sheet2!$DZ$5,#REF!,29)+HLOOKUP(Sheet2!$DZ$6,#REF!,29)+HLOOKUP(Sheet2!$DZ$7,#REF!,29)+HLOOKUP(Sheet2!$DZ$8,#REF!,29)+HLOOKUP(Sheet2!$DZ$9,#REF!,29)+HLOOKUP(Sheet2!$DZ$10,#REF!,29)+HLOOKUP(Sheet2!$DZ$11,#REF!,29)+HLOOKUP(Sheet2!$DZ$12,#REF!,29)+HLOOKUP(Sheet2!$DZ$13,#REF!,29)+HLOOKUP(Sheet2!$DZ$14,#REF!,29)+HLOOKUP(Sheet2!$DZ$15,#REF!,29)+HLOOKUP(Sheet2!$DZ$16,#REF!,29))</f>
        <v>#REF!</v>
      </c>
      <c r="EA49" s="8" t="e">
        <f>SUM(HLOOKUP(Sheet2!$EA$3,#REF!,29)+HLOOKUP(Sheet2!$EA$4,#REF!,29)+HLOOKUP(Sheet2!$EA$5,#REF!,29)+HLOOKUP(Sheet2!$EA$6,#REF!,29)+HLOOKUP(Sheet2!$EA$7,#REF!,29)+HLOOKUP(Sheet2!$EA$8,#REF!,29)+HLOOKUP(Sheet2!$EA$9,#REF!,29)+HLOOKUP(Sheet2!$EA$10,#REF!,29)+HLOOKUP(Sheet2!$EA$11,#REF!,29)+HLOOKUP(Sheet2!$EA$12,#REF!,29)+HLOOKUP(Sheet2!$EA$13,#REF!,29)+HLOOKUP(Sheet2!$EA$14,#REF!,29)+HLOOKUP(Sheet2!$EA$15,#REF!,29)+HLOOKUP(Sheet2!$EA$16,#REF!,29)+HLOOKUP(Sheet2!$EA$17,#REF!,29))</f>
        <v>#REF!</v>
      </c>
      <c r="EB49" s="8" t="e">
        <f>SUM(HLOOKUP(Sheet2!$EB$3,#REF!,29)+HLOOKUP(Sheet2!$EB$4,#REF!,29)+HLOOKUP(Sheet2!$EB$5,#REF!,29)+HLOOKUP(Sheet2!$EB$6,#REF!,29)+HLOOKUP(Sheet2!$EB$7,#REF!,29)+HLOOKUP(Sheet2!$EB$8,#REF!,29)+HLOOKUP(Sheet2!$EB$9,#REF!,29)+HLOOKUP(Sheet2!$EB$10,#REF!,29)+HLOOKUP(Sheet2!$EB$11,#REF!,29)+HLOOKUP(Sheet2!$EB$12,#REF!,29)+HLOOKUP(Sheet2!$EB$13,#REF!,29)+HLOOKUP(Sheet2!$EB$14,#REF!,29)+HLOOKUP(Sheet2!$EB$15,#REF!,29)+HLOOKUP(Sheet2!$EB$16,#REF!,29)+HLOOKUP(Sheet2!$EB$17,#REF!,29))</f>
        <v>#REF!</v>
      </c>
      <c r="EC49" s="8" t="e">
        <f>SUM(HLOOKUP(Sheet2!$EC$3,#REF!,29)+HLOOKUP(Sheet2!$EC$4,#REF!,29)+HLOOKUP(Sheet2!$EC$5,#REF!,29)+HLOOKUP(Sheet2!$EC$6,#REF!,29)+HLOOKUP(Sheet2!$EC$7,#REF!,29)+HLOOKUP(Sheet2!$EC$8,#REF!,29)+HLOOKUP(Sheet2!$EC$9,#REF!,29)+HLOOKUP(Sheet2!$EC$10,#REF!,29)+HLOOKUP(Sheet2!$EC$11,#REF!,29)+HLOOKUP(Sheet2!$EC$12,#REF!,29)+HLOOKUP(Sheet2!$EC$13,#REF!,29)+HLOOKUP(Sheet2!$EC$14,#REF!,29)+HLOOKUP(Sheet2!$EC$15,#REF!,29)+HLOOKUP(Sheet2!$EC$16,#REF!,29)+HLOOKUP(Sheet2!$EC$17,#REF!,29))</f>
        <v>#REF!</v>
      </c>
      <c r="ED49" s="8" t="e">
        <f>SUM(HLOOKUP(Sheet2!$ED$3,#REF!,29)+HLOOKUP(Sheet2!$ED$4,#REF!,29)+HLOOKUP(Sheet2!$ED$5,#REF!,29)+HLOOKUP(Sheet2!$ED$6,#REF!,29)+HLOOKUP(Sheet2!$ED$7,#REF!,29)+HLOOKUP(Sheet2!$ED$8,#REF!,29)+HLOOKUP(Sheet2!$ED$9,#REF!,29)+HLOOKUP(Sheet2!$ED$10,#REF!,29)+HLOOKUP(Sheet2!$ED$11,#REF!,29)+HLOOKUP(Sheet2!$ED$12,#REF!,29)+HLOOKUP(Sheet2!$ED$13,#REF!,29)+HLOOKUP(Sheet2!$ED$14,#REF!,29)+HLOOKUP(Sheet2!$ED$15,#REF!,29)+HLOOKUP(Sheet2!$ED$16,#REF!,29))</f>
        <v>#REF!</v>
      </c>
      <c r="EE49" s="8" t="e">
        <f>SUM(HLOOKUP(Sheet2!$EE$3,#REF!,29)+HLOOKUP(Sheet2!$EE$4,#REF!,29)+HLOOKUP(Sheet2!$EE$5,#REF!,29)+HLOOKUP(Sheet2!$EE$6,#REF!,29)+HLOOKUP(Sheet2!$EE$7,#REF!,29)+HLOOKUP(Sheet2!$EE$8,#REF!,29)+HLOOKUP(Sheet2!$EE$9,#REF!,29)+HLOOKUP(Sheet2!$EE$10,#REF!,29)+HLOOKUP(Sheet2!$EE$11,#REF!,29)+HLOOKUP(Sheet2!$EE$12,#REF!,29)+HLOOKUP(Sheet2!$EE$13,#REF!,29)+HLOOKUP(Sheet2!$EE$14,#REF!,29)+HLOOKUP(Sheet2!$EE$15,#REF!,29)+HLOOKUP(Sheet2!$EE$16,#REF!,29))</f>
        <v>#REF!</v>
      </c>
      <c r="EF49" s="8" t="e">
        <f>SUM(HLOOKUP(Sheet2!$EF$3,#REF!,29)+HLOOKUP(Sheet2!$EF$4,#REF!,29)+HLOOKUP(Sheet2!$EF$5,#REF!,29)+HLOOKUP(Sheet2!$EF$6,#REF!,29)+HLOOKUP(Sheet2!$EF$7,#REF!,29)+HLOOKUP(Sheet2!$EF$8,#REF!,29)+HLOOKUP(Sheet2!$EF$9,#REF!,29)+HLOOKUP(Sheet2!$EF$10,#REF!,29)+HLOOKUP(Sheet2!$EF$11,#REF!,29)+HLOOKUP(Sheet2!$EF$12,#REF!,29)+HLOOKUP(Sheet2!$EF$13,#REF!,29)+HLOOKUP(Sheet2!$EF$14,#REF!,29)+HLOOKUP(Sheet2!$EF$15,#REF!,29)+HLOOKUP(Sheet2!$EF$16,#REF!,29))</f>
        <v>#REF!</v>
      </c>
      <c r="EG49" s="8" t="e">
        <f>SUM(HLOOKUP(Sheet2!$EG$3,#REF!,29)+HLOOKUP(Sheet2!$EG$4,#REF!,29)+HLOOKUP(Sheet2!$EG$5,#REF!,29)+HLOOKUP(Sheet2!$EG$6,#REF!,29)+HLOOKUP(Sheet2!$EG$7,#REF!,29)+HLOOKUP(Sheet2!$EG$8,#REF!,29)+HLOOKUP(Sheet2!$EG$9,#REF!,29)+HLOOKUP(Sheet2!$EG$10,#REF!,29)+HLOOKUP(Sheet2!$EG$11,#REF!,29)+HLOOKUP(Sheet2!$EG$12,#REF!,29)+HLOOKUP(Sheet2!$EG$13,#REF!,29)+HLOOKUP(Sheet2!$EG$14,#REF!,29))</f>
        <v>#REF!</v>
      </c>
      <c r="EH49" s="8" t="e">
        <f>SUM(HLOOKUP(Sheet2!$EH$3,#REF!,29)+HLOOKUP(Sheet2!$EH$4,#REF!,29)+HLOOKUP(Sheet2!$EH$5,#REF!,29)+HLOOKUP(Sheet2!$EH$6,#REF!,29)+HLOOKUP(Sheet2!$EH$7,#REF!,29)+HLOOKUP(Sheet2!$EH$8,#REF!,29)+HLOOKUP(Sheet2!$EH$9,#REF!,29)+HLOOKUP(Sheet2!$EH$10,#REF!,29)+HLOOKUP(Sheet2!$EH$11,#REF!,29)+HLOOKUP(Sheet2!$EH$12,#REF!,29)+HLOOKUP(Sheet2!$EH$13,#REF!,29)+HLOOKUP(Sheet2!$EH$14,#REF!,29)+HLOOKUP(Sheet2!$EH$15,#REF!,29)+HLOOKUP(Sheet2!$EH$16,#REF!,29))</f>
        <v>#REF!</v>
      </c>
      <c r="EI49" s="8" t="e">
        <f>SUM(HLOOKUP(Sheet2!$EI$3,#REF!,29)+HLOOKUP(Sheet2!$EI$4,#REF!,29)+HLOOKUP(Sheet2!$EI$5,#REF!,29)+HLOOKUP(Sheet2!$EI$6,#REF!,29)+HLOOKUP(Sheet2!$EI$7,#REF!,29)+HLOOKUP(Sheet2!$EI$8,#REF!,29)+HLOOKUP(Sheet2!$EI$9,#REF!,29)+HLOOKUP(Sheet2!$EI$10,#REF!,29)+HLOOKUP(Sheet2!$EI$11,#REF!,29)+HLOOKUP(Sheet2!$EI$12,#REF!,29)+HLOOKUP(Sheet2!$EI$13,#REF!,29)+HLOOKUP(Sheet2!$EI$14,#REF!,29)+HLOOKUP(Sheet2!$EI$15,#REF!,29)+HLOOKUP(Sheet2!$EI$16,#REF!,29))</f>
        <v>#REF!</v>
      </c>
      <c r="EJ49" s="8" t="e">
        <f>SUM(HLOOKUP(Sheet2!$EJ$3,#REF!,29)+HLOOKUP(Sheet2!$EJ$4,#REF!,29)+HLOOKUP(Sheet2!$EJ$5,#REF!,29)+HLOOKUP(Sheet2!$EJ$6,#REF!,29)+HLOOKUP(Sheet2!$EJ$7,#REF!,29)+HLOOKUP(Sheet2!$EJ$8,#REF!,29)+HLOOKUP(Sheet2!$EJ$9,#REF!,29)+HLOOKUP(Sheet2!$EJ$10,#REF!,29)+HLOOKUP(Sheet2!$EJ$11,#REF!,29)+HLOOKUP(Sheet2!$EJ$12,#REF!,29)+HLOOKUP(Sheet2!$EJ$13,#REF!,29)+HLOOKUP(Sheet2!$EJ$14,#REF!,29)+HLOOKUP(Sheet2!$EJ$15,#REF!,29)+HLOOKUP(Sheet2!$EJ$16,#REF!,29)+HLOOKUP(Sheet2!$EJ$17,#REF!,29))</f>
        <v>#REF!</v>
      </c>
      <c r="EK49" s="8" t="e">
        <f>SUM(HLOOKUP(Sheet2!$EK$3,#REF!,29)+HLOOKUP(Sheet2!$EK$4,#REF!,29)+HLOOKUP(Sheet2!$EK$5,#REF!,29)+HLOOKUP(Sheet2!$EK$6,#REF!,29)+HLOOKUP(Sheet2!$EK$7,#REF!,29)+HLOOKUP(Sheet2!$EK$8,#REF!,29)+HLOOKUP(Sheet2!$EK$9,#REF!,29)+HLOOKUP(Sheet2!$EK$10,#REF!,29)+HLOOKUP(Sheet2!$EK$11,#REF!,29)+HLOOKUP(Sheet2!$EK$12,#REF!,29)+HLOOKUP(Sheet2!$EK$13,#REF!,29)+HLOOKUP(Sheet2!$EK$14,#REF!,29)+HLOOKUP(Sheet2!$EK$15,#REF!,29)+HLOOKUP(Sheet2!$EK$16,#REF!,29)+HLOOKUP(Sheet2!$EK$17,#REF!,29))</f>
        <v>#REF!</v>
      </c>
      <c r="EL49" s="8" t="e">
        <f>SUM(HLOOKUP(Sheet2!$EL$3,#REF!,29)+HLOOKUP(Sheet2!$EL$4,#REF!,29)+HLOOKUP(Sheet2!$EL$5,#REF!,29)+HLOOKUP(Sheet2!$EL$6,#REF!,29)+HLOOKUP(Sheet2!$EL$7,#REF!,29)+HLOOKUP(Sheet2!$EL$8,#REF!,29)+HLOOKUP(Sheet2!$EL$9,#REF!,29)+HLOOKUP(Sheet2!$EL$10,#REF!,29)+HLOOKUP(Sheet2!$EL$11,#REF!,29)+HLOOKUP(Sheet2!$EL$12,#REF!,29)+HLOOKUP(Sheet2!$EL$13,#REF!,29)+HLOOKUP(Sheet2!$EL$14,#REF!,29)+HLOOKUP(Sheet2!$EL$15,#REF!,29)+HLOOKUP(Sheet2!$EL$16,#REF!,29)+HLOOKUP(Sheet2!$EL$17,#REF!,29)+HLOOKUP(Sheet2!$EL$18,#REF!,29)+HLOOKUP(Sheet2!$EL$19,#REF!,29)+HLOOKUP(Sheet2!$EL$20,#REF!,29))</f>
        <v>#REF!</v>
      </c>
      <c r="EM49" s="8" t="e">
        <f>SUM(HLOOKUP(Sheet2!$EM$3,#REF!,29)+HLOOKUP(Sheet2!$EM$4,#REF!,29)+HLOOKUP(Sheet2!$EM$5,#REF!,29)+HLOOKUP(Sheet2!$EM$6,#REF!,29)+HLOOKUP(Sheet2!$EM$7,#REF!,29)+HLOOKUP(Sheet2!$EM$8,#REF!,29)+HLOOKUP(Sheet2!$EM$9,#REF!,29)+HLOOKUP(Sheet2!$EM$10,#REF!,29)+HLOOKUP(Sheet2!$EM$11,#REF!,29)+HLOOKUP(Sheet2!$EM$12,#REF!,29)+HLOOKUP(Sheet2!$EM$13,#REF!,29)+HLOOKUP(Sheet2!$EM$14,#REF!,29)+HLOOKUP(Sheet2!$EM$15,#REF!,29)+HLOOKUP(Sheet2!$EM$16,#REF!,29)+HLOOKUP(Sheet2!$EM$17,#REF!,29))</f>
        <v>#REF!</v>
      </c>
      <c r="EN49" s="8" t="e">
        <f>SUM(HLOOKUP(Sheet2!$EN$3,#REF!,29)+HLOOKUP(Sheet2!$EN$4,#REF!,29)+HLOOKUP(Sheet2!$EN$5,#REF!,29)+HLOOKUP(Sheet2!$EN$6,#REF!,29)+HLOOKUP(Sheet2!$EN$7,#REF!,29)+HLOOKUP(Sheet2!$EN$8,#REF!,29)+HLOOKUP(Sheet2!$EN$9,#REF!,29)+HLOOKUP(Sheet2!$EN$10,#REF!,29)+HLOOKUP(Sheet2!$EN$11,#REF!,29)+HLOOKUP(Sheet2!$EN$12,#REF!,29)+HLOOKUP(Sheet2!$EN$13,#REF!,29)+HLOOKUP(Sheet2!$EN$14,#REF!,29)+HLOOKUP(Sheet2!$EN$15,#REF!,29)+HLOOKUP(Sheet2!$EN$16,#REF!,29)+HLOOKUP(Sheet2!$EN$17,#REF!,29)+HLOOKUP(Sheet2!$EN$18,#REF!,29)+HLOOKUP(Sheet2!$EN$19,#REF!,29))</f>
        <v>#REF!</v>
      </c>
      <c r="EO49" s="8" t="e">
        <f>SUM(HLOOKUP(Sheet2!$EO$3,#REF!,29)+HLOOKUP(Sheet2!$EO$4,#REF!,29)+HLOOKUP(Sheet2!$EO$5,#REF!,29)+HLOOKUP(Sheet2!$EO$6,#REF!,29)+HLOOKUP(Sheet2!$EO$7,#REF!,29)+HLOOKUP(Sheet2!$EO$8,#REF!,29)+HLOOKUP(Sheet2!$EO$9,#REF!,29)+HLOOKUP(Sheet2!$EO$10,#REF!,29)+HLOOKUP(Sheet2!$EO$11,#REF!,29)+HLOOKUP(Sheet2!$EO$12,#REF!,29)+HLOOKUP(Sheet2!$EO$13,#REF!,29))</f>
        <v>#REF!</v>
      </c>
      <c r="EP49" s="8" t="e">
        <f>SUM(HLOOKUP(Sheet2!$EP$3,#REF!,29)+HLOOKUP(Sheet2!$EP$4,#REF!,29)+HLOOKUP(Sheet2!$EP$5,#REF!,29)+HLOOKUP(Sheet2!$EP$6,#REF!,29)+HLOOKUP(Sheet2!$EP$7,#REF!,29)+HLOOKUP(Sheet2!$EP$8,#REF!,29)+HLOOKUP(Sheet2!$EP$9,#REF!,29)+HLOOKUP(Sheet2!$EP$10,#REF!,29)+HLOOKUP(Sheet2!$EP$11,#REF!,29)+HLOOKUP(Sheet2!$EP$12,#REF!,29)+HLOOKUP(Sheet2!$EP$13,#REF!,29))</f>
        <v>#REF!</v>
      </c>
      <c r="EQ49" s="8" t="e">
        <f>SUM(HLOOKUP(Sheet2!$EQ$3,#REF!,29)+HLOOKUP(Sheet2!$EQ$4,#REF!,29)+HLOOKUP(Sheet2!$EQ$5,#REF!,29)+HLOOKUP(Sheet2!$EQ$6,#REF!,29)+HLOOKUP(Sheet2!$EQ$7,#REF!,29)+HLOOKUP(Sheet2!$EQ$8,#REF!,29)+HLOOKUP(Sheet2!$EQ$9,#REF!,29)+HLOOKUP(Sheet2!$EQ$10,#REF!,29)+HLOOKUP(Sheet2!$EQ$11,#REF!,29)+HLOOKUP(Sheet2!$EQ$12,#REF!,29)+HLOOKUP(Sheet2!$EQ$13,#REF!,29)+HLOOKUP(Sheet2!$EQ$14,#REF!,29))</f>
        <v>#REF!</v>
      </c>
      <c r="ER49" s="8" t="e">
        <f>SUM(HLOOKUP(Sheet2!$ER$3,#REF!,29)+HLOOKUP(Sheet2!$ER$4,#REF!,29)+HLOOKUP(Sheet2!$ER$5,#REF!,29)+HLOOKUP(Sheet2!$ER$6,#REF!,29)+HLOOKUP(Sheet2!$ER$7,#REF!,29)+HLOOKUP(Sheet2!$ER$8,#REF!,29)+HLOOKUP(Sheet2!$ER$9,#REF!,29)+HLOOKUP(Sheet2!$ER$10,#REF!,29)+HLOOKUP(Sheet2!$ER$11,#REF!,29))</f>
        <v>#REF!</v>
      </c>
      <c r="ES49" s="8" t="e">
        <f>SUM(HLOOKUP(Sheet2!$ES$3,#REF!,29)+HLOOKUP(Sheet2!$ES$4,#REF!,29)+HLOOKUP(Sheet2!$ES$5,#REF!,29)+HLOOKUP(Sheet2!$ES$6,#REF!,29)+HLOOKUP(Sheet2!$ES$7,#REF!,29)+HLOOKUP(Sheet2!$ES$8,#REF!,29)+HLOOKUP(Sheet2!$ES$9,#REF!,29)+HLOOKUP(Sheet2!$ES$10,#REF!,29)+HLOOKUP(Sheet2!$ES$11,#REF!,29)+HLOOKUP(Sheet2!$ES$12,#REF!,29)+HLOOKUP(Sheet2!$ES$13,#REF!,29))</f>
        <v>#REF!</v>
      </c>
      <c r="ET49" s="8" t="e">
        <f>SUM(HLOOKUP(Sheet2!$ET$3,#REF!,29)+HLOOKUP(Sheet2!$ET$4,#REF!,29)+HLOOKUP(Sheet2!$ET$5,#REF!,29)+HLOOKUP(Sheet2!$ET$6,#REF!,29)+HLOOKUP(Sheet2!$ET$7,#REF!,29)+HLOOKUP(Sheet2!$ET$8,#REF!,29)+HLOOKUP(Sheet2!$ET$9,#REF!,29)+HLOOKUP(Sheet2!$ET$10,#REF!,29)+HLOOKUP(Sheet2!$ET$11,#REF!,29))</f>
        <v>#REF!</v>
      </c>
      <c r="EU49" s="8" t="e">
        <f>SUM(HLOOKUP(Sheet2!$EU$3,#REF!,29)+HLOOKUP(Sheet2!$EU$4,#REF!,29)+HLOOKUP(Sheet2!$EU$5,#REF!,29)+HLOOKUP(Sheet2!$EU$6,#REF!,29)+HLOOKUP(Sheet2!$EU$7,#REF!,29)+HLOOKUP(Sheet2!$EU$8,#REF!,29)+HLOOKUP(Sheet2!$EU$9,#REF!,29)+HLOOKUP(Sheet2!$EU$10,#REF!,29)+HLOOKUP(Sheet2!$EU$11,#REF!,29)+HLOOKUP(Sheet2!$EU$12,#REF!,29)+HLOOKUP(Sheet2!$EU$13,#REF!,29))</f>
        <v>#REF!</v>
      </c>
      <c r="EV49" s="8" t="e">
        <f>SUM(HLOOKUP(Sheet2!$EV$3,#REF!,29)+HLOOKUP(Sheet2!$EV$4,#REF!,29)+HLOOKUP(Sheet2!$EV$5,#REF!,29)+HLOOKUP(Sheet2!$EV$6,#REF!,29)+HLOOKUP(Sheet2!$EV$7,#REF!,29)+HLOOKUP(Sheet2!$EV$8,#REF!,29)+HLOOKUP(Sheet2!$EV$9,#REF!,29)+HLOOKUP(Sheet2!$EV$10,#REF!,29)+HLOOKUP(Sheet2!$EV$11,#REF!,29)+HLOOKUP(Sheet2!$EV$12,#REF!,29)+HLOOKUP(Sheet2!$EV$13,#REF!,29)+HLOOKUP(Sheet2!$EV$14,#REF!,29))</f>
        <v>#REF!</v>
      </c>
      <c r="EW49" s="8" t="e">
        <f>SUM(HLOOKUP(Sheet2!$EW$3,#REF!,29)+HLOOKUP(Sheet2!$EW$4,#REF!,29)+HLOOKUP(Sheet2!$EW$5,#REF!,29)+HLOOKUP(Sheet2!$EW$6,#REF!,29)+HLOOKUP(Sheet2!$EW$7,#REF!,29)+HLOOKUP(Sheet2!$EW$8,#REF!,29)+HLOOKUP(Sheet2!$EW$9,#REF!,29)+HLOOKUP(Sheet2!$EW$10,#REF!,29)+HLOOKUP(Sheet2!$EW$11,#REF!,29)+HLOOKUP(Sheet2!$EW$12,#REF!,29)+HLOOKUP(Sheet2!$EW$13,#REF!,29)+HLOOKUP(Sheet2!$EW$14,#REF!,29))</f>
        <v>#REF!</v>
      </c>
      <c r="EX49" s="8" t="e">
        <f>SUM(HLOOKUP(Sheet2!$EX$3,#REF!,29)+HLOOKUP(Sheet2!$EX$4,#REF!,29)+HLOOKUP(Sheet2!$EX$5,#REF!,29)+HLOOKUP(Sheet2!$EX$6,#REF!,29)+HLOOKUP(Sheet2!$EX$7,#REF!,29)+HLOOKUP(Sheet2!$EX$8,#REF!,29)+HLOOKUP(Sheet2!$EX$9,#REF!,29)+HLOOKUP(Sheet2!$EX$10,#REF!,29)+HLOOKUP(Sheet2!$EX$11,#REF!,29)+HLOOKUP(Sheet2!$EX$12,#REF!,29)+HLOOKUP(Sheet2!$EX$13,#REF!,29)+HLOOKUP(Sheet2!$EX$14,#REF!,29)+HLOOKUP(Sheet2!$EX$15,#REF!,29))</f>
        <v>#REF!</v>
      </c>
      <c r="EY49" s="8" t="e">
        <f>SUM(HLOOKUP(Sheet2!$EY$3,#REF!,29)+HLOOKUP(Sheet2!$EY$4,#REF!,29)+HLOOKUP(Sheet2!$EY$5,#REF!,29)+HLOOKUP(Sheet2!$EY$6,#REF!,29)+HLOOKUP(Sheet2!$EY$7,#REF!,29)+HLOOKUP(Sheet2!$EY$8,#REF!,29)+HLOOKUP(Sheet2!$EY$9,#REF!,29)+HLOOKUP(Sheet2!$EY$10,#REF!,29)+HLOOKUP(Sheet2!$EY$11,#REF!,29)+HLOOKUP(Sheet2!$EY$12,#REF!,29))</f>
        <v>#REF!</v>
      </c>
      <c r="EZ49" s="8" t="e">
        <f>SUM(HLOOKUP(Sheet2!$EZ$3,#REF!,29)+HLOOKUP(Sheet2!$EZ$4,#REF!,29)+HLOOKUP(Sheet2!$EZ$5,#REF!,29)+HLOOKUP(Sheet2!$EZ$6,#REF!,29)+HLOOKUP(Sheet2!$EZ$7,#REF!,29)+HLOOKUP(Sheet2!$EZ$8,#REF!,29)+HLOOKUP(Sheet2!$EZ$9,#REF!,29)+HLOOKUP(Sheet2!$EZ$10,#REF!,29)+HLOOKUP(Sheet2!$EZ$11,#REF!,29)+HLOOKUP(Sheet2!$EZ$12,#REF!,29)+HLOOKUP(Sheet2!$EZ$13,#REF!,29)+HLOOKUP(Sheet2!$EZ$14,#REF!,29))</f>
        <v>#REF!</v>
      </c>
      <c r="FA49" s="8" t="e">
        <f>SUM(HLOOKUP(Sheet2!$FA$3,#REF!,29)+HLOOKUP(Sheet2!$FA$4,#REF!,29)+HLOOKUP(Sheet2!$FA$5,#REF!,29)+HLOOKUP(Sheet2!$FA$6,#REF!,29)+HLOOKUP(Sheet2!$FA$7,#REF!,29)+HLOOKUP(Sheet2!$FA$8,#REF!,29)+HLOOKUP(Sheet2!$FA$9,#REF!,29)+HLOOKUP(Sheet2!$FA$10,#REF!,29)+HLOOKUP(Sheet2!$FA$11,#REF!,29)+HLOOKUP(Sheet2!$FA$12,#REF!,29))</f>
        <v>#REF!</v>
      </c>
      <c r="FB49" s="8" t="e">
        <f>SUM(HLOOKUP(Sheet2!$FB$3,#REF!,29)+HLOOKUP(Sheet2!$FB$4,#REF!,29)+HLOOKUP(Sheet2!$FB$5,#REF!,29)+HLOOKUP(Sheet2!$FB$6,#REF!,29)+HLOOKUP(Sheet2!$FB$7,#REF!,29)+HLOOKUP(Sheet2!$FB$8,#REF!,29)+HLOOKUP(Sheet2!$FB$9,#REF!,29)+HLOOKUP(Sheet2!$FB$10,#REF!,29)+HLOOKUP(Sheet2!$FB$11,#REF!,29)+HLOOKUP(Sheet2!$FB$12,#REF!,29)+HLOOKUP(Sheet2!$FB$13,#REF!,29)+HLOOKUP(Sheet2!$FB$14,#REF!,29))</f>
        <v>#REF!</v>
      </c>
    </row>
    <row r="50" spans="1:158" ht="27.6">
      <c r="A50" s="10" t="s">
        <v>26</v>
      </c>
      <c r="B50" s="8" t="e">
        <f>SUM(HLOOKUP(Sheet2!$B$3,#REF!,30)+HLOOKUP(Sheet2!$B$4,#REF!,30)+HLOOKUP(Sheet2!$B$5,#REF!,30)+HLOOKUP(Sheet2!$B$6,#REF!,30)+HLOOKUP(Sheet2!$B$7,#REF!,30)+HLOOKUP(Sheet2!$B$8,#REF!,30)+HLOOKUP(Sheet2!$B$9,#REF!,30)+HLOOKUP(Sheet2!$B$10,#REF!,30)+HLOOKUP(Sheet2!$B$11,#REF!,30))</f>
        <v>#REF!</v>
      </c>
      <c r="C50" s="8" t="e">
        <f>SUM(HLOOKUP(Sheet2!$C$3,#REF!,30)+HLOOKUP(Sheet2!$C$4,#REF!,30)+HLOOKUP(Sheet2!$C$5,#REF!,30)+HLOOKUP(Sheet2!$C$6,#REF!,30)+HLOOKUP(Sheet2!$C$7,#REF!,30)+HLOOKUP(Sheet2!$C$8,#REF!,30)+HLOOKUP(Sheet2!$C$9,#REF!,30)+HLOOKUP(Sheet2!$C$10,#REF!,30)+HLOOKUP(Sheet2!$C$11,#REF!,30)+HLOOKUP(Sheet2!$C$12,#REF!,30))</f>
        <v>#REF!</v>
      </c>
      <c r="D50" s="8" t="e">
        <f>SUM(HLOOKUP(Sheet2!$D$3,#REF!,30)+HLOOKUP(Sheet2!$D$4,#REF!,30)+HLOOKUP(Sheet2!$D$5,#REF!,30)+HLOOKUP(Sheet2!$D$6,#REF!,30)+HLOOKUP(Sheet2!$D$7,#REF!,30)+HLOOKUP(Sheet2!$D$8,#REF!,30)+HLOOKUP(Sheet2!$D$9,#REF!,30)+HLOOKUP(Sheet2!$D$10,#REF!,30)+HLOOKUP(Sheet2!$D$11,#REF!,30)+HLOOKUP(Sheet2!$D$12,#REF!,30))</f>
        <v>#REF!</v>
      </c>
      <c r="E50" s="8" t="e">
        <f>SUM(HLOOKUP(Sheet2!$D$3,#REF!,21)+HLOOKUP(Sheet2!$D$4,#REF!,21)+HLOOKUP(Sheet2!$D$5,#REF!,21)+HLOOKUP(Sheet2!$D$6,#REF!,21)+HLOOKUP(Sheet2!$D$7,#REF!,21)+HLOOKUP(Sheet2!$D$8,#REF!,21)+HLOOKUP(Sheet2!$D$9,#REF!,21)+HLOOKUP(Sheet2!$D$10,#REF!,21)+HLOOKUP(Sheet2!$D$11,#REF!,21)+HLOOKUP(Sheet2!$D$12,#REF!,21))</f>
        <v>#REF!</v>
      </c>
      <c r="F50" s="8" t="e">
        <f>SUM(HLOOKUP(Sheet2!$D$3,#REF!,21)+HLOOKUP(Sheet2!$D$4,#REF!,21)+HLOOKUP(Sheet2!$D$5,#REF!,21)+HLOOKUP(Sheet2!$D$6,#REF!,21)+HLOOKUP(Sheet2!$D$7,#REF!,21)+HLOOKUP(Sheet2!$D$8,#REF!,21)+HLOOKUP(Sheet2!$D$9,#REF!,21)+HLOOKUP(Sheet2!$D$10,#REF!,21)+HLOOKUP(Sheet2!$D$11,#REF!,21)+HLOOKUP(Sheet2!$D$12,#REF!,21))</f>
        <v>#REF!</v>
      </c>
      <c r="G50" s="8" t="e">
        <f>SUM(HLOOKUP(Sheet2!$D$3,#REF!,21)+HLOOKUP(Sheet2!$D$4,#REF!,21)+HLOOKUP(Sheet2!$D$5,#REF!,21)+HLOOKUP(Sheet2!$D$6,#REF!,21)+HLOOKUP(Sheet2!$D$7,#REF!,21)+HLOOKUP(Sheet2!$D$8,#REF!,21)+HLOOKUP(Sheet2!$D$9,#REF!,21)+HLOOKUP(Sheet2!$D$10,#REF!,21)+HLOOKUP(Sheet2!$D$11,#REF!,21)+HLOOKUP(Sheet2!$D$12,#REF!,21))</f>
        <v>#REF!</v>
      </c>
      <c r="H50" s="8" t="e">
        <f>SUM(HLOOKUP(Sheet2!$D$3,#REF!,21)+HLOOKUP(Sheet2!$D$4,#REF!,21)+HLOOKUP(Sheet2!$D$5,#REF!,21)+HLOOKUP(Sheet2!$D$6,#REF!,21)+HLOOKUP(Sheet2!$D$7,#REF!,21)+HLOOKUP(Sheet2!$D$8,#REF!,21)+HLOOKUP(Sheet2!$D$9,#REF!,21)+HLOOKUP(Sheet2!$D$10,#REF!,21)+HLOOKUP(Sheet2!$D$11,#REF!,21)+HLOOKUP(Sheet2!$D$12,#REF!,21))</f>
        <v>#REF!</v>
      </c>
      <c r="I50" s="8" t="e">
        <f>SUM(HLOOKUP(Sheet2!$D$3,#REF!,21)+HLOOKUP(Sheet2!$D$4,#REF!,21)+HLOOKUP(Sheet2!$D$5,#REF!,21)+HLOOKUP(Sheet2!$D$6,#REF!,21)+HLOOKUP(Sheet2!$D$7,#REF!,21)+HLOOKUP(Sheet2!$D$8,#REF!,21)+HLOOKUP(Sheet2!$D$9,#REF!,21)+HLOOKUP(Sheet2!$D$10,#REF!,21)+HLOOKUP(Sheet2!$D$11,#REF!,21)+HLOOKUP(Sheet2!$D$12,#REF!,21))</f>
        <v>#REF!</v>
      </c>
      <c r="J50" s="8" t="e">
        <f>SUM(HLOOKUP(Sheet2!$D$3,#REF!,21)+HLOOKUP(Sheet2!$D$4,#REF!,21)+HLOOKUP(Sheet2!$D$5,#REF!,21)+HLOOKUP(Sheet2!$D$6,#REF!,21)+HLOOKUP(Sheet2!$D$7,#REF!,21)+HLOOKUP(Sheet2!$D$8,#REF!,21)+HLOOKUP(Sheet2!$D$9,#REF!,21)+HLOOKUP(Sheet2!$D$10,#REF!,21)+HLOOKUP(Sheet2!$D$11,#REF!,21)+HLOOKUP(Sheet2!$D$12,#REF!,21))</f>
        <v>#REF!</v>
      </c>
      <c r="K50" s="8" t="e">
        <f>SUM(HLOOKUP(Sheet2!$D$3,#REF!,21)+HLOOKUP(Sheet2!$D$4,#REF!,21)+HLOOKUP(Sheet2!$D$5,#REF!,21)+HLOOKUP(Sheet2!$D$6,#REF!,21)+HLOOKUP(Sheet2!$D$7,#REF!,21)+HLOOKUP(Sheet2!$D$8,#REF!,21)+HLOOKUP(Sheet2!$D$9,#REF!,21)+HLOOKUP(Sheet2!$D$10,#REF!,21)+HLOOKUP(Sheet2!$D$11,#REF!,21)+HLOOKUP(Sheet2!$D$12,#REF!,21))</f>
        <v>#REF!</v>
      </c>
      <c r="L50" s="8" t="e">
        <f>SUM(HLOOKUP(Sheet2!$D$3,#REF!,21)+HLOOKUP(Sheet2!$D$4,#REF!,21)+HLOOKUP(Sheet2!$D$5,#REF!,21)+HLOOKUP(Sheet2!$D$6,#REF!,21)+HLOOKUP(Sheet2!$D$7,#REF!,21)+HLOOKUP(Sheet2!$D$8,#REF!,21)+HLOOKUP(Sheet2!$D$9,#REF!,21)+HLOOKUP(Sheet2!$D$10,#REF!,21)+HLOOKUP(Sheet2!$D$11,#REF!,21)+HLOOKUP(Sheet2!$D$12,#REF!,21))</f>
        <v>#REF!</v>
      </c>
      <c r="M50" s="8" t="e">
        <f>SUM(HLOOKUP(Sheet2!$D$3,#REF!,21)+HLOOKUP(Sheet2!$D$4,#REF!,21)+HLOOKUP(Sheet2!$D$5,#REF!,21)+HLOOKUP(Sheet2!$D$6,#REF!,21)+HLOOKUP(Sheet2!$D$7,#REF!,21)+HLOOKUP(Sheet2!$D$8,#REF!,21)+HLOOKUP(Sheet2!$D$9,#REF!,21)+HLOOKUP(Sheet2!$D$10,#REF!,21)+HLOOKUP(Sheet2!$D$11,#REF!,21)+HLOOKUP(Sheet2!$D$12,#REF!,21))</f>
        <v>#REF!</v>
      </c>
      <c r="N50" s="8" t="e">
        <f>SUM(HLOOKUP(Sheet2!$N$3,#REF!,30)+HLOOKUP(Sheet2!$N$4,#REF!,30)+HLOOKUP(Sheet2!$N$5,#REF!,30)+HLOOKUP(Sheet2!$N$6,#REF!,30)+HLOOKUP(Sheet2!$N$7,#REF!,30)+HLOOKUP(Sheet2!$N$8,#REF!,30)+HLOOKUP(Sheet2!$N$9,#REF!,30)+HLOOKUP(Sheet2!$N$10,#REF!,30)+HLOOKUP(Sheet2!$N$11,#REF!,30)+HLOOKUP(Sheet2!$N$12,#REF!,30))</f>
        <v>#REF!</v>
      </c>
      <c r="O50" s="8" t="e">
        <f>SUM(HLOOKUP(Sheet2!$O$3,#REF!,30)+HLOOKUP(Sheet2!$O$4,#REF!,30)+HLOOKUP(Sheet2!$O$5,#REF!,30)+HLOOKUP(Sheet2!$O$6,#REF!,30)+HLOOKUP(Sheet2!$O$7,#REF!,30)+HLOOKUP(Sheet2!$O$8,#REF!,30)+HLOOKUP(Sheet2!$O$9,#REF!,30)+HLOOKUP(Sheet2!$O$10,#REF!,30)+HLOOKUP(Sheet2!$O$11,#REF!,30)+HLOOKUP(Sheet2!$O$12,#REF!,30)+HLOOKUP(Sheet2!$O$13,#REF!,30)+HLOOKUP(Sheet2!$O$14,#REF!,30))</f>
        <v>#REF!</v>
      </c>
      <c r="P50" s="8" t="e">
        <f>SUM(HLOOKUP(Sheet2!$P$3,#REF!,30)+HLOOKUP(Sheet2!$P$4,#REF!,30)+HLOOKUP(Sheet2!$P$5,#REF!,30)+HLOOKUP(Sheet2!$P$6,#REF!,30)+HLOOKUP(Sheet2!$P$7,#REF!,30)+HLOOKUP(Sheet2!$P$8,#REF!,30)+HLOOKUP(Sheet2!$P$9,#REF!,30)+HLOOKUP(Sheet2!$P$10,#REF!,30)+HLOOKUP(Sheet2!$P$11,#REF!,30)+HLOOKUP(Sheet2!$P$12,#REF!,30)+HLOOKUP(Sheet2!$P$13,#REF!,30)+HLOOKUP(Sheet2!$P$14,#REF!,30))</f>
        <v>#REF!</v>
      </c>
      <c r="Q50" s="8" t="e">
        <f>SUM(HLOOKUP(Sheet2!$Q$3,#REF!,30)+HLOOKUP(Sheet2!$Q$4,#REF!,30)+HLOOKUP(Sheet2!$Q$5,#REF!,30)+HLOOKUP(Sheet2!$Q$6,#REF!,30)+HLOOKUP(Sheet2!$Q$7,#REF!,30)+HLOOKUP(Sheet2!$Q$8,#REF!,30)+HLOOKUP(Sheet2!$Q$9,#REF!,30)+HLOOKUP(Sheet2!$Q$10,#REF!,30)+HLOOKUP(Sheet2!$Q$11,#REF!,30)+HLOOKUP(Sheet2!$Q$12,#REF!,30)+HLOOKUP(Sheet2!$Q$13,#REF!,30)+HLOOKUP(Sheet2!$Q$14,#REF!,30))</f>
        <v>#REF!</v>
      </c>
      <c r="R50" s="8" t="e">
        <f>SUM(HLOOKUP(Sheet2!$R$3,#REF!,30)+HLOOKUP(Sheet2!$R$4,#REF!,30)+HLOOKUP(Sheet2!$R$5,#REF!,30)+HLOOKUP(Sheet2!$R$6,#REF!,30)+HLOOKUP(Sheet2!$R$7,#REF!,30)+HLOOKUP(Sheet2!$R$8,#REF!,30)+HLOOKUP(Sheet2!$R$9,#REF!,30)+HLOOKUP(Sheet2!$R$10,#REF!,30)+HLOOKUP(Sheet2!$R$11,#REF!,30))</f>
        <v>#REF!</v>
      </c>
      <c r="S50" s="8" t="e">
        <f>SUM(HLOOKUP(Sheet2!$S$3,#REF!,30)+HLOOKUP(Sheet2!$S$4,#REF!,30)+HLOOKUP(Sheet2!$S$5,#REF!,30)+HLOOKUP(Sheet2!$S$6,#REF!,30)+HLOOKUP(Sheet2!$S$7,#REF!,30)+HLOOKUP(Sheet2!$S$8,#REF!,30)+HLOOKUP(Sheet2!$S$9,#REF!,30)+HLOOKUP(Sheet2!$S$10,#REF!,30)+HLOOKUP(Sheet2!$S$11,#REF!,30)+HLOOKUP(Sheet2!$S$12,#REF!,30)+HLOOKUP(Sheet2!$S$13,#REF!,30))</f>
        <v>#REF!</v>
      </c>
      <c r="T50" s="8" t="e">
        <f>SUM(HLOOKUP(Sheet2!$T$3,#REF!,30)+HLOOKUP(Sheet2!$T$4,#REF!,30)+HLOOKUP(Sheet2!$T$5,#REF!,30)+HLOOKUP(Sheet2!$T$6,#REF!,30)+HLOOKUP(Sheet2!$T$7,#REF!,30)+HLOOKUP(Sheet2!$T$8,#REF!,30)+HLOOKUP(Sheet2!$T$9,#REF!,30)+HLOOKUP(Sheet2!$T$10,#REF!,30)+HLOOKUP(Sheet2!$T$11,#REF!,30)+HLOOKUP(Sheet2!$T$12,#REF!,30))</f>
        <v>#REF!</v>
      </c>
      <c r="U50" s="8" t="e">
        <f>SUM(HLOOKUP(Sheet2!$U$3,#REF!,30)+HLOOKUP(Sheet2!$U$4,#REF!,30)+HLOOKUP(Sheet2!$U$5,#REF!,30)+HLOOKUP(Sheet2!$U$6,#REF!,30)+HLOOKUP(Sheet2!$U$7,#REF!,30)+HLOOKUP(Sheet2!$U$8,#REF!,30)+HLOOKUP(Sheet2!$U$9,#REF!,30)+HLOOKUP(Sheet2!$U$10,#REF!,30)+HLOOKUP(Sheet2!$U$11,#REF!,30)+HLOOKUP(Sheet2!$U$12,#REF!,30)+HLOOKUP(Sheet2!$U$13,#REF!,30)+HLOOKUP(Sheet2!$U$14,#REF!,30)+HLOOKUP(Sheet2!$U$15,#REF!,30))</f>
        <v>#REF!</v>
      </c>
      <c r="V50" s="8" t="e">
        <f>SUM(HLOOKUP(Sheet2!$V$3,#REF!,30)+HLOOKUP(Sheet2!$V$4,#REF!,30)+HLOOKUP(Sheet2!$V$5,#REF!,30)+HLOOKUP(Sheet2!$V$6,#REF!,30)+HLOOKUP(Sheet2!$V$7,#REF!,30)+HLOOKUP(Sheet2!$V$8,#REF!,30)+HLOOKUP(Sheet2!$V$9,#REF!,30)+HLOOKUP(Sheet2!$V$10,#REF!,30)+HLOOKUP(Sheet2!$V$11,#REF!,30)+HLOOKUP(Sheet2!$V$12,#REF!,30)+HLOOKUP(Sheet2!$V$13,#REF!,30)+HLOOKUP(Sheet2!$V$14,#REF!,30)+HLOOKUP(Sheet2!$V$15,#REF!,30))</f>
        <v>#REF!</v>
      </c>
      <c r="W50" s="8" t="e">
        <f>SUM(HLOOKUP(Sheet2!$W$3,#REF!,30)+HLOOKUP(Sheet2!$W$4,#REF!,30)+HLOOKUP(Sheet2!$W$5,#REF!,30)+HLOOKUP(Sheet2!$W$6,#REF!,30)+HLOOKUP(Sheet2!$W$7,#REF!,30)+HLOOKUP(Sheet2!$W$8,#REF!,30)+HLOOKUP(Sheet2!$W$9,#REF!,30)+HLOOKUP(Sheet2!$W$10,#REF!,30)+HLOOKUP(Sheet2!$W$11,#REF!,30)+HLOOKUP(Sheet2!$W$12,#REF!,30)+HLOOKUP(Sheet2!$W$13,#REF!,30)+HLOOKUP(Sheet2!$W$14,#REF!,30)+HLOOKUP(Sheet2!$W$15,#REF!,30))</f>
        <v>#REF!</v>
      </c>
      <c r="X50" s="8" t="e">
        <f>SUM(HLOOKUP(Sheet2!$X$3,#REF!,30)+HLOOKUP(Sheet2!$X$4,#REF!,30)+HLOOKUP(Sheet2!$X$5,#REF!,30)+HLOOKUP(Sheet2!$X$6,#REF!,30)+HLOOKUP(Sheet2!$X$7,#REF!,30)+HLOOKUP(Sheet2!$X$8,#REF!,30)+HLOOKUP(Sheet2!$X$9,#REF!,30)+HLOOKUP(Sheet2!$X$10,#REF!,30)+HLOOKUP(Sheet2!$X$11,#REF!,30)+HLOOKUP(Sheet2!$X$12,#REF!,30)+HLOOKUP(Sheet2!$X$13,#REF!,30)+HLOOKUP(Sheet2!$X$14,#REF!,30)+HLOOKUP(Sheet2!$X$15,#REF!,30))</f>
        <v>#REF!</v>
      </c>
      <c r="Y50" s="8" t="e">
        <f>SUM(HLOOKUP(Sheet2!$Y$3,#REF!,30)+HLOOKUP(Sheet2!$Y$4,#REF!,30)+HLOOKUP(Sheet2!$Y$5,#REF!,30)+HLOOKUP(Sheet2!$Y$6,#REF!,30)+HLOOKUP(Sheet2!$Y$7,#REF!,30)+HLOOKUP(Sheet2!$Y$8,#REF!,30)+HLOOKUP(Sheet2!$Y$9,#REF!,30)+HLOOKUP(Sheet2!$Y$10,#REF!,30)+HLOOKUP(Sheet2!$Y$11,#REF!,30)+HLOOKUP(Sheet2!$Y$12,#REF!,30)+HLOOKUP(Sheet2!$Y$13,#REF!,30)+HLOOKUP(Sheet2!$Y$14,#REF!,30))</f>
        <v>#REF!</v>
      </c>
      <c r="Z50" s="8" t="e">
        <f>SUM(HLOOKUP(Sheet2!$Z$3,#REF!,30)+HLOOKUP(Sheet2!$Z$4,#REF!,30)+HLOOKUP(Sheet2!$Z$5,#REF!,30)+HLOOKUP(Sheet2!$Z$6,#REF!,30)+HLOOKUP(Sheet2!$Z$7,#REF!,30)+HLOOKUP(Sheet2!$Z$8,#REF!,30)+HLOOKUP(Sheet2!$Z$9,#REF!,30)+HLOOKUP(Sheet2!$Z$10,#REF!,30)+HLOOKUP(Sheet2!$Z$11,#REF!,30)+HLOOKUP(Sheet2!$Z$12,#REF!,30)+HLOOKUP(Sheet2!$Z$13,#REF!,30)+HLOOKUP(Sheet2!$Z$14,#REF!,30))</f>
        <v>#REF!</v>
      </c>
      <c r="AA50" s="8" t="e">
        <f>SUM(HLOOKUP(Sheet2!$AA$3,#REF!,30)+HLOOKUP(Sheet2!$AA$4,#REF!,30)+HLOOKUP(Sheet2!$AA$5,#REF!,30)+HLOOKUP(Sheet2!$AA$6,#REF!,30)+HLOOKUP(Sheet2!$AA$7,#REF!,30)+HLOOKUP(Sheet2!$AA$8,#REF!,30)+HLOOKUP(Sheet2!$AA$9,#REF!,30)+HLOOKUP(Sheet2!$AA$10,#REF!,30)+HLOOKUP(Sheet2!$AA$11,#REF!,30)+HLOOKUP(Sheet2!$AA$12,#REF!,30)+HLOOKUP(Sheet2!$AA$13,#REF!,30)+HLOOKUP(Sheet2!$AA$14,#REF!,30))</f>
        <v>#REF!</v>
      </c>
      <c r="AB50" s="8" t="e">
        <f>SUM(HLOOKUP(Sheet2!$AB$3,#REF!,30)+HLOOKUP(Sheet2!$AB$4,#REF!,30)+HLOOKUP(Sheet2!$AB$5,#REF!,30)+HLOOKUP(Sheet2!$AB$6,#REF!,30)+HLOOKUP(Sheet2!$AB$7,#REF!,30)+HLOOKUP(Sheet2!$AB$8,#REF!,30)+HLOOKUP(Sheet2!$AB$9,#REF!,30)+HLOOKUP(Sheet2!$AB$10,#REF!,30)+HLOOKUP(Sheet2!$AB$11,#REF!,30)+HLOOKUP(Sheet2!$AB$12,#REF!,30))</f>
        <v>#REF!</v>
      </c>
      <c r="AC50" s="8" t="e">
        <f>SUM(HLOOKUP(Sheet2!$AC$3,#REF!,30)+HLOOKUP(Sheet2!$AC$4,#REF!,30)+HLOOKUP(Sheet2!$AC$5,#REF!,30)+HLOOKUP(Sheet2!$AC$6,#REF!,30)+HLOOKUP(Sheet2!$AC$7,#REF!,30)+HLOOKUP(Sheet2!$AC$8,#REF!,30)+HLOOKUP(Sheet2!$AC$9,#REF!,30)+HLOOKUP(Sheet2!$AC$10,#REF!,30)+HLOOKUP(Sheet2!$AC$11,#REF!,30)+HLOOKUP(Sheet2!$AC$12,#REF!,30)+HLOOKUP(Sheet2!$AC$13,#REF!,30)+HLOOKUP(Sheet2!$AC$14,#REF!,30))</f>
        <v>#REF!</v>
      </c>
      <c r="AD50" s="8" t="e">
        <f>SUM(HLOOKUP(Sheet2!$AD$3,#REF!,30)+HLOOKUP(Sheet2!$AD$4,#REF!,30)+HLOOKUP(Sheet2!$AD$5,#REF!,30)+HLOOKUP(Sheet2!$AD$6,#REF!,30)+HLOOKUP(Sheet2!$AD$7,#REF!,30)+HLOOKUP(Sheet2!$AD$8,#REF!,30)+HLOOKUP(Sheet2!$AD$9,#REF!,30)+HLOOKUP(Sheet2!$AD$10,#REF!,30)+HLOOKUP(Sheet2!$AD$11,#REF!,30)+HLOOKUP(Sheet2!$AD$12,#REF!,30)+HLOOKUP(Sheet2!$AD$13,#REF!,30)+HLOOKUP(Sheet2!$AD$14,#REF!,30)+HLOOKUP(Sheet2!$AD$15,#REF!,30)+HLOOKUP(Sheet2!$AD$16,#REF!,30))</f>
        <v>#REF!</v>
      </c>
      <c r="AE50" s="8" t="e">
        <f>SUM(HLOOKUP(Sheet2!$AE$3,#REF!,30)+HLOOKUP(Sheet2!$AE$4,#REF!,30)+HLOOKUP(Sheet2!$AE$5,#REF!,30)+HLOOKUP(Sheet2!$AE$6,#REF!,30)+HLOOKUP(Sheet2!$AE$7,#REF!,30)+HLOOKUP(Sheet2!$AE$8,#REF!,30)+HLOOKUP(Sheet2!$AE$9,#REF!,30)+HLOOKUP(Sheet2!$AE$10,#REF!,30)+HLOOKUP(Sheet2!$AE$11,#REF!,30)+HLOOKUP(Sheet2!$AE$12,#REF!,30)+HLOOKUP(Sheet2!$AE$13,#REF!,30)+HLOOKUP(Sheet2!$AE$14,#REF!,30)+HLOOKUP(Sheet2!$AE$15,#REF!,30)+HLOOKUP(Sheet2!$AE$16,#REF!,30)+HLOOKUP(Sheet2!$AE$17,#REF!,30))</f>
        <v>#REF!</v>
      </c>
      <c r="AF50" s="8" t="e">
        <f>SUM(HLOOKUP(Sheet2!$AF$3,#REF!,30)+HLOOKUP(Sheet2!$AF$4,#REF!,30)+HLOOKUP(Sheet2!$AF$5,#REF!,30)+HLOOKUP(Sheet2!$AF$6,#REF!,30)+HLOOKUP(Sheet2!$AF$7,#REF!,30)+HLOOKUP(Sheet2!$AF$8,#REF!,30)+HLOOKUP(Sheet2!$AF$9,#REF!,30)+HLOOKUP(Sheet2!$AF$10,#REF!,30)+HLOOKUP(Sheet2!$AF$11,#REF!,30)+HLOOKUP(Sheet2!$AF$12,#REF!,30)+HLOOKUP(Sheet2!$AF$13,#REF!,30)+HLOOKUP(Sheet2!$AF$14,#REF!,30))</f>
        <v>#REF!</v>
      </c>
      <c r="AG50" s="8" t="e">
        <f>SUM(HLOOKUP(Sheet2!$AG$3,#REF!,30)+HLOOKUP(Sheet2!$AG$4,#REF!,30)+HLOOKUP(Sheet2!$AG$5,#REF!,30)+HLOOKUP(Sheet2!$AG$6,#REF!,30)+HLOOKUP(Sheet2!$AG$7,#REF!,30)+HLOOKUP(Sheet2!$AG$8,#REF!,30)+HLOOKUP(Sheet2!$AG$9,#REF!,30)+HLOOKUP(Sheet2!$AG$10,#REF!,30)+HLOOKUP(Sheet2!$AG$11,#REF!,30)+HLOOKUP(Sheet2!$AG$12,#REF!,30)+HLOOKUP(Sheet2!$AG$13,#REF!,30)+HLOOKUP(Sheet2!$AG$14,#REF!,30)+HLOOKUP(Sheet2!$AG$15,#REF!,30)+HLOOKUP(Sheet2!$AG$16,#REF!,30))</f>
        <v>#REF!</v>
      </c>
      <c r="AH50" s="8" t="e">
        <f>SUM(HLOOKUP(Sheet2!$AH$3,#REF!,30)+HLOOKUP(Sheet2!$AH$4,#REF!,30)+HLOOKUP(Sheet2!$AH$5,#REF!,30)+HLOOKUP(Sheet2!$AH$6,#REF!,30)+HLOOKUP(Sheet2!$AH$7,#REF!,30)+HLOOKUP(Sheet2!$AH$8,#REF!,30)+HLOOKUP(Sheet2!$AH$9,#REF!,30)+HLOOKUP(Sheet2!$AH$10,#REF!,30)+HLOOKUP(Sheet2!$AH$11,#REF!,30)+HLOOKUP(Sheet2!$AH$12,#REF!,30)+HLOOKUP(Sheet2!$AH$13,#REF!,30)+HLOOKUP(Sheet2!$AH$14,#REF!,30)+HLOOKUP(Sheet2!$AH$15,#REF!,30)+HLOOKUP(Sheet2!$AH$16,#REF!,30))</f>
        <v>#REF!</v>
      </c>
      <c r="AI50" s="8" t="e">
        <f>SUM(HLOOKUP(Sheet2!$AI$3,#REF!,30)+HLOOKUP(Sheet2!$AI$4,#REF!,30)+HLOOKUP(Sheet2!$AI$5,#REF!,30)+HLOOKUP(Sheet2!$AI$6,#REF!,30)+HLOOKUP(Sheet2!$AI$7,#REF!,30)+HLOOKUP(Sheet2!$AI$8,#REF!,30)+HLOOKUP(Sheet2!$AI$9,#REF!,30)+HLOOKUP(Sheet2!$AI$10,#REF!,30)+HLOOKUP(Sheet2!$AI$11,#REF!,30)+HLOOKUP(Sheet2!$AI$12,#REF!,30)+HLOOKUP(Sheet2!$AI$13,#REF!,30))</f>
        <v>#REF!</v>
      </c>
      <c r="AJ50" s="8" t="e">
        <f>SUM(HLOOKUP(Sheet2!$AJ$3,#REF!,30)+HLOOKUP(Sheet2!$AJ$4,#REF!,30)+HLOOKUP(Sheet2!$AJ$5,#REF!,30)+HLOOKUP(Sheet2!$AJ$6,#REF!,30)+HLOOKUP(Sheet2!$AJ$7,#REF!,30)+HLOOKUP(Sheet2!$AJ$8,#REF!,30)+HLOOKUP(Sheet2!$AJ$9,#REF!,30)+HLOOKUP(Sheet2!$AJ$10,#REF!,30)+HLOOKUP(Sheet2!$AJ$11,#REF!,30)+HLOOKUP(Sheet2!$AJ$12,#REF!,30)+HLOOKUP(Sheet2!$AJ$13,#REF!,30)+HLOOKUP(Sheet2!$AJ$14,#REF!,30)+HLOOKUP(Sheet2!$AJ$15,#REF!,30))</f>
        <v>#REF!</v>
      </c>
      <c r="AK50" s="8" t="e">
        <f>SUM(HLOOKUP(Sheet2!$AK$3,#REF!,30)+HLOOKUP(Sheet2!$AK$4,#REF!,30)+HLOOKUP(Sheet2!$AK$5,#REF!,30)+HLOOKUP(Sheet2!$AK$6,#REF!,30)+HLOOKUP(Sheet2!$AK$7,#REF!,30)+HLOOKUP(Sheet2!$AK$8,#REF!,30)+HLOOKUP(Sheet2!$AK$9,#REF!,30)+HLOOKUP(Sheet2!$AK$10,#REF!,30)+HLOOKUP(Sheet2!$AK$11,#REF!,30)+HLOOKUP(Sheet2!$AK$12,#REF!,30)+HLOOKUP(Sheet2!$AK$13,#REF!,30)+HLOOKUP(Sheet2!$AK$14,#REF!,30))</f>
        <v>#REF!</v>
      </c>
      <c r="AL50" s="8" t="e">
        <f>SUM(HLOOKUP(Sheet2!$AL$3,#REF!,30)+HLOOKUP(Sheet2!$AL$4,#REF!,30)+HLOOKUP(Sheet2!$AL$5,#REF!,30)+HLOOKUP(Sheet2!$AL$6,#REF!,30)+HLOOKUP(Sheet2!$AL$7,#REF!,30)+HLOOKUP(Sheet2!$AL$8,#REF!,30)+HLOOKUP(Sheet2!$AL$9,#REF!,30)+HLOOKUP(Sheet2!$AL$10,#REF!,30)+HLOOKUP(Sheet2!$AL$11,#REF!,30)+HLOOKUP(Sheet2!$AL$12,#REF!,30)+HLOOKUP(Sheet2!$AL$13,#REF!,30)+HLOOKUP(Sheet2!$AL$14,#REF!,30)+HLOOKUP(Sheet2!$AL$15,#REF!,30)+HLOOKUP(Sheet2!$AL$16,#REF!,30))</f>
        <v>#REF!</v>
      </c>
      <c r="AM50" s="8" t="e">
        <f>SUM(HLOOKUP(Sheet2!$AM$3,#REF!,30)+HLOOKUP(Sheet2!$AM$4,#REF!,30)+HLOOKUP(Sheet2!$AM$5,#REF!,30)+HLOOKUP(Sheet2!$AM$6,#REF!,30)+HLOOKUP(Sheet2!$AM$7,#REF!,30)+HLOOKUP(Sheet2!$AM$8,#REF!,30)+HLOOKUP(Sheet2!$AM$9,#REF!,30)+HLOOKUP(Sheet2!$AM$10,#REF!,30)+HLOOKUP(Sheet2!$AM$11,#REF!,30)+HLOOKUP(Sheet2!$AM$12,#REF!,30)+HLOOKUP(Sheet2!$AM$13,#REF!,30)+HLOOKUP(Sheet2!$AM$14,#REF!,30)+HLOOKUP(Sheet2!$AM$15,#REF!,30)+HLOOKUP(Sheet2!$AM$16,#REF!,30)+HLOOKUP(Sheet2!$AM$17,#REF!,30))</f>
        <v>#REF!</v>
      </c>
      <c r="AN50" s="8" t="e">
        <f>SUM(HLOOKUP(Sheet2!$AN$3,#REF!,30)+HLOOKUP(Sheet2!$AN$4,#REF!,30)+HLOOKUP(Sheet2!$AN$5,#REF!,30)+HLOOKUP(Sheet2!$AN$6,#REF!,30)+HLOOKUP(Sheet2!$AN$7,#REF!,30)+HLOOKUP(Sheet2!$AN$8,#REF!,30)+HLOOKUP(Sheet2!$AN$9,#REF!,30)+HLOOKUP(Sheet2!$AN$10,#REF!,30)+HLOOKUP(Sheet2!$AN$11,#REF!,30)+HLOOKUP(Sheet2!$AN$12,#REF!,30)+HLOOKUP(Sheet2!$AN$13,#REF!,30)+HLOOKUP(Sheet2!$AN$14,#REF!,30)+HLOOKUP(Sheet2!$AN$15,#REF!,30)+HLOOKUP(Sheet2!$AN$16,#REF!,30)+HLOOKUP(Sheet2!$AN$17,#REF!,30))</f>
        <v>#REF!</v>
      </c>
      <c r="AO50" s="8" t="e">
        <f>SUM(HLOOKUP(Sheet2!$AO$3,#REF!,30)+HLOOKUP(Sheet2!$AO$4,#REF!,30)+HLOOKUP(Sheet2!$AO$5,#REF!,30)+HLOOKUP(Sheet2!$AO$6,#REF!,30)+HLOOKUP(Sheet2!$AO$7,#REF!,30)+HLOOKUP(Sheet2!$AO$8,#REF!,30)+HLOOKUP(Sheet2!$AO$9,#REF!,30)+HLOOKUP(Sheet2!$AO$10,#REF!,30)+HLOOKUP(Sheet2!$AO$11,#REF!,30)+HLOOKUP(Sheet2!$AO$12,#REF!,30)+HLOOKUP(Sheet2!$AO$13,#REF!,30)+HLOOKUP(Sheet2!$AO$14,#REF!,30)+HLOOKUP(Sheet2!$AO$15,#REF!,30)+HLOOKUP(Sheet2!$AO$16,#REF!,30)+HLOOKUP(Sheet2!$AO$17,#REF!,30))</f>
        <v>#REF!</v>
      </c>
      <c r="AP50" s="8" t="e">
        <f>SUM(HLOOKUP(Sheet2!$AP$3,#REF!,30)+HLOOKUP(Sheet2!$AP$4,#REF!,30)+HLOOKUP(Sheet2!$AP$5,#REF!,30)+HLOOKUP(Sheet2!$AP$6,#REF!,30)+HLOOKUP(Sheet2!$AP$7,#REF!,30)+HLOOKUP(Sheet2!$AP$8,#REF!,30)+HLOOKUP(Sheet2!$AP$9,#REF!,30)+HLOOKUP(Sheet2!$AP$10,#REF!,30)+HLOOKUP(Sheet2!$AP$11,#REF!,30)+HLOOKUP(Sheet2!$AP$12,#REF!,30)+HLOOKUP(Sheet2!$AP$13,#REF!,30)+HLOOKUP(Sheet2!$AP$14,#REF!,30)+HLOOKUP(Sheet2!$AP$15,#REF!,30)+HLOOKUP(Sheet2!$AP$16,#REF!,30))</f>
        <v>#REF!</v>
      </c>
      <c r="AQ50" s="8" t="e">
        <f>SUM(HLOOKUP(Sheet2!$AQ$3,#REF!,30)+HLOOKUP(Sheet2!$AQ$4,#REF!,30)+HLOOKUP(Sheet2!$AQ$5,#REF!,30)+HLOOKUP(Sheet2!$AQ$6,#REF!,30)+HLOOKUP(Sheet2!$AQ$7,#REF!,30)+HLOOKUP(Sheet2!$AQ$8,#REF!,30)+HLOOKUP(Sheet2!$AQ$9,#REF!,30)+HLOOKUP(Sheet2!$AQ$10,#REF!,30)+HLOOKUP(Sheet2!$AQ$11,#REF!,30)+HLOOKUP(Sheet2!$AQ$12,#REF!,30)+HLOOKUP(Sheet2!$AQ$13,#REF!,30)+HLOOKUP(Sheet2!$AQ$14,#REF!,30)+HLOOKUP(Sheet2!$AQ$15,#REF!,30)+HLOOKUP(Sheet2!$AQ$16,#REF!,30))</f>
        <v>#REF!</v>
      </c>
      <c r="AR50" s="8" t="e">
        <f>SUM(HLOOKUP(Sheet2!$AR$3,#REF!,30)+HLOOKUP(Sheet2!$AR$4,#REF!,30)+HLOOKUP(Sheet2!$AR$5,#REF!,30)+HLOOKUP(Sheet2!$AR$6,#REF!,30)+HLOOKUP(Sheet2!$AR$7,#REF!,30)+HLOOKUP(Sheet2!$AR$8,#REF!,30)+HLOOKUP(Sheet2!$AR$9,#REF!,30)+HLOOKUP(Sheet2!$AR$10,#REF!,30)+HLOOKUP(Sheet2!$AR$11,#REF!,30)+HLOOKUP(Sheet2!$AR$12,#REF!,30)+HLOOKUP(Sheet2!$AR$13,#REF!,30)+HLOOKUP(Sheet2!$AR$14,#REF!,30)+HLOOKUP(Sheet2!$AR$15,#REF!,30)+HLOOKUP(Sheet2!$AR$16,#REF!,30))</f>
        <v>#REF!</v>
      </c>
      <c r="AS50" s="8" t="e">
        <f>SUM(HLOOKUP(Sheet2!$AS$3,#REF!,30)+HLOOKUP(Sheet2!$AS$4,#REF!,30)+HLOOKUP(Sheet2!$AS$5,#REF!,30)+HLOOKUP(Sheet2!$AS$6,#REF!,30)+HLOOKUP(Sheet2!$AS$7,#REF!,30)+HLOOKUP(Sheet2!$AS$8,#REF!,30)+HLOOKUP(Sheet2!$AS$9,#REF!,30)+HLOOKUP(Sheet2!$AS$10,#REF!,30)+HLOOKUP(Sheet2!$AS$11,#REF!,30)+HLOOKUP(Sheet2!$AS$12,#REF!,30)+HLOOKUP(Sheet2!$AS$13,#REF!,30)+HLOOKUP(Sheet2!$AS$14,#REF!,30))</f>
        <v>#REF!</v>
      </c>
      <c r="AT50" s="8" t="e">
        <f>SUM(HLOOKUP(Sheet2!$AT$3,#REF!,30)+HLOOKUP(Sheet2!$AT$4,#REF!,30)+HLOOKUP(Sheet2!$AT$5,#REF!,30)+HLOOKUP(Sheet2!$AT$6,#REF!,30)+HLOOKUP(Sheet2!$AT$7,#REF!,30)+HLOOKUP(Sheet2!$AT$8,#REF!,30)+HLOOKUP(Sheet2!$AT$9,#REF!,30)+HLOOKUP(Sheet2!$AT$10,#REF!,30)+HLOOKUP(Sheet2!$AT$11,#REF!,30)+HLOOKUP(Sheet2!$AT$12,#REF!,30)+HLOOKUP(Sheet2!$AT$13,#REF!,30)+HLOOKUP(Sheet2!$AT$14,#REF!,30)+HLOOKUP(Sheet2!$AT$15,#REF!,30)+HLOOKUP(Sheet2!$AT$16,#REF!,30))</f>
        <v>#REF!</v>
      </c>
      <c r="AU50" s="8" t="e">
        <f>SUM(HLOOKUP(Sheet2!$AU$3,#REF!,30)+HLOOKUP(Sheet2!$AU$4,#REF!,30)+HLOOKUP(Sheet2!$AU$5,#REF!,30)+HLOOKUP(Sheet2!$AU$6,#REF!,30)+HLOOKUP(Sheet2!$AU$7,#REF!,30)+HLOOKUP(Sheet2!$AU$8,#REF!,30)+HLOOKUP(Sheet2!$AU$9,#REF!,30)+HLOOKUP(Sheet2!$AU$10,#REF!,30)+HLOOKUP(Sheet2!$AU$11,#REF!,30)+HLOOKUP(Sheet2!$AU$12,#REF!,30)+HLOOKUP(Sheet2!$AU$13,#REF!,30)+HLOOKUP(Sheet2!$AU$14,#REF!,30)+HLOOKUP(Sheet2!$AU$15,#REF!,30)+HLOOKUP(Sheet2!$AU$16,#REF!,30))</f>
        <v>#REF!</v>
      </c>
      <c r="AV50" s="8" t="e">
        <f>SUM(HLOOKUP(Sheet2!$AV$3,#REF!,30)+HLOOKUP(Sheet2!$AV$4,#REF!,30)+HLOOKUP(Sheet2!$AV$5,#REF!,30)+HLOOKUP(Sheet2!$AV$6,#REF!,30)+HLOOKUP(Sheet2!$AV$7,#REF!,30)+HLOOKUP(Sheet2!$AV$8,#REF!,30)+HLOOKUP(Sheet2!$AV$9,#REF!,30)+HLOOKUP(Sheet2!$AV$10,#REF!,30)+HLOOKUP(Sheet2!$AV$11,#REF!,30)+HLOOKUP(Sheet2!$AV$12,#REF!,30)+HLOOKUP(Sheet2!$AV$13,#REF!,30)+HLOOKUP(Sheet2!$AV$14,#REF!,30)+HLOOKUP(Sheet2!$AV$15,#REF!,30)+HLOOKUP(Sheet2!$AV$16,#REF!,30)+HLOOKUP(Sheet2!$AV$17,#REF!,30))</f>
        <v>#REF!</v>
      </c>
      <c r="AW50" s="8" t="e">
        <f>SUM(HLOOKUP(Sheet2!$AW$3,#REF!,30)+HLOOKUP(Sheet2!$AW$4,#REF!,30)+HLOOKUP(Sheet2!$AW$5,#REF!,30)+HLOOKUP(Sheet2!$AW$6,#REF!,30)+HLOOKUP(Sheet2!$AW$7,#REF!,30)+HLOOKUP(Sheet2!$AW$8,#REF!,30)+HLOOKUP(Sheet2!$AW$9,#REF!,30)+HLOOKUP(Sheet2!$AW$10,#REF!,30)+HLOOKUP(Sheet2!$AW$11,#REF!,30)+HLOOKUP(Sheet2!$AW$12,#REF!,30)+HLOOKUP(Sheet2!$AW$13,#REF!,30)+HLOOKUP(Sheet2!$AW$14,#REF!,30)+HLOOKUP(Sheet2!$AW$15,#REF!,30)+HLOOKUP(Sheet2!$AW$16,#REF!,30)+HLOOKUP(Sheet2!$AW$17,#REF!,30))</f>
        <v>#REF!</v>
      </c>
      <c r="AX50" s="8" t="e">
        <f>SUM(HLOOKUP(Sheet2!$AX$3,#REF!,30)+HLOOKUP(Sheet2!$AX$4,#REF!,30)+HLOOKUP(Sheet2!$AX$5,#REF!,30)+HLOOKUP(Sheet2!$AX$6,#REF!,30)+HLOOKUP(Sheet2!$AX$7,#REF!,30)+HLOOKUP(Sheet2!$AX$8,#REF!,30)+HLOOKUP(Sheet2!$AX$9,#REF!,30)+HLOOKUP(Sheet2!$AX$10,#REF!,30)+HLOOKUP(Sheet2!$AX$11,#REF!,30)+HLOOKUP(Sheet2!$AX$12,#REF!,30)+HLOOKUP(Sheet2!$AX$13,#REF!,30)+HLOOKUP(Sheet2!$AX$14,#REF!,30)+HLOOKUP(Sheet2!$AX$15,#REF!,30)+HLOOKUP(Sheet2!$AX$16,#REF!,30)+HLOOKUP(Sheet2!$AX$17,#REF!,30)+HLOOKUP(Sheet2!$AX$18,#REF!,30)+HLOOKUP(Sheet2!$AX$19,#REF!,30)+HLOOKUP(Sheet2!$AX$20,#REF!,30))</f>
        <v>#REF!</v>
      </c>
      <c r="AY50" s="8" t="e">
        <f>SUM(HLOOKUP(Sheet2!$AY$3,#REF!,30)+HLOOKUP(Sheet2!$AY$4,#REF!,30)+HLOOKUP(Sheet2!$AY$5,#REF!,30)+HLOOKUP(Sheet2!$AY$6,#REF!,30)+HLOOKUP(Sheet2!$AY$7,#REF!,30)+HLOOKUP(Sheet2!$AY$8,#REF!,30)+HLOOKUP(Sheet2!$AY$9,#REF!,30)+HLOOKUP(Sheet2!$AY$10,#REF!,30)+HLOOKUP(Sheet2!$AY$11,#REF!,30)+HLOOKUP(Sheet2!$AY$12,#REF!,30)+HLOOKUP(Sheet2!$AY$13,#REF!,30)+HLOOKUP(Sheet2!$AY$14,#REF!,30)+HLOOKUP(Sheet2!$AY$15,#REF!,30)+HLOOKUP(Sheet2!$AY$16,#REF!,30)+HLOOKUP(Sheet2!$AY$17,#REF!,30))</f>
        <v>#REF!</v>
      </c>
      <c r="AZ50" s="8" t="e">
        <f>SUM(HLOOKUP(Sheet2!$AZ$3,#REF!,30)+HLOOKUP(Sheet2!$AZ$4,#REF!,30)+HLOOKUP(Sheet2!$AZ$5,#REF!,30)+HLOOKUP(Sheet2!$AZ$6,#REF!,30)+HLOOKUP(Sheet2!$AZ$7,#REF!,30)+HLOOKUP(Sheet2!$AZ$8,#REF!,30)+HLOOKUP(Sheet2!$AZ$9,#REF!,30)+HLOOKUP(Sheet2!$AZ$10,#REF!,30)+HLOOKUP(Sheet2!$AZ$11,#REF!,30)+HLOOKUP(Sheet2!$AZ$12,#REF!,30)+HLOOKUP(Sheet2!$AZ$13,#REF!,30)+HLOOKUP(Sheet2!$AZ$14,#REF!,30)+HLOOKUP(Sheet2!$AZ$15,#REF!,30)+HLOOKUP(Sheet2!$AZ$16,#REF!,30)+HLOOKUP(Sheet2!$AZ$17,#REF!,30)+HLOOKUP(Sheet2!$AZ$18,#REF!,30)+HLOOKUP(Sheet2!$AZ$19,#REF!,30))</f>
        <v>#REF!</v>
      </c>
      <c r="BA50" s="8" t="e">
        <f>SUM(HLOOKUP(Sheet2!$BA$3,#REF!,30)+HLOOKUP(Sheet2!$BA$4,#REF!,30)+HLOOKUP(Sheet2!$BA$5,#REF!,30)+HLOOKUP(Sheet2!$BA$6,#REF!,30)+HLOOKUP(Sheet2!$BA$7,#REF!,30)+HLOOKUP(Sheet2!$BA$8,#REF!,30)+HLOOKUP(Sheet2!$BA$9,#REF!,30)+HLOOKUP(Sheet2!$BA$10,#REF!,30)+HLOOKUP(Sheet2!$BA$11,#REF!,30)+HLOOKUP(Sheet2!$BA$12,#REF!,30)+HLOOKUP(Sheet2!$BA$13,#REF!,30)+HLOOKUP(Sheet2!$BA$14,#REF!,30)+HLOOKUP(Sheet2!$BA$15,#REF!,30)+HLOOKUP(Sheet2!$BA$16,#REF!,30))</f>
        <v>#REF!</v>
      </c>
      <c r="BB50" s="8" t="e">
        <f>SUM(HLOOKUP(Sheet2!$BB$3,#REF!,30)+HLOOKUP(Sheet2!$BB$4,#REF!,30)+HLOOKUP(Sheet2!$BB$5,#REF!,30)+HLOOKUP(Sheet2!$BB$6,#REF!,30)+HLOOKUP(Sheet2!$BB$7,#REF!,30)+HLOOKUP(Sheet2!$BB$8,#REF!,30)+HLOOKUP(Sheet2!$BB$9,#REF!,30)+HLOOKUP(Sheet2!$BB$10,#REF!,30)+HLOOKUP(Sheet2!$BB$11,#REF!,30)+HLOOKUP(Sheet2!$BB$12,#REF!,30)+HLOOKUP(Sheet2!$BB$13,#REF!,30)+HLOOKUP(Sheet2!$BB$14,#REF!,30)+HLOOKUP(Sheet2!$BB$15,#REF!,30)+HLOOKUP(Sheet2!$BB$16,#REF!,30)+HLOOKUP(Sheet2!$BB$17,#REF!,30))</f>
        <v>#REF!</v>
      </c>
      <c r="BC50" s="8" t="e">
        <f>SUM(HLOOKUP(Sheet2!$BC$3,#REF!,30)+HLOOKUP(Sheet2!$BC$4,#REF!,30)+HLOOKUP(Sheet2!$BC$5,#REF!,30)+HLOOKUP(Sheet2!$BC$6,#REF!,30)+HLOOKUP(Sheet2!$BC$7,#REF!,30)+HLOOKUP(Sheet2!$BC$8,#REF!,30)+HLOOKUP(Sheet2!$BC$9,#REF!,30)+HLOOKUP(Sheet2!$BC$10,#REF!,30)+HLOOKUP(Sheet2!$BC$11,#REF!,30)+HLOOKUP(Sheet2!$BC$12,#REF!,30)+HLOOKUP(Sheet2!$BC$13,#REF!,30)+HLOOKUP(Sheet2!$BC$14,#REF!,30))</f>
        <v>#REF!</v>
      </c>
      <c r="BD50" s="8" t="e">
        <f>SUM(HLOOKUP(Sheet2!$BD$3,#REF!,30)+HLOOKUP(Sheet2!$BD$4,#REF!,30)+HLOOKUP(Sheet2!$BD$5,#REF!,30)+HLOOKUP(Sheet2!$BD$6,#REF!,30)+HLOOKUP(Sheet2!$BD$7,#REF!,30)+HLOOKUP(Sheet2!$BD$8,#REF!,30)+HLOOKUP(Sheet2!$BD$9,#REF!,30)+HLOOKUP(Sheet2!$BD$10,#REF!,30)+HLOOKUP(Sheet2!$BD$11,#REF!,30)+HLOOKUP(Sheet2!$BD$12,#REF!,30)+HLOOKUP(Sheet2!$BD$13,#REF!,30)+HLOOKUP(Sheet2!$BD$14,#REF!,30)+HLOOKUP(Sheet2!$BD$15,#REF!,30)+HLOOKUP(Sheet2!$BD$16,#REF!,30))</f>
        <v>#REF!</v>
      </c>
      <c r="BE50" s="8" t="e">
        <f>SUM(HLOOKUP(Sheet2!$BE$3,#REF!,30)+HLOOKUP(Sheet2!$BE$4,#REF!,30)+HLOOKUP(Sheet2!$BE$5,#REF!,30)+HLOOKUP(Sheet2!$BE$6,#REF!,30)+HLOOKUP(Sheet2!$BE$7,#REF!,30)+HLOOKUP(Sheet2!$BE$8,#REF!,30)+HLOOKUP(Sheet2!$BE$9,#REF!,30)+HLOOKUP(Sheet2!$BE$10,#REF!,30)+HLOOKUP(Sheet2!$BE$11,#REF!,30)+HLOOKUP(Sheet2!$BE$12,#REF!,30)+HLOOKUP(Sheet2!$BE$13,#REF!,30)+HLOOKUP(Sheet2!$BE$14,#REF!,30)+HLOOKUP(Sheet2!$BE$15,#REF!,30)+HLOOKUP(Sheet2!$BE$16,#REF!,30))</f>
        <v>#REF!</v>
      </c>
      <c r="BF50" s="8" t="e">
        <f>SUM(HLOOKUP(Sheet2!$BF$3,#REF!,30)+HLOOKUP(Sheet2!$BF$4,#REF!,30)+HLOOKUP(Sheet2!$BF$5,#REF!,30)+HLOOKUP(Sheet2!$BF$6,#REF!,30)+HLOOKUP(Sheet2!$BF$7,#REF!,30)+HLOOKUP(Sheet2!$BF$8,#REF!,30)+HLOOKUP(Sheet2!$BF$9,#REF!,30)+HLOOKUP(Sheet2!$BF$10,#REF!,30)+HLOOKUP(Sheet2!$BF$11,#REF!,30)+HLOOKUP(Sheet2!$BF$12,#REF!,30)+HLOOKUP(Sheet2!$BF$13,#REF!,30))</f>
        <v>#REF!</v>
      </c>
      <c r="BG50" s="8" t="e">
        <f>SUM(HLOOKUP(Sheet2!$BG$3,#REF!,30)+HLOOKUP(Sheet2!$BG$4,#REF!,30)+HLOOKUP(Sheet2!$BG$5,#REF!,30)+HLOOKUP(Sheet2!$BG$6,#REF!,30)+HLOOKUP(Sheet2!$BG$7,#REF!,30)+HLOOKUP(Sheet2!$BG$8,#REF!,30)+HLOOKUP(Sheet2!$BG$9,#REF!,30)+HLOOKUP(Sheet2!$BG$10,#REF!,30)+HLOOKUP(Sheet2!$BG$11,#REF!,30)+HLOOKUP(Sheet2!$BG$12,#REF!,30)+HLOOKUP(Sheet2!$BG$13,#REF!,30)+HLOOKUP(Sheet2!$BG$14,#REF!,30)+HLOOKUP(Sheet2!$BG$15,#REF!,30))</f>
        <v>#REF!</v>
      </c>
      <c r="BH50" s="8" t="e">
        <f>SUM(HLOOKUP(Sheet2!$BH$3,#REF!,30)+HLOOKUP(Sheet2!$BH$4,#REF!,30)+HLOOKUP(Sheet2!$BH$5,#REF!,30)+HLOOKUP(Sheet2!$BH$6,#REF!,30)+HLOOKUP(Sheet2!$BH$7,#REF!,30)+HLOOKUP(Sheet2!$BH$8,#REF!,30)+HLOOKUP(Sheet2!$BH$9,#REF!,30)+HLOOKUP(Sheet2!$BH$10,#REF!,30)+HLOOKUP(Sheet2!$BH$11,#REF!,30)+HLOOKUP(Sheet2!$BH$12,#REF!,30)+HLOOKUP(Sheet2!$BH$13,#REF!,30)+HLOOKUP(Sheet2!$BH$14,#REF!,30))</f>
        <v>#REF!</v>
      </c>
      <c r="BI50" s="8" t="e">
        <f>SUM(HLOOKUP(Sheet2!$BI$3,#REF!,30)+HLOOKUP(Sheet2!$BI$4,#REF!,30)+HLOOKUP(Sheet2!$BI$5,#REF!,30)+HLOOKUP(Sheet2!$BI$6,#REF!,30)+HLOOKUP(Sheet2!$BI$7,#REF!,30)+HLOOKUP(Sheet2!$BI$8,#REF!,30)+HLOOKUP(Sheet2!$BI$9,#REF!,30)+HLOOKUP(Sheet2!$BI$10,#REF!,30)+HLOOKUP(Sheet2!$BI$11,#REF!,30)+HLOOKUP(Sheet2!$BI$12,#REF!,30)+HLOOKUP(Sheet2!$BI$13,#REF!,30)+HLOOKUP(Sheet2!$BI$14,#REF!,30)+HLOOKUP(Sheet2!$BI$15,#REF!,30)+HLOOKUP(Sheet2!$BI$16,#REF!,30))</f>
        <v>#REF!</v>
      </c>
      <c r="BJ50" s="8" t="e">
        <f>SUM(HLOOKUP(Sheet2!$BJ$3,#REF!,30)+HLOOKUP(Sheet2!$BJ$4,#REF!,30)+HLOOKUP(Sheet2!$BJ$5,#REF!,30)+HLOOKUP(Sheet2!$BJ$6,#REF!,30)+HLOOKUP(Sheet2!$BJ$7,#REF!,30)+HLOOKUP(Sheet2!$BJ$8,#REF!,30)+HLOOKUP(Sheet2!$BJ$9,#REF!,30)+HLOOKUP(Sheet2!$BJ$10,#REF!,30)+HLOOKUP(Sheet2!$BJ$11,#REF!,30)+HLOOKUP(Sheet2!$BJ$12,#REF!,30)+HLOOKUP(Sheet2!$BJ$13,#REF!,30)+HLOOKUP(Sheet2!$BJ$14,#REF!,30)+HLOOKUP(Sheet2!$BJ$15,#REF!,30)+HLOOKUP(Sheet2!$BJ$16,#REF!,30)+HLOOKUP(Sheet2!$BJ$17,#REF!,30))</f>
        <v>#REF!</v>
      </c>
      <c r="BK50" s="8" t="e">
        <f>SUM(HLOOKUP(Sheet2!$BK$3,#REF!,30)+HLOOKUP(Sheet2!$BK$4,#REF!,30)+HLOOKUP(Sheet2!$BK$5,#REF!,30)+HLOOKUP(Sheet2!$BK$6,#REF!,30)+HLOOKUP(Sheet2!$BK$7,#REF!,30)+HLOOKUP(Sheet2!$BK$8,#REF!,30)+HLOOKUP(Sheet2!$BK$9,#REF!,30)+HLOOKUP(Sheet2!$BK$10,#REF!,30)+HLOOKUP(Sheet2!$BK$11,#REF!,30)+HLOOKUP(Sheet2!$BK$12,#REF!,30)+HLOOKUP(Sheet2!$BK$13,#REF!,30)+HLOOKUP(Sheet2!$BK$14,#REF!,30)+HLOOKUP(Sheet2!$BK$15,#REF!,30)+HLOOKUP(Sheet2!$BK$16,#REF!,30)+HLOOKUP(Sheet2!$BK$17,#REF!,30))</f>
        <v>#REF!</v>
      </c>
      <c r="BL50" s="8" t="e">
        <f>SUM(HLOOKUP(Sheet2!$BL$3,#REF!,30)+HLOOKUP(Sheet2!$BL$4,#REF!,30)+HLOOKUP(Sheet2!$BL$5,#REF!,30)+HLOOKUP(Sheet2!$BL$6,#REF!,30)+HLOOKUP(Sheet2!$BL$7,#REF!,30)+HLOOKUP(Sheet2!$BL$8,#REF!,30)+HLOOKUP(Sheet2!$BL$9,#REF!,30)+HLOOKUP(Sheet2!$BL$10,#REF!,30)+HLOOKUP(Sheet2!$BL$11,#REF!,30)+HLOOKUP(Sheet2!$BL$12,#REF!,30)+HLOOKUP(Sheet2!$BL$13,#REF!,30)+HLOOKUP(Sheet2!$BL$14,#REF!,30)+HLOOKUP(Sheet2!$BL$15,#REF!,30)+HLOOKUP(Sheet2!$BL$16,#REF!,30)+HLOOKUP(Sheet2!$BL$17,#REF!,30))</f>
        <v>#REF!</v>
      </c>
      <c r="BM50" s="8" t="e">
        <f>SUM(HLOOKUP(Sheet2!$BM$3,#REF!,30)+HLOOKUP(Sheet2!$BM$4,#REF!,30)+HLOOKUP(Sheet2!$BM$5,#REF!,30)+HLOOKUP(Sheet2!$BM$6,#REF!,30)+HLOOKUP(Sheet2!$BM$7,#REF!,30)+HLOOKUP(Sheet2!$BM$8,#REF!,30)+HLOOKUP(Sheet2!$BM$9,#REF!,30)+HLOOKUP(Sheet2!$BM$10,#REF!,30)+HLOOKUP(Sheet2!$BM$11,#REF!,30)+HLOOKUP(Sheet2!$BM$12,#REF!,30)+HLOOKUP(Sheet2!$BM$13,#REF!,30)+HLOOKUP(Sheet2!$BM$14,#REF!,30)+HLOOKUP(Sheet2!$BM$15,#REF!,30)+HLOOKUP(Sheet2!$BM$16,#REF!,30))</f>
        <v>#REF!</v>
      </c>
      <c r="BN50" s="8" t="e">
        <f>SUM(HLOOKUP(Sheet2!$BN$3,#REF!,30)+HLOOKUP(Sheet2!$BN$4,#REF!,30)+HLOOKUP(Sheet2!$BN$5,#REF!,30)+HLOOKUP(Sheet2!$BN$6,#REF!,30)+HLOOKUP(Sheet2!$BN$7,#REF!,30)+HLOOKUP(Sheet2!$BN$8,#REF!,30)+HLOOKUP(Sheet2!$BN$9,#REF!,30)+HLOOKUP(Sheet2!$BN$10,#REF!,30)+HLOOKUP(Sheet2!$BN$11,#REF!,30)+HLOOKUP(Sheet2!$BN$12,#REF!,30)+HLOOKUP(Sheet2!$BN$13,#REF!,30)+HLOOKUP(Sheet2!$BN$14,#REF!,30)+HLOOKUP(Sheet2!$BN$15,#REF!,30)+HLOOKUP(Sheet2!$BN$16,#REF!,30))</f>
        <v>#REF!</v>
      </c>
      <c r="BO50" s="8" t="e">
        <f>SUM(HLOOKUP(Sheet2!$BO$3,#REF!,30)+HLOOKUP(Sheet2!$BO$4,#REF!,30)+HLOOKUP(Sheet2!$BO$5,#REF!,30)+HLOOKUP(Sheet2!$BO$6,#REF!,30)+HLOOKUP(Sheet2!$BO$7,#REF!,30)+HLOOKUP(Sheet2!$BO$8,#REF!,30)+HLOOKUP(Sheet2!$BO$9,#REF!,30)+HLOOKUP(Sheet2!$BO$10,#REF!,30)+HLOOKUP(Sheet2!$BO$11,#REF!,30)+HLOOKUP(Sheet2!$BO$12,#REF!,30)+HLOOKUP(Sheet2!$BO$13,#REF!,30)+HLOOKUP(Sheet2!$BO$14,#REF!,30)+HLOOKUP(Sheet2!$BO$15,#REF!,30)+HLOOKUP(Sheet2!$BO$16,#REF!,30))</f>
        <v>#REF!</v>
      </c>
      <c r="BP50" s="8" t="e">
        <f>SUM(HLOOKUP(Sheet2!$BP$3,#REF!,30)+HLOOKUP(Sheet2!$BP$4,#REF!,30)+HLOOKUP(Sheet2!$BP$5,#REF!,30)+HLOOKUP(Sheet2!$BP$6,#REF!,30)+HLOOKUP(Sheet2!$BP$7,#REF!,30)+HLOOKUP(Sheet2!$BP$8,#REF!,30)+HLOOKUP(Sheet2!$BP$9,#REF!,30)+HLOOKUP(Sheet2!$BP$10,#REF!,30)+HLOOKUP(Sheet2!$BP$11,#REF!,30)+HLOOKUP(Sheet2!$BP$12,#REF!,30)+HLOOKUP(Sheet2!$BP$13,#REF!,30)+HLOOKUP(Sheet2!$BP$14,#REF!,30))</f>
        <v>#REF!</v>
      </c>
      <c r="BQ50" s="8" t="e">
        <f>SUM(HLOOKUP(Sheet2!$BQ$3,#REF!,30)+HLOOKUP(Sheet2!$BQ$4,#REF!,30)+HLOOKUP(Sheet2!$BQ$5,#REF!,30)+HLOOKUP(Sheet2!$BQ$6,#REF!,30)+HLOOKUP(Sheet2!$BQ$7,#REF!,30)+HLOOKUP(Sheet2!$BQ$8,#REF!,30)+HLOOKUP(Sheet2!$BQ$9,#REF!,30)+HLOOKUP(Sheet2!$BQ$10,#REF!,30)+HLOOKUP(Sheet2!$BQ$11,#REF!,30)+HLOOKUP(Sheet2!$BQ$12,#REF!,30)+HLOOKUP(Sheet2!$BQ$13,#REF!,30)+HLOOKUP(Sheet2!$BQ$14,#REF!,30)+HLOOKUP(Sheet2!$BQ$15,#REF!,30)+HLOOKUP(Sheet2!$BQ$16,#REF!,30))</f>
        <v>#REF!</v>
      </c>
      <c r="BR50" s="8" t="e">
        <f>SUM(HLOOKUP(Sheet2!$BR$3,#REF!,30)+HLOOKUP(Sheet2!$BR$4,#REF!,30)+HLOOKUP(Sheet2!$BR$5,#REF!,30)+HLOOKUP(Sheet2!$BR$6,#REF!,30)+HLOOKUP(Sheet2!$BR$7,#REF!,30)+HLOOKUP(Sheet2!$BR$8,#REF!,30)+HLOOKUP(Sheet2!$BR$9,#REF!,30)+HLOOKUP(Sheet2!$BR$10,#REF!,30)+HLOOKUP(Sheet2!$BR$11,#REF!,30)+HLOOKUP(Sheet2!$BR$12,#REF!,30)+HLOOKUP(Sheet2!$BR$13,#REF!,30)+HLOOKUP(Sheet2!$BR$14,#REF!,30)+HLOOKUP(Sheet2!$BR$15,#REF!,30)+HLOOKUP(Sheet2!$BR$16,#REF!,30))</f>
        <v>#REF!</v>
      </c>
      <c r="BS50" s="8" t="e">
        <f>SUM(HLOOKUP(Sheet2!$BS$3,#REF!,30)+HLOOKUP(Sheet2!$BS$4,#REF!,30)+HLOOKUP(Sheet2!$BS$5,#REF!,30)+HLOOKUP(Sheet2!$BS$6,#REF!,30)+HLOOKUP(Sheet2!$BS$7,#REF!,30)+HLOOKUP(Sheet2!$BS$8,#REF!,30)+HLOOKUP(Sheet2!$BS$9,#REF!,30)+HLOOKUP(Sheet2!$BS$10,#REF!,30)+HLOOKUP(Sheet2!$BS$11,#REF!,30)+HLOOKUP(Sheet2!$BS$12,#REF!,30)+HLOOKUP(Sheet2!$BS$13,#REF!,30)+HLOOKUP(Sheet2!$BS$14,#REF!,30)+HLOOKUP(Sheet2!$BS$15,#REF!,30)+HLOOKUP(Sheet2!$BS$16,#REF!,30)+HLOOKUP(Sheet2!$BS$17,#REF!,30))</f>
        <v>#REF!</v>
      </c>
      <c r="BT50" s="8" t="e">
        <f>SUM(HLOOKUP(Sheet2!$BT$3,#REF!,30)+HLOOKUP(Sheet2!$BT$4,#REF!,30)+HLOOKUP(Sheet2!$BT$5,#REF!,30)+HLOOKUP(Sheet2!$BT$6,#REF!,30)+HLOOKUP(Sheet2!$BT$7,#REF!,30)+HLOOKUP(Sheet2!$BT$8,#REF!,30)+HLOOKUP(Sheet2!$BT$9,#REF!,30)+HLOOKUP(Sheet2!$BT$10,#REF!,30)+HLOOKUP(Sheet2!$BT$11,#REF!,30)+HLOOKUP(Sheet2!$BT$12,#REF!,30)+HLOOKUP(Sheet2!$BT$13,#REF!,30)+HLOOKUP(Sheet2!$BT$14,#REF!,30)+HLOOKUP(Sheet2!$BT$15,#REF!,30)+HLOOKUP(Sheet2!$BT$16,#REF!,30)+HLOOKUP(Sheet2!$BT$17,#REF!,30))</f>
        <v>#REF!</v>
      </c>
      <c r="BU50" s="8" t="e">
        <f>SUM(HLOOKUP(Sheet2!$BU$3,#REF!,30)+HLOOKUP(Sheet2!$BU$4,#REF!,30)+HLOOKUP(Sheet2!$BU$5,#REF!,30)+HLOOKUP(Sheet2!$BU$6,#REF!,30)+HLOOKUP(Sheet2!$BU$7,#REF!,30)+HLOOKUP(Sheet2!$BU$8,#REF!,30)+HLOOKUP(Sheet2!$BU$9,#REF!,30)+HLOOKUP(Sheet2!$BU$10,#REF!,30)+HLOOKUP(Sheet2!$BU$11,#REF!,30)+HLOOKUP(Sheet2!$BU$12,#REF!,30)+HLOOKUP(Sheet2!$BU$13,#REF!,30)+HLOOKUP(Sheet2!$BU$14,#REF!,30)+HLOOKUP(Sheet2!$BU$15,#REF!,30)+HLOOKUP(Sheet2!$BU$16,#REF!,30)+HLOOKUP(Sheet2!$BU$17,#REF!,30)+HLOOKUP(Sheet2!$BU$18,#REF!,30)+HLOOKUP(Sheet2!$BU$19,#REF!,30)+HLOOKUP(Sheet2!$BU$20,#REF!,30))</f>
        <v>#REF!</v>
      </c>
      <c r="BV50" s="8" t="e">
        <f>SUM(HLOOKUP(Sheet2!$BV$3,#REF!,30)+HLOOKUP(Sheet2!$BV$4,#REF!,30)+HLOOKUP(Sheet2!$BV$5,#REF!,30)+HLOOKUP(Sheet2!$BV$6,#REF!,30)+HLOOKUP(Sheet2!$BV$7,#REF!,30)+HLOOKUP(Sheet2!$BV$8,#REF!,30)+HLOOKUP(Sheet2!$BV$9,#REF!,30)+HLOOKUP(Sheet2!$BV$10,#REF!,30)+HLOOKUP(Sheet2!$BV$11,#REF!,30)+HLOOKUP(Sheet2!$BV$12,#REF!,30)+HLOOKUP(Sheet2!$BV$13,#REF!,30)+HLOOKUP(Sheet2!$BV$14,#REF!,30)+HLOOKUP(Sheet2!$BV$15,#REF!,30)+HLOOKUP(Sheet2!$BV$16,#REF!,30)+HLOOKUP(Sheet2!$BV$17,#REF!,30))</f>
        <v>#REF!</v>
      </c>
      <c r="BW50" s="8" t="e">
        <f>SUM(HLOOKUP(Sheet2!$BW$3,#REF!,30)+HLOOKUP(Sheet2!$BW$4,#REF!,30)+HLOOKUP(Sheet2!$BW$5,#REF!,30)+HLOOKUP(Sheet2!$BW$6,#REF!,30)+HLOOKUP(Sheet2!$BW$7,#REF!,30)+HLOOKUP(Sheet2!$BW$8,#REF!,30)+HLOOKUP(Sheet2!$BW$9,#REF!,30)+HLOOKUP(Sheet2!$BW$10,#REF!,30)+HLOOKUP(Sheet2!$BW$11,#REF!,30)+HLOOKUP(Sheet2!$BW$12,#REF!,30)+HLOOKUP(Sheet2!$BW$13,#REF!,30)+HLOOKUP(Sheet2!$BW$14,#REF!,30)+HLOOKUP(Sheet2!$BW$15,#REF!,30)+HLOOKUP(Sheet2!$BW$16,#REF!,30)+HLOOKUP(Sheet2!$BW$17,#REF!,30)+HLOOKUP(Sheet2!$BW$18,#REF!,30)+HLOOKUP(Sheet2!$BW$19,#REF!,30))</f>
        <v>#REF!</v>
      </c>
      <c r="BX50" s="8" t="e">
        <f>SUM(HLOOKUP(Sheet2!$BX$3,#REF!,30)+HLOOKUP(Sheet2!$BX$4,#REF!,30)+HLOOKUP(Sheet2!$BX$5,#REF!,30)+HLOOKUP(Sheet2!$BX$6,#REF!,30)+HLOOKUP(Sheet2!$BX$7,#REF!,30)+HLOOKUP(Sheet2!$BX$8,#REF!,30)+HLOOKUP(Sheet2!$BX$9,#REF!,30)+HLOOKUP(Sheet2!$BX$10,#REF!,30)+HLOOKUP(Sheet2!$BX$11,#REF!,30)+HLOOKUP(Sheet2!$BX$12,#REF!,30)+HLOOKUP(Sheet2!$BX$13,#REF!,30)+HLOOKUP(Sheet2!$BX$14,#REF!,30)+HLOOKUP(Sheet2!$BX$15,#REF!,30)+HLOOKUP(Sheet2!$BX$16,#REF!,30)+HLOOKUP(Sheet2!$BX$17,#REF!,30))</f>
        <v>#REF!</v>
      </c>
      <c r="BY50" s="8" t="e">
        <f>SUM(HLOOKUP(Sheet2!$BY$3,#REF!,30)+HLOOKUP(Sheet2!$BY$4,#REF!,30)+HLOOKUP(Sheet2!$BY$5,#REF!,30)+HLOOKUP(Sheet2!$BY$6,#REF!,30)+HLOOKUP(Sheet2!$BY$7,#REF!,30)+HLOOKUP(Sheet2!$BY$8,#REF!,30)+HLOOKUP(Sheet2!$BY$9,#REF!,30)+HLOOKUP(Sheet2!$BY$10,#REF!,30)+HLOOKUP(Sheet2!$BY$11,#REF!,30)+HLOOKUP(Sheet2!$BY$12,#REF!,30)+HLOOKUP(Sheet2!$BY$13,#REF!,30)+HLOOKUP(Sheet2!$BY$14,#REF!,30)+HLOOKUP(Sheet2!$BY$15,#REF!,30)+HLOOKUP(Sheet2!$BY$16,#REF!,30)+HLOOKUP(Sheet2!$BY$17,#REF!,30)+HLOOKUP(Sheet2!$BY$18,#REF!,30))</f>
        <v>#REF!</v>
      </c>
      <c r="BZ50" s="8" t="e">
        <f>SUM(HLOOKUP(Sheet2!$BZ$3,#REF!,30)+HLOOKUP(Sheet2!$BZ$4,#REF!,30)+HLOOKUP(Sheet2!$BZ$5,#REF!,30)+HLOOKUP(Sheet2!$BZ$6,#REF!,30)+HLOOKUP(Sheet2!$BZ$7,#REF!,30)+HLOOKUP(Sheet2!$BZ$8,#REF!,30)+HLOOKUP(Sheet2!$BZ$9,#REF!,30)+HLOOKUP(Sheet2!$BZ$10,#REF!,30)+HLOOKUP(Sheet2!$BZ$11,#REF!,30)+HLOOKUP(Sheet2!$BZ$12,#REF!,30)+HLOOKUP(Sheet2!$BZ$13,#REF!,30)+HLOOKUP(Sheet2!$BZ$14,#REF!,30)+HLOOKUP(Sheet2!$BZ$15,#REF!,30))</f>
        <v>#REF!</v>
      </c>
      <c r="CA50" s="8" t="e">
        <f>SUM(HLOOKUP(Sheet2!$CA$3,#REF!,30)+HLOOKUP(Sheet2!$CA$4,#REF!,30)+HLOOKUP(Sheet2!$CA$5,#REF!,30)+HLOOKUP(Sheet2!$CA$6,#REF!,30)+HLOOKUP(Sheet2!$CA$7,#REF!,30)+HLOOKUP(Sheet2!$CA$8,#REF!,30)+HLOOKUP(Sheet2!$CA$9,#REF!,30)+HLOOKUP(Sheet2!$CA$10,#REF!,30)+HLOOKUP(Sheet2!$CA$11,#REF!,30)+HLOOKUP(Sheet2!$CA$12,#REF!,30)+HLOOKUP(Sheet2!$CA$13,#REF!,30)+HLOOKUP(Sheet2!$CA$14,#REF!,30)+HLOOKUP(Sheet2!$CA$15,#REF!,30)+HLOOKUP(Sheet2!$CA$16,#REF!,30)+HLOOKUP(Sheet2!$CA$17,#REF!,30))</f>
        <v>#REF!</v>
      </c>
      <c r="CB50" s="8" t="e">
        <f>SUM(HLOOKUP(Sheet2!$CB$3,#REF!,30)+HLOOKUP(Sheet2!$CB$4,#REF!,30)+HLOOKUP(Sheet2!$CB$5,#REF!,30)+HLOOKUP(Sheet2!$CB$6,#REF!,30)+HLOOKUP(Sheet2!$CB$7,#REF!,30)+HLOOKUP(Sheet2!$CB$8,#REF!,30)+HLOOKUP(Sheet2!$CB$9,#REF!,30)+HLOOKUP(Sheet2!$CB$10,#REF!,30)+HLOOKUP(Sheet2!$CB$11,#REF!,30)+HLOOKUP(Sheet2!$CB$12,#REF!,30)+HLOOKUP(Sheet2!$CB$13,#REF!,30)+HLOOKUP(Sheet2!$CB$14,#REF!,30)+HLOOKUP(Sheet2!$CB$15,#REF!,30)+HLOOKUP(Sheet2!$CB$16,#REF!,30)+HLOOKUP(Sheet2!$CB$17,#REF!,30))</f>
        <v>#REF!</v>
      </c>
      <c r="CC50" s="8" t="e">
        <f>SUM(HLOOKUP(Sheet2!$CC$3,#REF!,30)+HLOOKUP(Sheet2!$CC$4,#REF!,30)+HLOOKUP(Sheet2!$CC$5,#REF!,30)+HLOOKUP(Sheet2!$CC$6,#REF!,30)+HLOOKUP(Sheet2!$CC$7,#REF!,30)+HLOOKUP(Sheet2!$CC$8,#REF!,30)+HLOOKUP(Sheet2!$CC$9,#REF!,30)+HLOOKUP(Sheet2!$CC$10,#REF!,30)+HLOOKUP(Sheet2!$CC$11,#REF!,30)+HLOOKUP(Sheet2!$CC$12,#REF!,30)+HLOOKUP(Sheet2!$CC$13,#REF!,30)+HLOOKUP(Sheet2!$CC$14,#REF!,30))</f>
        <v>#REF!</v>
      </c>
      <c r="CD50" s="8" t="e">
        <f>SUM(HLOOKUP(Sheet2!$CD$3,#REF!,30)+HLOOKUP(Sheet2!$CD$4,#REF!,30)+HLOOKUP(Sheet2!$CD$5,#REF!,30)+HLOOKUP(Sheet2!$CD$6,#REF!,30)+HLOOKUP(Sheet2!$CD$7,#REF!,30)+HLOOKUP(Sheet2!$CD$8,#REF!,30)+HLOOKUP(Sheet2!$CD$9,#REF!,30)+HLOOKUP(Sheet2!$CD$10,#REF!,30)+HLOOKUP(Sheet2!$CD$11,#REF!,30)+HLOOKUP(Sheet2!$CD$12,#REF!,30)+HLOOKUP(Sheet2!$CD$13,#REF!,30)+HLOOKUP(Sheet2!$CD$14,#REF!,30)+HLOOKUP(Sheet2!$CD$15,#REF!,30)+HLOOKUP(Sheet2!$CD$16,#REF!,30))</f>
        <v>#REF!</v>
      </c>
      <c r="CE50" s="8" t="e">
        <f>SUM(HLOOKUP(Sheet2!$CE$3,#REF!,30)+HLOOKUP(Sheet2!$CE$4,#REF!,30)+HLOOKUP(Sheet2!$CE$5,#REF!,30)+HLOOKUP(Sheet2!$CE$6,#REF!,30)+HLOOKUP(Sheet2!$CE$7,#REF!,30)+HLOOKUP(Sheet2!$CE$8,#REF!,30)+HLOOKUP(Sheet2!$CE$9,#REF!,30)+HLOOKUP(Sheet2!$CE$10,#REF!,30)+HLOOKUP(Sheet2!$CE$11,#REF!,30)+HLOOKUP(Sheet2!$CE$12,#REF!,30)+HLOOKUP(Sheet2!$CE$13,#REF!,30)+HLOOKUP(Sheet2!$CE$14,#REF!,30)+HLOOKUP(Sheet2!$CE$15,#REF!,30))</f>
        <v>#REF!</v>
      </c>
      <c r="CF50" s="8" t="e">
        <f>SUM(HLOOKUP(Sheet2!$CF$3,#REF!,30)+HLOOKUP(Sheet2!$CF$4,#REF!,30)+HLOOKUP(Sheet2!$CF$5,#REF!,30)+HLOOKUP(Sheet2!$CF$6,#REF!,30)+HLOOKUP(Sheet2!$CF$7,#REF!,30)+HLOOKUP(Sheet2!$CF$8,#REF!,30)+HLOOKUP(Sheet2!$CF$9,#REF!,30)+HLOOKUP(Sheet2!$CF$10,#REF!,30)+HLOOKUP(Sheet2!$CF$11,#REF!,30)+HLOOKUP(Sheet2!$CF$12,#REF!,30)+HLOOKUP(Sheet2!$CF$13,#REF!,30)+HLOOKUP(Sheet2!$CF$14,#REF!,30)+HLOOKUP(Sheet2!$CF$15,#REF!,30)+HLOOKUP(Sheet2!$CF$16,#REF!,30)+HLOOKUP(Sheet2!$CF$17,#REF!,30))</f>
        <v>#REF!</v>
      </c>
      <c r="CG50" s="8" t="e">
        <f>SUM(HLOOKUP(Sheet2!$CG$3,#REF!,30)+HLOOKUP(Sheet2!$CG$4,#REF!,30)+HLOOKUP(Sheet2!$CG$5,#REF!,30)+HLOOKUP(Sheet2!$CG$6,#REF!,30)+HLOOKUP(Sheet2!$CG$7,#REF!,30)+HLOOKUP(Sheet2!$CG$8,#REF!,30)+HLOOKUP(Sheet2!$CG$9,#REF!,30)+HLOOKUP(Sheet2!$CG$10,#REF!,30)+HLOOKUP(Sheet2!$CG$11,#REF!,30)+HLOOKUP(Sheet2!$CG$12,#REF!,30)+HLOOKUP(Sheet2!$CG$13,#REF!,30)+HLOOKUP(Sheet2!$CG$14,#REF!,30)+HLOOKUP(Sheet2!$CG$15,#REF!,30)+HLOOKUP(Sheet2!$CG$16,#REF!,30)+HLOOKUP(Sheet2!$CG$17,#REF!,30)+HLOOKUP(Sheet2!$CG$18,#REF!,30))</f>
        <v>#REF!</v>
      </c>
      <c r="CH50" s="8" t="e">
        <f>SUM(HLOOKUP(Sheet2!$CH$3,#REF!,30)+HLOOKUP(Sheet2!$CH$4,#REF!,30)+HLOOKUP(Sheet2!$CH$5,#REF!,30)+HLOOKUP(Sheet2!$CH$6,#REF!,30)+HLOOKUP(Sheet2!$CH$7,#REF!,30)+HLOOKUP(Sheet2!$CH$8,#REF!,30)+HLOOKUP(Sheet2!$CH$9,#REF!,30)+HLOOKUP(Sheet2!$CH$10,#REF!,30)+HLOOKUP(Sheet2!$CH$11,#REF!,30)+HLOOKUP(Sheet2!$CH$12,#REF!,30)+HLOOKUP(Sheet2!$CH$13,#REF!,30)+HLOOKUP(Sheet2!$CH$14,#REF!,30)+HLOOKUP(Sheet2!$CH$15,#REF!,30)+HLOOKUP(Sheet2!$CH$16,#REF!,30)+HLOOKUP(Sheet2!$CH$17,#REF!,30)+HLOOKUP(Sheet2!$CH$18,#REF!,30))</f>
        <v>#REF!</v>
      </c>
      <c r="CI50" s="8" t="e">
        <f>SUM(HLOOKUP(Sheet2!$CI$3,#REF!,30)+HLOOKUP(Sheet2!$CI$4,#REF!,30)+HLOOKUP(Sheet2!$CI$5,#REF!,30)+HLOOKUP(Sheet2!$CI$6,#REF!,30)+HLOOKUP(Sheet2!$CI$7,#REF!,30)+HLOOKUP(Sheet2!$CI$8,#REF!,30)+HLOOKUP(Sheet2!$CI$9,#REF!,30)+HLOOKUP(Sheet2!$CI$10,#REF!,30)+HLOOKUP(Sheet2!$CI$11,#REF!,30)+HLOOKUP(Sheet2!$CI$12,#REF!,30)+HLOOKUP(Sheet2!$CI$13,#REF!,30)+HLOOKUP(Sheet2!$CI$14,#REF!,30)+HLOOKUP(Sheet2!$CI$15,#REF!,30)+HLOOKUP(Sheet2!$CI$16,#REF!,30)+HLOOKUP(Sheet2!$CI$17,#REF!,30)+HLOOKUP(Sheet2!$CI$18,#REF!,30))</f>
        <v>#REF!</v>
      </c>
      <c r="CJ50" s="8" t="e">
        <f>SUM(HLOOKUP(Sheet2!$CJ$3,#REF!,30)+HLOOKUP(Sheet2!$CJ$4,#REF!,30)+HLOOKUP(Sheet2!$CJ$5,#REF!,30)+HLOOKUP(Sheet2!$CJ$6,#REF!,30)+HLOOKUP(Sheet2!$CJ$7,#REF!,30)+HLOOKUP(Sheet2!$CJ$8,#REF!,30)+HLOOKUP(Sheet2!$CJ$9,#REF!,30)+HLOOKUP(Sheet2!$CJ$10,#REF!,30)+HLOOKUP(Sheet2!$CJ$11,#REF!,30)+HLOOKUP(Sheet2!$CJ$12,#REF!,30)+HLOOKUP(Sheet2!$CJ$13,#REF!,30)+HLOOKUP(Sheet2!$CJ$14,#REF!,30)+HLOOKUP(Sheet2!$CJ$15,#REF!,30)+HLOOKUP(Sheet2!$CJ$16,#REF!,30)+HLOOKUP(Sheet2!$CJ$17,#REF!,30))</f>
        <v>#REF!</v>
      </c>
      <c r="CK50" s="8" t="e">
        <f>SUM(HLOOKUP(Sheet2!$CK$3,#REF!,30)+HLOOKUP(Sheet2!$CK$4,#REF!,30)+HLOOKUP(Sheet2!$CK$5,#REF!,30)+HLOOKUP(Sheet2!$CK$6,#REF!,30)+HLOOKUP(Sheet2!$CK$7,#REF!,30)+HLOOKUP(Sheet2!$CK$8,#REF!,30)+HLOOKUP(Sheet2!$CK$9,#REF!,30)+HLOOKUP(Sheet2!$CK$10,#REF!,30)+HLOOKUP(Sheet2!$CK$11,#REF!,30)+HLOOKUP(Sheet2!$CK$12,#REF!,30)+HLOOKUP(Sheet2!$CK$13,#REF!,30)+HLOOKUP(Sheet2!$CK$14,#REF!,30)+HLOOKUP(Sheet2!$CK$15,#REF!,30)+HLOOKUP(Sheet2!$CK$16,#REF!,30)+HLOOKUP(Sheet2!$CK$17,#REF!,30))</f>
        <v>#REF!</v>
      </c>
      <c r="CL50" s="8" t="e">
        <f>SUM(HLOOKUP(Sheet2!$CL$3,#REF!,30)+HLOOKUP(Sheet2!$CL$4,#REF!,30)+HLOOKUP(Sheet2!$CL$5,#REF!,30)+HLOOKUP(Sheet2!$CL$6,#REF!,30)+HLOOKUP(Sheet2!$CL$7,#REF!,30)+HLOOKUP(Sheet2!$CL$8,#REF!,30)+HLOOKUP(Sheet2!$CL$9,#REF!,30)+HLOOKUP(Sheet2!$CL$10,#REF!,30)+HLOOKUP(Sheet2!$CL$11,#REF!,30)+HLOOKUP(Sheet2!$CL$12,#REF!,30)+HLOOKUP(Sheet2!$CL$13,#REF!,30)+HLOOKUP(Sheet2!$CL$14,#REF!,30)+HLOOKUP(Sheet2!$CL$15,#REF!,30)+HLOOKUP(Sheet2!$CL$16,#REF!,30)+HLOOKUP(Sheet2!$CL$17,#REF!,30))</f>
        <v>#REF!</v>
      </c>
      <c r="CM50" s="8" t="e">
        <f>SUM(HLOOKUP(Sheet2!$CM$3,#REF!,30)+HLOOKUP(Sheet2!$CM$4,#REF!,30)+HLOOKUP(Sheet2!$CM$5,#REF!,30)+HLOOKUP(Sheet2!$CM$6,#REF!,30)+HLOOKUP(Sheet2!$CM$7,#REF!,30)+HLOOKUP(Sheet2!$CM$8,#REF!,30)+HLOOKUP(Sheet2!$CM$9,#REF!,30)+HLOOKUP(Sheet2!$CM$10,#REF!,30)+HLOOKUP(Sheet2!$CM$11,#REF!,30)+HLOOKUP(Sheet2!$CM$12,#REF!,30)+HLOOKUP(Sheet2!$CM$13,#REF!,30)+HLOOKUP(Sheet2!$CM$14,#REF!,30)+HLOOKUP(Sheet2!$CM$15,#REF!,30))</f>
        <v>#REF!</v>
      </c>
      <c r="CN50" s="8" t="e">
        <f>SUM(HLOOKUP(Sheet2!$CN$3,#REF!,30)+HLOOKUP(Sheet2!$CN$4,#REF!,30)+HLOOKUP(Sheet2!$CN$5,#REF!,30)+HLOOKUP(Sheet2!$CN$6,#REF!,30)+HLOOKUP(Sheet2!$CN$7,#REF!,30)+HLOOKUP(Sheet2!$CN$8,#REF!,30)+HLOOKUP(Sheet2!$CN$9,#REF!,30)+HLOOKUP(Sheet2!$CN$10,#REF!,30)+HLOOKUP(Sheet2!$CN$11,#REF!,30)+HLOOKUP(Sheet2!$CN$12,#REF!,30)+HLOOKUP(Sheet2!$CN$13,#REF!,30)+HLOOKUP(Sheet2!$CN$14,#REF!,30)+HLOOKUP(Sheet2!$CN$15,#REF!,30)+HLOOKUP(Sheet2!$CN$16,#REF!,30)+HLOOKUP(Sheet2!$CN$17,#REF!,30))</f>
        <v>#REF!</v>
      </c>
      <c r="CO50" s="8" t="e">
        <f>SUM(HLOOKUP(Sheet2!$CO$3,#REF!,30)+HLOOKUP(Sheet2!$CO$4,#REF!,30)+HLOOKUP(Sheet2!$CO$5,#REF!,30)+HLOOKUP(Sheet2!$CO$6,#REF!,30)+HLOOKUP(Sheet2!$CO$7,#REF!,30)+HLOOKUP(Sheet2!$CO$8,#REF!,30)+HLOOKUP(Sheet2!$CO$9,#REF!,30)+HLOOKUP(Sheet2!$CO$10,#REF!,30)+HLOOKUP(Sheet2!$CO$11,#REF!,30)+HLOOKUP(Sheet2!$CO$12,#REF!,30)+HLOOKUP(Sheet2!$CO$13,#REF!,30)+HLOOKUP(Sheet2!$CO$14,#REF!,30)+HLOOKUP(Sheet2!$CO$15,#REF!,30)+HLOOKUP(Sheet2!$CO$16,#REF!,30)+HLOOKUP(Sheet2!$CO$17,#REF!,30))</f>
        <v>#REF!</v>
      </c>
      <c r="CP50" s="8" t="e">
        <f>SUM(HLOOKUP(Sheet2!$CP$3,#REF!,30)+HLOOKUP(Sheet2!$CP$4,#REF!,30)+HLOOKUP(Sheet2!$CP$5,#REF!,30)+HLOOKUP(Sheet2!$CP$6,#REF!,30)+HLOOKUP(Sheet2!$CP$7,#REF!,30)+HLOOKUP(Sheet2!$CP$8,#REF!,30)+HLOOKUP(Sheet2!$CP$9,#REF!,30)+HLOOKUP(Sheet2!$CP$10,#REF!,30)+HLOOKUP(Sheet2!$CP$11,#REF!,30)+HLOOKUP(Sheet2!$CP$12,#REF!,30)+HLOOKUP(Sheet2!$CP$13,#REF!,30)+HLOOKUP(Sheet2!$CP$14,#REF!,30)+HLOOKUP(Sheet2!$CP$15,#REF!,30)+HLOOKUP(Sheet2!$CP$16,#REF!,30)+HLOOKUP(Sheet2!$CP$17,#REF!,30)+HLOOKUP(Sheet2!$CP$18,#REF!,30))</f>
        <v>#REF!</v>
      </c>
      <c r="CQ50" s="8" t="e">
        <f>SUM(HLOOKUP(Sheet2!$CQ$3,#REF!,30)+HLOOKUP(Sheet2!$CQ$4,#REF!,30)+HLOOKUP(Sheet2!$CQ$5,#REF!,30)+HLOOKUP(Sheet2!$CQ$6,#REF!,30)+HLOOKUP(Sheet2!$CQ$7,#REF!,30)+HLOOKUP(Sheet2!$CQ$8,#REF!,30)+HLOOKUP(Sheet2!$CQ$9,#REF!,30)+HLOOKUP(Sheet2!$CQ$10,#REF!,30)+HLOOKUP(Sheet2!$CQ$11,#REF!,30)+HLOOKUP(Sheet2!$CQ$12,#REF!,30)+HLOOKUP(Sheet2!$CQ$13,#REF!,30)+HLOOKUP(Sheet2!$CQ$14,#REF!,30)+HLOOKUP(Sheet2!$CQ$15,#REF!,30)+HLOOKUP(Sheet2!$CQ$16,#REF!,30)+HLOOKUP(Sheet2!$CQ$17,#REF!,30)+HLOOKUP(Sheet2!$CQ$18,#REF!,30))</f>
        <v>#REF!</v>
      </c>
      <c r="CR50" s="8" t="e">
        <f>SUM(HLOOKUP(Sheet2!$CR$3,#REF!,30)+HLOOKUP(Sheet2!$CR$4,#REF!,30)+HLOOKUP(Sheet2!$CR$5,#REF!,30)+HLOOKUP(Sheet2!$CR$6,#REF!,30)+HLOOKUP(Sheet2!$CR$7,#REF!,30)+HLOOKUP(Sheet2!$CR$8,#REF!,30)+HLOOKUP(Sheet2!$CR$9,#REF!,30)+HLOOKUP(Sheet2!$CR$10,#REF!,30)+HLOOKUP(Sheet2!$CR$11,#REF!,30)+HLOOKUP(Sheet2!$CR$12,#REF!,30)+HLOOKUP(Sheet2!$CR$13,#REF!,30)+HLOOKUP(Sheet2!$CR$14,#REF!,30)+HLOOKUP(Sheet2!$CR$15,#REF!,30)+HLOOKUP(Sheet2!$CR$16,#REF!,30)+HLOOKUP(Sheet2!$CR$17,#REF!,30)+HLOOKUP(Sheet2!$CR$18,#REF!,30)+HLOOKUP(Sheet2!$CR$19,#REF!,30)+HLOOKUP(Sheet2!$CR$20,#REF!,30)+HLOOKUP(Sheet2!$CR$21,#REF!,30))</f>
        <v>#REF!</v>
      </c>
      <c r="CS50" s="8" t="e">
        <f>SUM(HLOOKUP(Sheet2!$CS$3,#REF!,30)+HLOOKUP(Sheet2!$CS$4,#REF!,30)+HLOOKUP(Sheet2!$CS$5,#REF!,30)+HLOOKUP(Sheet2!$CS$6,#REF!,30)+HLOOKUP(Sheet2!$CS$7,#REF!,30)+HLOOKUP(Sheet2!$CS$8,#REF!,30)+HLOOKUP(Sheet2!$CS$9,#REF!,30)+HLOOKUP(Sheet2!$CS$10,#REF!,30)+HLOOKUP(Sheet2!$CS$11,#REF!,30)+HLOOKUP(Sheet2!$CS$12,#REF!,30)+HLOOKUP(Sheet2!$CS$13,#REF!,30)+HLOOKUP(Sheet2!$CS$14,#REF!,30)+HLOOKUP(Sheet2!$CS$15,#REF!,30)+HLOOKUP(Sheet2!$CS$16,#REF!,30)+HLOOKUP(Sheet2!$CS$17,#REF!,30)+HLOOKUP(Sheet2!$CS$18,#REF!,30))</f>
        <v>#REF!</v>
      </c>
      <c r="CT50" s="8" t="e">
        <f>SUM(HLOOKUP(Sheet2!$CT$3,#REF!,30)+HLOOKUP(Sheet2!$CT$4,#REF!,30)+HLOOKUP(Sheet2!$CT$5,#REF!,30)+HLOOKUP(Sheet2!$CT$6,#REF!,30)+HLOOKUP(Sheet2!$CT$7,#REF!,30)+HLOOKUP(Sheet2!$CT$8,#REF!,30)+HLOOKUP(Sheet2!$CT$9,#REF!,30)+HLOOKUP(Sheet2!$CT$10,#REF!,30)+HLOOKUP(Sheet2!$CT$11,#REF!,30)+HLOOKUP(Sheet2!$CT$12,#REF!,30)+HLOOKUP(Sheet2!$CT$13,#REF!,30)+HLOOKUP(Sheet2!$CT$14,#REF!,30)+HLOOKUP(Sheet2!$CT$15,#REF!,30)+HLOOKUP(Sheet2!$CT$16,#REF!,30)+HLOOKUP(Sheet2!$CT$17,#REF!,30)+HLOOKUP(Sheet2!$CT$18,#REF!,30)+HLOOKUP(Sheet2!$CT$19,#REF!,30)+HLOOKUP(Sheet2!$CT$20,#REF!,30))</f>
        <v>#REF!</v>
      </c>
      <c r="CU50" s="8" t="e">
        <f>SUM(HLOOKUP(Sheet2!$CU$3,#REF!,30)+HLOOKUP(Sheet2!$CU$4,#REF!,30)+HLOOKUP(Sheet2!$CU$5,#REF!,30)+HLOOKUP(Sheet2!$CU$6,#REF!,30)+HLOOKUP(Sheet2!$CU$7,#REF!,30)+HLOOKUP(Sheet2!$CU$8,#REF!,30)+HLOOKUP(Sheet2!$CU$9,#REF!,30)+HLOOKUP(Sheet2!$CU$10,#REF!,30)+HLOOKUP(Sheet2!$CU$11,#REF!,30)+HLOOKUP(Sheet2!$CU$12,#REF!,30)+HLOOKUP(Sheet2!$CU$13,#REF!,30)+HLOOKUP(Sheet2!$CU$14,#REF!,30)+HLOOKUP(Sheet2!$CU$15,#REF!,30)+HLOOKUP(Sheet2!$CU$16,#REF!,30)+HLOOKUP(Sheet2!$CU$17,#REF!,30))</f>
        <v>#REF!</v>
      </c>
      <c r="CV50" s="8" t="e">
        <f>SUM(HLOOKUP(Sheet2!$CV$3,#REF!,30)+HLOOKUP(Sheet2!$CV$4,#REF!,30)+HLOOKUP(Sheet2!$CV$5,#REF!,30)+HLOOKUP(Sheet2!$CV$6,#REF!,30)+HLOOKUP(Sheet2!$CV$7,#REF!,30)+HLOOKUP(Sheet2!$CV$8,#REF!,30)+HLOOKUP(Sheet2!$CV$9,#REF!,30)+HLOOKUP(Sheet2!$CV$10,#REF!,30)+HLOOKUP(Sheet2!$CV$11,#REF!,30)+HLOOKUP(Sheet2!$CV$12,#REF!,30)+HLOOKUP(Sheet2!$CV$13,#REF!,30)+HLOOKUP(Sheet2!$CV$14,#REF!,30)+HLOOKUP(Sheet2!$CV$15,#REF!,30)+HLOOKUP(Sheet2!$CV$16,#REF!,30)+HLOOKUP(Sheet2!$CV$17,#REF!,30)+HLOOKUP(Sheet2!$CV$18,#REF!,30))</f>
        <v>#REF!</v>
      </c>
      <c r="CW50" s="8" t="e">
        <f>SUM(HLOOKUP(Sheet2!$CW$3,#REF!,30)+HLOOKUP(Sheet2!$CW$4,#REF!,30)+HLOOKUP(Sheet2!$CW$5,#REF!,30)+HLOOKUP(Sheet2!$CW$6,#REF!,30)+HLOOKUP(Sheet2!$CW$7,#REF!,30)+HLOOKUP(Sheet2!$CW$8,#REF!,30)+HLOOKUP(Sheet2!$CW$9,#REF!,30)+HLOOKUP(Sheet2!$CW$10,#REF!,30)+HLOOKUP(Sheet2!$CW$11,#REF!,30)+HLOOKUP(Sheet2!$CW$12,#REF!,30)+HLOOKUP(Sheet2!$CW$13,#REF!,30)+HLOOKUP(Sheet2!$CW$14,#REF!,30)+HLOOKUP(Sheet2!$CW$15,#REF!,30))</f>
        <v>#REF!</v>
      </c>
      <c r="CX50" s="8" t="e">
        <f>SUM(HLOOKUP(Sheet2!$CX$3,#REF!,30)+HLOOKUP(Sheet2!$CX$4,#REF!,30)+HLOOKUP(Sheet2!$CX$5,#REF!,30)+HLOOKUP(Sheet2!$CX$6,#REF!,30)+HLOOKUP(Sheet2!$CX$7,#REF!,30)+HLOOKUP(Sheet2!$CX$8,#REF!,30)+HLOOKUP(Sheet2!$CX$9,#REF!,30)+HLOOKUP(Sheet2!$CX$10,#REF!,30)+HLOOKUP(Sheet2!$CX$11,#REF!,30)+HLOOKUP(Sheet2!$CX$12,#REF!,30)+HLOOKUP(Sheet2!$CX$13,#REF!,30)+HLOOKUP(Sheet2!$CX$14,#REF!,30)+HLOOKUP(Sheet2!$CX$15,#REF!,30)+HLOOKUP(Sheet2!$CX$16,#REF!,30)+HLOOKUP(Sheet2!$CX$17,#REF!,30))</f>
        <v>#REF!</v>
      </c>
      <c r="CY50" s="8" t="e">
        <f>SUM(HLOOKUP(Sheet2!$CY$3,#REF!,30)+HLOOKUP(Sheet2!$CY$4,#REF!,30)+HLOOKUP(Sheet2!$CY$5,#REF!,30)+HLOOKUP(Sheet2!$CY$6,#REF!,30)+HLOOKUP(Sheet2!$CY$7,#REF!,30)+HLOOKUP(Sheet2!$CY$8,#REF!,30)+HLOOKUP(Sheet2!$CY$9,#REF!,30)+HLOOKUP(Sheet2!$CY$10,#REF!,30)+HLOOKUP(Sheet2!$CY$11,#REF!,30)+HLOOKUP(Sheet2!$CY$12,#REF!,30)+HLOOKUP(Sheet2!$CY$13,#REF!,30)+HLOOKUP(Sheet2!$CY$14,#REF!,30)+HLOOKUP(Sheet2!$CY$15,#REF!,30)+HLOOKUP(Sheet2!$CY$16,#REF!,30)+HLOOKUP(Sheet2!$CY$17,#REF!,30))</f>
        <v>#REF!</v>
      </c>
      <c r="CZ50" s="8" t="e">
        <f>SUM(HLOOKUP(Sheet2!$CZ$3,#REF!,30)+HLOOKUP(Sheet2!$CZ$4,#REF!,30)+HLOOKUP(Sheet2!$CZ$5,#REF!,30)+HLOOKUP(Sheet2!$CZ$6,#REF!,30)+HLOOKUP(Sheet2!$CZ$7,#REF!,30)+HLOOKUP(Sheet2!$CZ$8,#REF!,30)+HLOOKUP(Sheet2!$CZ$9,#REF!,30)+HLOOKUP(Sheet2!$CZ$10,#REF!,30)+HLOOKUP(Sheet2!$CZ$11,#REF!,30)+HLOOKUP(Sheet2!$CZ$12,#REF!,30)+HLOOKUP(Sheet2!$CZ$13,#REF!,30)+HLOOKUP(Sheet2!$CZ$14,#REF!,30))</f>
        <v>#REF!</v>
      </c>
      <c r="DA50" s="8" t="e">
        <f>SUM(HLOOKUP(Sheet2!$DA$3,#REF!,30)+HLOOKUP(Sheet2!$DA$4,#REF!,30)+HLOOKUP(Sheet2!$DA$5,#REF!,30)+HLOOKUP(Sheet2!$DA$6,#REF!,30)+HLOOKUP(Sheet2!$DA$7,#REF!,30)+HLOOKUP(Sheet2!$DA$8,#REF!,30)+HLOOKUP(Sheet2!$DA$9,#REF!,30)+HLOOKUP(Sheet2!$DA$10,#REF!,30)+HLOOKUP(Sheet2!$DA$11,#REF!,30)+HLOOKUP(Sheet2!$DA$12,#REF!,30)+HLOOKUP(Sheet2!$DA$13,#REF!,30)+HLOOKUP(Sheet2!$DA$14,#REF!,30)+HLOOKUP(Sheet2!$DA$15,#REF!,30)+HLOOKUP(Sheet2!$DA$16,#REF!,30))</f>
        <v>#REF!</v>
      </c>
      <c r="DB50" s="8" t="e">
        <f>SUM(HLOOKUP(Sheet2!$DB$3,#REF!,30)+HLOOKUP(Sheet2!$DB$4,#REF!,30)+HLOOKUP(Sheet2!$DB$5,#REF!,30)+HLOOKUP(Sheet2!$DB$6,#REF!,30)+HLOOKUP(Sheet2!$DB$7,#REF!,30)+HLOOKUP(Sheet2!$DB$8,#REF!,30)+HLOOKUP(Sheet2!$DB$9,#REF!,30)+HLOOKUP(Sheet2!$DB$10,#REF!,30)+HLOOKUP(Sheet2!$DB$11,#REF!,30)+HLOOKUP(Sheet2!$DB$12,#REF!,30)+HLOOKUP(Sheet2!$DB$13,#REF!,30)+HLOOKUP(Sheet2!$DB$14,#REF!,30)+HLOOKUP(Sheet2!$DB$15,#REF!,30))</f>
        <v>#REF!</v>
      </c>
      <c r="DC50" s="8" t="e">
        <f>SUM(HLOOKUP(Sheet2!$DC$3,#REF!,30)+HLOOKUP(Sheet2!$DC$4,#REF!,30)+HLOOKUP(Sheet2!$DC$5,#REF!,30)+HLOOKUP(Sheet2!$DC$6,#REF!,30)+HLOOKUP(Sheet2!$DC$7,#REF!,30)+HLOOKUP(Sheet2!$DC$8,#REF!,30)+HLOOKUP(Sheet2!$DC$9,#REF!,30)+HLOOKUP(Sheet2!$DC$10,#REF!,30)+HLOOKUP(Sheet2!$DC$11,#REF!,30)+HLOOKUP(Sheet2!$DC$12,#REF!,30)+HLOOKUP(Sheet2!$DC$13,#REF!,30)+HLOOKUP(Sheet2!$DC$14,#REF!,30)+HLOOKUP(Sheet2!$DC$15,#REF!,30)+HLOOKUP(Sheet2!$DC$16,#REF!,30)+HLOOKUP(Sheet2!$DC$17,#REF!,30))</f>
        <v>#REF!</v>
      </c>
      <c r="DD50" s="8" t="e">
        <f>SUM(HLOOKUP(Sheet2!$DD$3,#REF!,30)+HLOOKUP(Sheet2!$DD$4,#REF!,30)+HLOOKUP(Sheet2!$DD$5,#REF!,30)+HLOOKUP(Sheet2!$DD$6,#REF!,30)+HLOOKUP(Sheet2!$DD$7,#REF!,30)+HLOOKUP(Sheet2!$DD$8,#REF!,30)+HLOOKUP(Sheet2!$DD$9,#REF!,30)+HLOOKUP(Sheet2!$DD$10,#REF!,30)+HLOOKUP(Sheet2!$DD$11,#REF!,30)+HLOOKUP(Sheet2!$DD$12,#REF!,30)+HLOOKUP(Sheet2!$DD$13,#REF!,30)+HLOOKUP(Sheet2!$DD$14,#REF!,30)+HLOOKUP(Sheet2!$DD$15,#REF!,30)+HLOOKUP(Sheet2!$DD$16,#REF!,30)+HLOOKUP(Sheet2!$DD$17,#REF!,30)+HLOOKUP(Sheet2!$DD$18,#REF!,30))</f>
        <v>#REF!</v>
      </c>
      <c r="DE50" s="8" t="e">
        <f>SUM(HLOOKUP(Sheet2!$DE$3,#REF!,30)+HLOOKUP(Sheet2!$DE$4,#REF!,30)+HLOOKUP(Sheet2!$DE$5,#REF!,30)+HLOOKUP(Sheet2!$DE$6,#REF!,30)+HLOOKUP(Sheet2!$DE$7,#REF!,30)+HLOOKUP(Sheet2!$DE$8,#REF!,30)+HLOOKUP(Sheet2!$DE$9,#REF!,30)+HLOOKUP(Sheet2!$DE$10,#REF!,30)+HLOOKUP(Sheet2!$DE$11,#REF!,30)+HLOOKUP(Sheet2!$DE$12,#REF!,30)+HLOOKUP(Sheet2!$DE$13,#REF!,30)+HLOOKUP(Sheet2!$DE$14,#REF!,30)+HLOOKUP(Sheet2!$DE$15,#REF!,30)+HLOOKUP(Sheet2!$DE$16,#REF!,30)+HLOOKUP(Sheet2!$DE$17,#REF!,30)+HLOOKUP(Sheet2!$DE$18,#REF!,30))</f>
        <v>#REF!</v>
      </c>
      <c r="DF50" s="8" t="e">
        <f>SUM(HLOOKUP(Sheet2!$DF$3,#REF!,30)+HLOOKUP(Sheet2!$DF$4,#REF!,30)+HLOOKUP(Sheet2!$DF$5,#REF!,30)+HLOOKUP(Sheet2!$DF$6,#REF!,30)+HLOOKUP(Sheet2!$DF$7,#REF!,30)+HLOOKUP(Sheet2!$DF$8,#REF!,30)+HLOOKUP(Sheet2!$DF$9,#REF!,30)+HLOOKUP(Sheet2!$DF$10,#REF!,30)+HLOOKUP(Sheet2!$DF$11,#REF!,30)+HLOOKUP(Sheet2!$DF$12,#REF!,30)+HLOOKUP(Sheet2!$DF$13,#REF!,30)+HLOOKUP(Sheet2!$DF$14,#REF!,30)+HLOOKUP(Sheet2!$DF$15,#REF!,30)+HLOOKUP(Sheet2!$DF$16,#REF!,30)+HLOOKUP(Sheet2!$DF$17,#REF!,30)+HLOOKUP(Sheet2!$DF$18,#REF!,30))</f>
        <v>#REF!</v>
      </c>
      <c r="DG50" s="8" t="e">
        <f>SUM(HLOOKUP(Sheet2!$DG$3,#REF!,30)+HLOOKUP(Sheet2!$DG$4,#REF!,30)+HLOOKUP(Sheet2!$DG$5,#REF!,30)+HLOOKUP(Sheet2!$DG$6,#REF!,30)+HLOOKUP(Sheet2!$DG$7,#REF!,30)+HLOOKUP(Sheet2!$DG$8,#REF!,30)+HLOOKUP(Sheet2!$DG$9,#REF!,30)+HLOOKUP(Sheet2!$DG$10,#REF!,30)+HLOOKUP(Sheet2!$DG$11,#REF!,30)+HLOOKUP(Sheet2!$DG$12,#REF!,30)+HLOOKUP(Sheet2!$DG$13,#REF!,30)+HLOOKUP(Sheet2!$DG$14,#REF!,30)+HLOOKUP(Sheet2!$DG$15,#REF!,30)+HLOOKUP(Sheet2!$DG$16,#REF!,30)+HLOOKUP(Sheet2!$DG$17,#REF!,30))</f>
        <v>#REF!</v>
      </c>
      <c r="DH50" s="8" t="e">
        <f>SUM(HLOOKUP(Sheet2!$DH$3,#REF!,30)+HLOOKUP(Sheet2!$DH$4,#REF!,30)+HLOOKUP(Sheet2!$DH$5,#REF!,30)+HLOOKUP(Sheet2!$DH$6,#REF!,30)+HLOOKUP(Sheet2!$DH$7,#REF!,30)+HLOOKUP(Sheet2!$DH$8,#REF!,30)+HLOOKUP(Sheet2!$DH$9,#REF!,30)+HLOOKUP(Sheet2!$DH$10,#REF!,30)+HLOOKUP(Sheet2!$DH$11,#REF!,30)+HLOOKUP(Sheet2!$DH$12,#REF!,30)+HLOOKUP(Sheet2!$DH$13,#REF!,30)+HLOOKUP(Sheet2!$DH$14,#REF!,30)+HLOOKUP(Sheet2!$DH$15,#REF!,30)+HLOOKUP(Sheet2!$DH$16,#REF!,30)+HLOOKUP(Sheet2!$DH$17,#REF!,30))</f>
        <v>#REF!</v>
      </c>
      <c r="DI50" s="8" t="e">
        <f>SUM(HLOOKUP(Sheet2!$DI$3,#REF!,30)+HLOOKUP(Sheet2!$DI$4,#REF!,30)+HLOOKUP(Sheet2!$DI$5,#REF!,30)+HLOOKUP(Sheet2!$DI$6,#REF!,30)+HLOOKUP(Sheet2!$DI$7,#REF!,30)+HLOOKUP(Sheet2!$DI$8,#REF!,30)+HLOOKUP(Sheet2!$DI$9,#REF!,30)+HLOOKUP(Sheet2!$DI$10,#REF!,30)+HLOOKUP(Sheet2!$DI$11,#REF!,30)+HLOOKUP(Sheet2!$DI$12,#REF!,30)+HLOOKUP(Sheet2!$DI$13,#REF!,30)+HLOOKUP(Sheet2!$DI$14,#REF!,30)+HLOOKUP(Sheet2!$DI$15,#REF!,30)+HLOOKUP(Sheet2!$DI$16,#REF!,30)+HLOOKUP(Sheet2!$DI$17,#REF!,30))</f>
        <v>#REF!</v>
      </c>
      <c r="DJ50" s="8" t="e">
        <f>SUM(HLOOKUP(Sheet2!$DJ$3,#REF!,30)+HLOOKUP(Sheet2!$DJ$4,#REF!,30)+HLOOKUP(Sheet2!$DJ$5,#REF!,30)+HLOOKUP(Sheet2!$DJ$6,#REF!,30)+HLOOKUP(Sheet2!$DJ$7,#REF!,30)+HLOOKUP(Sheet2!$DJ$8,#REF!,30)+HLOOKUP(Sheet2!$DJ$9,#REF!,30)+HLOOKUP(Sheet2!$DJ$10,#REF!,30)+HLOOKUP(Sheet2!$DJ$11,#REF!,30)+HLOOKUP(Sheet2!$DJ$12,#REF!,30)+HLOOKUP(Sheet2!$DJ$13,#REF!,30)+HLOOKUP(Sheet2!$DJ$14,#REF!,30)+HLOOKUP(Sheet2!$DJ$15,#REF!,30))</f>
        <v>#REF!</v>
      </c>
      <c r="DK50" s="8" t="e">
        <f>SUM(HLOOKUP(Sheet2!$DK$3,#REF!,30)+HLOOKUP(Sheet2!$DK$4,#REF!,30)+HLOOKUP(Sheet2!$DK$5,#REF!,30)+HLOOKUP(Sheet2!$DK$6,#REF!,30)+HLOOKUP(Sheet2!$DK$7,#REF!,30)+HLOOKUP(Sheet2!$DK$8,#REF!,30)+HLOOKUP(Sheet2!$DK$9,#REF!,30)+HLOOKUP(Sheet2!$DK$10,#REF!,30)+HLOOKUP(Sheet2!$DK$11,#REF!,30)+HLOOKUP(Sheet2!$DK$12,#REF!,30)+HLOOKUP(Sheet2!$DK$13,#REF!,30)+HLOOKUP(Sheet2!$DK$14,#REF!,30)+HLOOKUP(Sheet2!$DK$15,#REF!,30)+HLOOKUP(Sheet2!$DK$16,#REF!,30)+HLOOKUP(Sheet2!$DK$17,#REF!,30))</f>
        <v>#REF!</v>
      </c>
      <c r="DL50" s="8" t="e">
        <f>SUM(HLOOKUP(Sheet2!$DL$3,#REF!,30)+HLOOKUP(Sheet2!$DL$4,#REF!,30)+HLOOKUP(Sheet2!$DL$5,#REF!,30)+HLOOKUP(Sheet2!$DL$6,#REF!,30)+HLOOKUP(Sheet2!$DL$7,#REF!,30)+HLOOKUP(Sheet2!$DL$8,#REF!,30)+HLOOKUP(Sheet2!$DL$9,#REF!,30)+HLOOKUP(Sheet2!$DL$10,#REF!,30)+HLOOKUP(Sheet2!$DL$11,#REF!,30)+HLOOKUP(Sheet2!$DL$12,#REF!,30)+HLOOKUP(Sheet2!$DL$13,#REF!,30)+HLOOKUP(Sheet2!$DL$14,#REF!,30)+HLOOKUP(Sheet2!$DL$15,#REF!,30)+HLOOKUP(Sheet2!$DL$16,#REF!,30)+HLOOKUP(Sheet2!$DL$17,#REF!,30))</f>
        <v>#REF!</v>
      </c>
      <c r="DM50" s="8" t="e">
        <f>SUM(HLOOKUP(Sheet2!$DM$3,#REF!,30)+HLOOKUP(Sheet2!$DM$4,#REF!,30)+HLOOKUP(Sheet2!$DM$5,#REF!,30)+HLOOKUP(Sheet2!$DM$6,#REF!,30)+HLOOKUP(Sheet2!$DM$7,#REF!,30)+HLOOKUP(Sheet2!$DM$8,#REF!,30)+HLOOKUP(Sheet2!$DM$9,#REF!,30)+HLOOKUP(Sheet2!$DM$10,#REF!,30)+HLOOKUP(Sheet2!$DM$11,#REF!,30)+HLOOKUP(Sheet2!$DM$12,#REF!,30)+HLOOKUP(Sheet2!$DM$13,#REF!,30)+HLOOKUP(Sheet2!$DM$14,#REF!,30)+HLOOKUP(Sheet2!$DM$15,#REF!,30)+HLOOKUP(Sheet2!$DM$16,#REF!,30)+HLOOKUP(Sheet2!$DM$17,#REF!,30)+HLOOKUP(Sheet2!$DM$18,#REF!,30))</f>
        <v>#REF!</v>
      </c>
      <c r="DN50" s="8" t="e">
        <f>SUM(HLOOKUP(Sheet2!$DN$3,#REF!,30)+HLOOKUP(Sheet2!$DN$4,#REF!,30)+HLOOKUP(Sheet2!$DN$5,#REF!,30)+HLOOKUP(Sheet2!$DN$6,#REF!,30)+HLOOKUP(Sheet2!$DN$7,#REF!,30)+HLOOKUP(Sheet2!$DN$8,#REF!,30)+HLOOKUP(Sheet2!$DN$9,#REF!,30)+HLOOKUP(Sheet2!$DN$10,#REF!,30)+HLOOKUP(Sheet2!$DN$11,#REF!,30)+HLOOKUP(Sheet2!$DN$12,#REF!,30)+HLOOKUP(Sheet2!$DN$13,#REF!,30)+HLOOKUP(Sheet2!$DN$14,#REF!,30)+HLOOKUP(Sheet2!$DN$15,#REF!,30)+HLOOKUP(Sheet2!$DN$16,#REF!,30)+HLOOKUP(Sheet2!$DN$17,#REF!,30)+HLOOKUP(Sheet2!$DN$18,#REF!,30))</f>
        <v>#REF!</v>
      </c>
      <c r="DO50" s="8" t="e">
        <f>SUM(HLOOKUP(Sheet2!$DO$3,#REF!,30)+HLOOKUP(Sheet2!$DO$4,#REF!,30)+HLOOKUP(Sheet2!$DO$5,#REF!,30)+HLOOKUP(Sheet2!$DO$6,#REF!,30)+HLOOKUP(Sheet2!$DO$7,#REF!,30)+HLOOKUP(Sheet2!$DO$8,#REF!,30)+HLOOKUP(Sheet2!$DO$9,#REF!,30)+HLOOKUP(Sheet2!$DO$10,#REF!,30)+HLOOKUP(Sheet2!$DO$11,#REF!,30)+HLOOKUP(Sheet2!$DO$12,#REF!,30)+HLOOKUP(Sheet2!$DO$13,#REF!,30)+HLOOKUP(Sheet2!$DO$14,#REF!,30)+HLOOKUP(Sheet2!$DO$15,#REF!,30)+HLOOKUP(Sheet2!$DO$16,#REF!,30)+HLOOKUP(Sheet2!$DO$17,#REF!,30)+HLOOKUP(Sheet2!$DO$18,#REF!,30)+HLOOKUP(Sheet2!$DO$19,#REF!,30)+HLOOKUP(Sheet2!$DO$20,#REF!,30)+HLOOKUP(Sheet2!$DO$21,#REF!,30))</f>
        <v>#REF!</v>
      </c>
      <c r="DP50" s="8" t="e">
        <f>SUM(HLOOKUP(Sheet2!$DP$3,#REF!,30)+HLOOKUP(Sheet2!$DP$4,#REF!,30)+HLOOKUP(Sheet2!$DP$5,#REF!,30)+HLOOKUP(Sheet2!$DP$6,#REF!,30)+HLOOKUP(Sheet2!$DP$7,#REF!,30)+HLOOKUP(Sheet2!$DP$8,#REF!,30)+HLOOKUP(Sheet2!$DP$9,#REF!,30)+HLOOKUP(Sheet2!$DP$10,#REF!,30)+HLOOKUP(Sheet2!$DP$11,#REF!,30)+HLOOKUP(Sheet2!$DP$12,#REF!,30)+HLOOKUP(Sheet2!$DP$13,#REF!,30)+HLOOKUP(Sheet2!$DP$14,#REF!,30)+HLOOKUP(Sheet2!$DP$15,#REF!,30)+HLOOKUP(Sheet2!$DP$16,#REF!,30)+HLOOKUP(Sheet2!$DP$17,#REF!,30)+HLOOKUP(Sheet2!$DP$18,#REF!,30))</f>
        <v>#REF!</v>
      </c>
      <c r="DQ50" s="8" t="e">
        <f>SUM(HLOOKUP(Sheet2!$DQ$3,#REF!,30)+HLOOKUP(Sheet2!$DQ$4,#REF!,30)+HLOOKUP(Sheet2!$DQ$5,#REF!,30)+HLOOKUP(Sheet2!$DQ$6,#REF!,30)+HLOOKUP(Sheet2!$DQ$7,#REF!,30)+HLOOKUP(Sheet2!$DQ$8,#REF!,30)+HLOOKUP(Sheet2!$DQ$9,#REF!,30)+HLOOKUP(Sheet2!$DQ$10,#REF!,30)+HLOOKUP(Sheet2!$DQ$11,#REF!,30)+HLOOKUP(Sheet2!$DQ$12,#REF!,30)+HLOOKUP(Sheet2!$DQ$13,#REF!,30)+HLOOKUP(Sheet2!$DQ$14,#REF!,30)+HLOOKUP(Sheet2!$DQ$15,#REF!,30)+HLOOKUP(Sheet2!$DQ$16,#REF!,30)+HLOOKUP(Sheet2!$DQ$17,#REF!,30)+HLOOKUP(Sheet2!$DQ$18,#REF!,30)+HLOOKUP(Sheet2!$DQ$19,#REF!,30)+HLOOKUP(Sheet2!$DQ$20,#REF!,30))</f>
        <v>#REF!</v>
      </c>
      <c r="DR50" s="8" t="e">
        <f>SUM(HLOOKUP(Sheet2!$DR$3,#REF!,30)+HLOOKUP(Sheet2!$DR$4,#REF!,30)+HLOOKUP(Sheet2!$DR$5,#REF!,30)+HLOOKUP(Sheet2!$DR$6,#REF!,30)+HLOOKUP(Sheet2!$DR$7,#REF!,30)+HLOOKUP(Sheet2!$DR$8,#REF!,30)+HLOOKUP(Sheet2!$DR$9,#REF!,30)+HLOOKUP(Sheet2!$DR$10,#REF!,30)+HLOOKUP(Sheet2!$DR$11,#REF!,30)+HLOOKUP(Sheet2!$DR$12,#REF!,30)+HLOOKUP(Sheet2!$DR$13,#REF!,30)+HLOOKUP(Sheet2!$DR$14,#REF!,30)+HLOOKUP(Sheet2!$DR$15,#REF!,30)+HLOOKUP(Sheet2!$DR$16,#REF!,30))</f>
        <v>#REF!</v>
      </c>
      <c r="DS50" s="8" t="e">
        <f>SUM(HLOOKUP(Sheet2!$DS$3,#REF!,30)+HLOOKUP(Sheet2!$DS$4,#REF!,30)+HLOOKUP(Sheet2!$DS$5,#REF!,30)+HLOOKUP(Sheet2!$DS$6,#REF!,30)+HLOOKUP(Sheet2!$DS$7,#REF!,30)+HLOOKUP(Sheet2!$DS$8,#REF!,30)+HLOOKUP(Sheet2!$DS$9,#REF!,30)+HLOOKUP(Sheet2!$DS$10,#REF!,30)+HLOOKUP(Sheet2!$DS$11,#REF!,30)+HLOOKUP(Sheet2!$DS$12,#REF!,30)+HLOOKUP(Sheet2!$DS$13,#REF!,30)+HLOOKUP(Sheet2!$DS$14,#REF!,30)+HLOOKUP(Sheet2!$DS$15,#REF!,30)+HLOOKUP(Sheet2!$DS$16,#REF!,30)+HLOOKUP(Sheet2!$DS$17,#REF!,30))</f>
        <v>#REF!</v>
      </c>
      <c r="DT50" s="8" t="e">
        <f>SUM(HLOOKUP(Sheet2!$DT$3,#REF!,30)+HLOOKUP(Sheet2!$DT$4,#REF!,30)+HLOOKUP(Sheet2!$DT$5,#REF!,30)+HLOOKUP(Sheet2!$DT$6,#REF!,30)+HLOOKUP(Sheet2!$DT$7,#REF!,30)+HLOOKUP(Sheet2!$DT$8,#REF!,30)+HLOOKUP(Sheet2!$DT$9,#REF!,30)+HLOOKUP(Sheet2!$DT$10,#REF!,30)+HLOOKUP(Sheet2!$DT$11,#REF!,30)+HLOOKUP(Sheet2!$DT$12,#REF!,30)+HLOOKUP(Sheet2!$DT$13,#REF!,30)+HLOOKUP(Sheet2!$DT$14,#REF!,30))</f>
        <v>#REF!</v>
      </c>
      <c r="DU50" s="8" t="e">
        <f>SUM(HLOOKUP(Sheet2!$DU$3,#REF!,30)+HLOOKUP(Sheet2!$DU$4,#REF!,30)+HLOOKUP(Sheet2!$DU$5,#REF!,30)+HLOOKUP(Sheet2!$DU$6,#REF!,30)+HLOOKUP(Sheet2!$DU$7,#REF!,30)+HLOOKUP(Sheet2!$DU$8,#REF!,30)+HLOOKUP(Sheet2!$DU$9,#REF!,30)+HLOOKUP(Sheet2!$DU$10,#REF!,30)+HLOOKUP(Sheet2!$DU$11,#REF!,30)+HLOOKUP(Sheet2!$DU$12,#REF!,30)+HLOOKUP(Sheet2!$DU$13,#REF!,30)+HLOOKUP(Sheet2!$DU$14,#REF!,30)+HLOOKUP(Sheet2!$DU$15,#REF!,30)+HLOOKUP(Sheet2!$DU$16,#REF!,30))</f>
        <v>#REF!</v>
      </c>
      <c r="DV50" s="8" t="e">
        <f>SUM(HLOOKUP(Sheet2!$DV$3,#REF!,30)+HLOOKUP(Sheet2!$DV$4,#REF!,30)+HLOOKUP(Sheet2!$DV$5,#REF!,30)+HLOOKUP(Sheet2!$DV$6,#REF!,30)+HLOOKUP(Sheet2!$DV$7,#REF!,30)+HLOOKUP(Sheet2!$DV$8,#REF!,30)+HLOOKUP(Sheet2!$DV$9,#REF!,30)+HLOOKUP(Sheet2!$DV$10,#REF!,30)+HLOOKUP(Sheet2!$DV$11,#REF!,30)+HLOOKUP(Sheet2!$DV$12,#REF!,30)+HLOOKUP(Sheet2!$DV$13,#REF!,30)+HLOOKUP(Sheet2!$DV$14,#REF!,30)+HLOOKUP(Sheet2!$DV$15,#REF!,30)+HLOOKUP(Sheet2!$DV$16,#REF!,30))</f>
        <v>#REF!</v>
      </c>
      <c r="DW50" s="8" t="e">
        <f>SUM(HLOOKUP(Sheet2!$DW$3,#REF!,30)+HLOOKUP(Sheet2!$DW$4,#REF!,30)+HLOOKUP(Sheet2!$DW$5,#REF!,30)+HLOOKUP(Sheet2!$DW$6,#REF!,30)+HLOOKUP(Sheet2!$DW$7,#REF!,30)+HLOOKUP(Sheet2!$DW$8,#REF!,30)+HLOOKUP(Sheet2!$DW$9,#REF!,30)+HLOOKUP(Sheet2!$DW$10,#REF!,30)+HLOOKUP(Sheet2!$DW$11,#REF!,30)+HLOOKUP(Sheet2!$DW$12,#REF!,30)+HLOOKUP(Sheet2!$DW$13,#REF!,30))</f>
        <v>#REF!</v>
      </c>
      <c r="DX50" s="8" t="e">
        <f>SUM(HLOOKUP(Sheet2!$DX$3,#REF!,30)+HLOOKUP(Sheet2!$DX$4,#REF!,30)+HLOOKUP(Sheet2!$DX$5,#REF!,30)+HLOOKUP(Sheet2!$DX$6,#REF!,30)+HLOOKUP(Sheet2!$DX$7,#REF!,30)+HLOOKUP(Sheet2!$DX$8,#REF!,30)+HLOOKUP(Sheet2!$DX$9,#REF!,30)+HLOOKUP(Sheet2!$DX$10,#REF!,30)+HLOOKUP(Sheet2!$DX$11,#REF!,30)+HLOOKUP(Sheet2!$DX$12,#REF!,30)+HLOOKUP(Sheet2!$DX$13,#REF!,30)+HLOOKUP(Sheet2!$DX$14,#REF!,30)+HLOOKUP(Sheet2!$DX$15,#REF!,30))</f>
        <v>#REF!</v>
      </c>
      <c r="DY50" s="8" t="e">
        <f>SUM(HLOOKUP(Sheet2!$DY$3,#REF!,30)+HLOOKUP(Sheet2!$DY$4,#REF!,30)+HLOOKUP(Sheet2!$DY$5,#REF!,30)+HLOOKUP(Sheet2!$DY$6,#REF!,30)+HLOOKUP(Sheet2!$DY$7,#REF!,30)+HLOOKUP(Sheet2!$DY$8,#REF!,30)+HLOOKUP(Sheet2!$DY$9,#REF!,30)+HLOOKUP(Sheet2!$DY$10,#REF!,30)+HLOOKUP(Sheet2!$DY$11,#REF!,30)+HLOOKUP(Sheet2!$DY$12,#REF!,30)+HLOOKUP(Sheet2!$DY$13,#REF!,30)+HLOOKUP(Sheet2!$DY$14,#REF!,30))</f>
        <v>#REF!</v>
      </c>
      <c r="DZ50" s="8" t="e">
        <f>SUM(HLOOKUP(Sheet2!$DZ$3,#REF!,30)+HLOOKUP(Sheet2!$DZ$4,#REF!,30)+HLOOKUP(Sheet2!$DZ$5,#REF!,30)+HLOOKUP(Sheet2!$DZ$6,#REF!,30)+HLOOKUP(Sheet2!$DZ$7,#REF!,30)+HLOOKUP(Sheet2!$DZ$8,#REF!,30)+HLOOKUP(Sheet2!$DZ$9,#REF!,30)+HLOOKUP(Sheet2!$DZ$10,#REF!,30)+HLOOKUP(Sheet2!$DZ$11,#REF!,30)+HLOOKUP(Sheet2!$DZ$12,#REF!,30)+HLOOKUP(Sheet2!$DZ$13,#REF!,30)+HLOOKUP(Sheet2!$DZ$14,#REF!,30)+HLOOKUP(Sheet2!$DZ$15,#REF!,30)+HLOOKUP(Sheet2!$DZ$16,#REF!,30))</f>
        <v>#REF!</v>
      </c>
      <c r="EA50" s="8" t="e">
        <f>SUM(HLOOKUP(Sheet2!$EA$3,#REF!,30)+HLOOKUP(Sheet2!$EA$4,#REF!,30)+HLOOKUP(Sheet2!$EA$5,#REF!,30)+HLOOKUP(Sheet2!$EA$6,#REF!,30)+HLOOKUP(Sheet2!$EA$7,#REF!,30)+HLOOKUP(Sheet2!$EA$8,#REF!,30)+HLOOKUP(Sheet2!$EA$9,#REF!,30)+HLOOKUP(Sheet2!$EA$10,#REF!,30)+HLOOKUP(Sheet2!$EA$11,#REF!,30)+HLOOKUP(Sheet2!$EA$12,#REF!,30)+HLOOKUP(Sheet2!$EA$13,#REF!,30)+HLOOKUP(Sheet2!$EA$14,#REF!,30)+HLOOKUP(Sheet2!$EA$15,#REF!,30)+HLOOKUP(Sheet2!$EA$16,#REF!,30)+HLOOKUP(Sheet2!$EA$17,#REF!,30))</f>
        <v>#REF!</v>
      </c>
      <c r="EB50" s="8" t="e">
        <f>SUM(HLOOKUP(Sheet2!$EB$3,#REF!,30)+HLOOKUP(Sheet2!$EB$4,#REF!,30)+HLOOKUP(Sheet2!$EB$5,#REF!,30)+HLOOKUP(Sheet2!$EB$6,#REF!,30)+HLOOKUP(Sheet2!$EB$7,#REF!,30)+HLOOKUP(Sheet2!$EB$8,#REF!,30)+HLOOKUP(Sheet2!$EB$9,#REF!,30)+HLOOKUP(Sheet2!$EB$10,#REF!,30)+HLOOKUP(Sheet2!$EB$11,#REF!,30)+HLOOKUP(Sheet2!$EB$12,#REF!,30)+HLOOKUP(Sheet2!$EB$13,#REF!,30)+HLOOKUP(Sheet2!$EB$14,#REF!,30)+HLOOKUP(Sheet2!$EB$15,#REF!,30)+HLOOKUP(Sheet2!$EB$16,#REF!,30)+HLOOKUP(Sheet2!$EB$17,#REF!,30))</f>
        <v>#REF!</v>
      </c>
      <c r="EC50" s="8" t="e">
        <f>SUM(HLOOKUP(Sheet2!$EC$3,#REF!,30)+HLOOKUP(Sheet2!$EC$4,#REF!,30)+HLOOKUP(Sheet2!$EC$5,#REF!,30)+HLOOKUP(Sheet2!$EC$6,#REF!,30)+HLOOKUP(Sheet2!$EC$7,#REF!,30)+HLOOKUP(Sheet2!$EC$8,#REF!,30)+HLOOKUP(Sheet2!$EC$9,#REF!,30)+HLOOKUP(Sheet2!$EC$10,#REF!,30)+HLOOKUP(Sheet2!$EC$11,#REF!,30)+HLOOKUP(Sheet2!$EC$12,#REF!,30)+HLOOKUP(Sheet2!$EC$13,#REF!,30)+HLOOKUP(Sheet2!$EC$14,#REF!,30)+HLOOKUP(Sheet2!$EC$15,#REF!,30)+HLOOKUP(Sheet2!$EC$16,#REF!,30)+HLOOKUP(Sheet2!$EC$17,#REF!,30))</f>
        <v>#REF!</v>
      </c>
      <c r="ED50" s="8" t="e">
        <f>SUM(HLOOKUP(Sheet2!$ED$3,#REF!,30)+HLOOKUP(Sheet2!$ED$4,#REF!,30)+HLOOKUP(Sheet2!$ED$5,#REF!,30)+HLOOKUP(Sheet2!$ED$6,#REF!,30)+HLOOKUP(Sheet2!$ED$7,#REF!,30)+HLOOKUP(Sheet2!$ED$8,#REF!,30)+HLOOKUP(Sheet2!$ED$9,#REF!,30)+HLOOKUP(Sheet2!$ED$10,#REF!,30)+HLOOKUP(Sheet2!$ED$11,#REF!,30)+HLOOKUP(Sheet2!$ED$12,#REF!,30)+HLOOKUP(Sheet2!$ED$13,#REF!,30)+HLOOKUP(Sheet2!$ED$14,#REF!,30)+HLOOKUP(Sheet2!$ED$15,#REF!,30)+HLOOKUP(Sheet2!$ED$16,#REF!,30))</f>
        <v>#REF!</v>
      </c>
      <c r="EE50" s="8" t="e">
        <f>SUM(HLOOKUP(Sheet2!$EE$3,#REF!,30)+HLOOKUP(Sheet2!$EE$4,#REF!,30)+HLOOKUP(Sheet2!$EE$5,#REF!,30)+HLOOKUP(Sheet2!$EE$6,#REF!,30)+HLOOKUP(Sheet2!$EE$7,#REF!,30)+HLOOKUP(Sheet2!$EE$8,#REF!,30)+HLOOKUP(Sheet2!$EE$9,#REF!,30)+HLOOKUP(Sheet2!$EE$10,#REF!,30)+HLOOKUP(Sheet2!$EE$11,#REF!,30)+HLOOKUP(Sheet2!$EE$12,#REF!,30)+HLOOKUP(Sheet2!$EE$13,#REF!,30)+HLOOKUP(Sheet2!$EE$14,#REF!,30)+HLOOKUP(Sheet2!$EE$15,#REF!,30)+HLOOKUP(Sheet2!$EE$16,#REF!,30))</f>
        <v>#REF!</v>
      </c>
      <c r="EF50" s="8" t="e">
        <f>SUM(HLOOKUP(Sheet2!$EF$3,#REF!,30)+HLOOKUP(Sheet2!$EF$4,#REF!,30)+HLOOKUP(Sheet2!$EF$5,#REF!,30)+HLOOKUP(Sheet2!$EF$6,#REF!,30)+HLOOKUP(Sheet2!$EF$7,#REF!,30)+HLOOKUP(Sheet2!$EF$8,#REF!,30)+HLOOKUP(Sheet2!$EF$9,#REF!,30)+HLOOKUP(Sheet2!$EF$10,#REF!,30)+HLOOKUP(Sheet2!$EF$11,#REF!,30)+HLOOKUP(Sheet2!$EF$12,#REF!,30)+HLOOKUP(Sheet2!$EF$13,#REF!,30)+HLOOKUP(Sheet2!$EF$14,#REF!,30)+HLOOKUP(Sheet2!$EF$15,#REF!,30)+HLOOKUP(Sheet2!$EF$16,#REF!,30))</f>
        <v>#REF!</v>
      </c>
      <c r="EG50" s="8" t="e">
        <f>SUM(HLOOKUP(Sheet2!$EG$3,#REF!,30)+HLOOKUP(Sheet2!$EG$4,#REF!,30)+HLOOKUP(Sheet2!$EG$5,#REF!,30)+HLOOKUP(Sheet2!$EG$6,#REF!,30)+HLOOKUP(Sheet2!$EG$7,#REF!,30)+HLOOKUP(Sheet2!$EG$8,#REF!,30)+HLOOKUP(Sheet2!$EG$9,#REF!,30)+HLOOKUP(Sheet2!$EG$10,#REF!,30)+HLOOKUP(Sheet2!$EG$11,#REF!,30)+HLOOKUP(Sheet2!$EG$12,#REF!,30)+HLOOKUP(Sheet2!$EG$13,#REF!,30)+HLOOKUP(Sheet2!$EG$14,#REF!,30))</f>
        <v>#REF!</v>
      </c>
      <c r="EH50" s="8" t="e">
        <f>SUM(HLOOKUP(Sheet2!$EH$3,#REF!,30)+HLOOKUP(Sheet2!$EH$4,#REF!,30)+HLOOKUP(Sheet2!$EH$5,#REF!,30)+HLOOKUP(Sheet2!$EH$6,#REF!,30)+HLOOKUP(Sheet2!$EH$7,#REF!,30)+HLOOKUP(Sheet2!$EH$8,#REF!,30)+HLOOKUP(Sheet2!$EH$9,#REF!,30)+HLOOKUP(Sheet2!$EH$10,#REF!,30)+HLOOKUP(Sheet2!$EH$11,#REF!,30)+HLOOKUP(Sheet2!$EH$12,#REF!,30)+HLOOKUP(Sheet2!$EH$13,#REF!,30)+HLOOKUP(Sheet2!$EH$14,#REF!,30)+HLOOKUP(Sheet2!$EH$15,#REF!,30)+HLOOKUP(Sheet2!$EH$16,#REF!,30))</f>
        <v>#REF!</v>
      </c>
      <c r="EI50" s="8" t="e">
        <f>SUM(HLOOKUP(Sheet2!$EI$3,#REF!,30)+HLOOKUP(Sheet2!$EI$4,#REF!,30)+HLOOKUP(Sheet2!$EI$5,#REF!,30)+HLOOKUP(Sheet2!$EI$6,#REF!,30)+HLOOKUP(Sheet2!$EI$7,#REF!,30)+HLOOKUP(Sheet2!$EI$8,#REF!,30)+HLOOKUP(Sheet2!$EI$9,#REF!,30)+HLOOKUP(Sheet2!$EI$10,#REF!,30)+HLOOKUP(Sheet2!$EI$11,#REF!,30)+HLOOKUP(Sheet2!$EI$12,#REF!,30)+HLOOKUP(Sheet2!$EI$13,#REF!,30)+HLOOKUP(Sheet2!$EI$14,#REF!,30)+HLOOKUP(Sheet2!$EI$15,#REF!,30)+HLOOKUP(Sheet2!$EI$16,#REF!,30))</f>
        <v>#REF!</v>
      </c>
      <c r="EJ50" s="8" t="e">
        <f>SUM(HLOOKUP(Sheet2!$EJ$3,#REF!,30)+HLOOKUP(Sheet2!$EJ$4,#REF!,30)+HLOOKUP(Sheet2!$EJ$5,#REF!,30)+HLOOKUP(Sheet2!$EJ$6,#REF!,30)+HLOOKUP(Sheet2!$EJ$7,#REF!,30)+HLOOKUP(Sheet2!$EJ$8,#REF!,30)+HLOOKUP(Sheet2!$EJ$9,#REF!,30)+HLOOKUP(Sheet2!$EJ$10,#REF!,30)+HLOOKUP(Sheet2!$EJ$11,#REF!,30)+HLOOKUP(Sheet2!$EJ$12,#REF!,30)+HLOOKUP(Sheet2!$EJ$13,#REF!,30)+HLOOKUP(Sheet2!$EJ$14,#REF!,30)+HLOOKUP(Sheet2!$EJ$15,#REF!,30)+HLOOKUP(Sheet2!$EJ$16,#REF!,30)+HLOOKUP(Sheet2!$EJ$17,#REF!,30))</f>
        <v>#REF!</v>
      </c>
      <c r="EK50" s="8" t="e">
        <f>SUM(HLOOKUP(Sheet2!$EK$3,#REF!,30)+HLOOKUP(Sheet2!$EK$4,#REF!,30)+HLOOKUP(Sheet2!$EK$5,#REF!,30)+HLOOKUP(Sheet2!$EK$6,#REF!,30)+HLOOKUP(Sheet2!$EK$7,#REF!,30)+HLOOKUP(Sheet2!$EK$8,#REF!,30)+HLOOKUP(Sheet2!$EK$9,#REF!,30)+HLOOKUP(Sheet2!$EK$10,#REF!,30)+HLOOKUP(Sheet2!$EK$11,#REF!,30)+HLOOKUP(Sheet2!$EK$12,#REF!,30)+HLOOKUP(Sheet2!$EK$13,#REF!,30)+HLOOKUP(Sheet2!$EK$14,#REF!,30)+HLOOKUP(Sheet2!$EK$15,#REF!,30)+HLOOKUP(Sheet2!$EK$16,#REF!,30)+HLOOKUP(Sheet2!$EK$17,#REF!,30))</f>
        <v>#REF!</v>
      </c>
      <c r="EL50" s="8" t="e">
        <f>SUM(HLOOKUP(Sheet2!$EL$3,#REF!,30)+HLOOKUP(Sheet2!$EL$4,#REF!,30)+HLOOKUP(Sheet2!$EL$5,#REF!,30)+HLOOKUP(Sheet2!$EL$6,#REF!,30)+HLOOKUP(Sheet2!$EL$7,#REF!,30)+HLOOKUP(Sheet2!$EL$8,#REF!,30)+HLOOKUP(Sheet2!$EL$9,#REF!,30)+HLOOKUP(Sheet2!$EL$10,#REF!,30)+HLOOKUP(Sheet2!$EL$11,#REF!,30)+HLOOKUP(Sheet2!$EL$12,#REF!,30)+HLOOKUP(Sheet2!$EL$13,#REF!,30)+HLOOKUP(Sheet2!$EL$14,#REF!,30)+HLOOKUP(Sheet2!$EL$15,#REF!,30)+HLOOKUP(Sheet2!$EL$16,#REF!,30)+HLOOKUP(Sheet2!$EL$17,#REF!,30)+HLOOKUP(Sheet2!$EL$18,#REF!,30)+HLOOKUP(Sheet2!$EL$19,#REF!,30)+HLOOKUP(Sheet2!$EL$20,#REF!,30))</f>
        <v>#REF!</v>
      </c>
      <c r="EM50" s="8" t="e">
        <f>SUM(HLOOKUP(Sheet2!$EM$3,#REF!,30)+HLOOKUP(Sheet2!$EM$4,#REF!,30)+HLOOKUP(Sheet2!$EM$5,#REF!,30)+HLOOKUP(Sheet2!$EM$6,#REF!,30)+HLOOKUP(Sheet2!$EM$7,#REF!,30)+HLOOKUP(Sheet2!$EM$8,#REF!,30)+HLOOKUP(Sheet2!$EM$9,#REF!,30)+HLOOKUP(Sheet2!$EM$10,#REF!,30)+HLOOKUP(Sheet2!$EM$11,#REF!,30)+HLOOKUP(Sheet2!$EM$12,#REF!,30)+HLOOKUP(Sheet2!$EM$13,#REF!,30)+HLOOKUP(Sheet2!$EM$14,#REF!,30)+HLOOKUP(Sheet2!$EM$15,#REF!,30)+HLOOKUP(Sheet2!$EM$16,#REF!,30)+HLOOKUP(Sheet2!$EM$17,#REF!,30))</f>
        <v>#REF!</v>
      </c>
      <c r="EN50" s="8" t="e">
        <f>SUM(HLOOKUP(Sheet2!$EN$3,#REF!,30)+HLOOKUP(Sheet2!$EN$4,#REF!,30)+HLOOKUP(Sheet2!$EN$5,#REF!,30)+HLOOKUP(Sheet2!$EN$6,#REF!,30)+HLOOKUP(Sheet2!$EN$7,#REF!,30)+HLOOKUP(Sheet2!$EN$8,#REF!,30)+HLOOKUP(Sheet2!$EN$9,#REF!,30)+HLOOKUP(Sheet2!$EN$10,#REF!,30)+HLOOKUP(Sheet2!$EN$11,#REF!,30)+HLOOKUP(Sheet2!$EN$12,#REF!,30)+HLOOKUP(Sheet2!$EN$13,#REF!,30)+HLOOKUP(Sheet2!$EN$14,#REF!,30)+HLOOKUP(Sheet2!$EN$15,#REF!,30)+HLOOKUP(Sheet2!$EN$16,#REF!,30)+HLOOKUP(Sheet2!$EN$17,#REF!,30)+HLOOKUP(Sheet2!$EN$18,#REF!,30)+HLOOKUP(Sheet2!$EN$19,#REF!,30))</f>
        <v>#REF!</v>
      </c>
      <c r="EO50" s="8" t="e">
        <f>SUM(HLOOKUP(Sheet2!$EO$3,#REF!,30)+HLOOKUP(Sheet2!$EO$4,#REF!,30)+HLOOKUP(Sheet2!$EO$5,#REF!,30)+HLOOKUP(Sheet2!$EO$6,#REF!,30)+HLOOKUP(Sheet2!$EO$7,#REF!,30)+HLOOKUP(Sheet2!$EO$8,#REF!,30)+HLOOKUP(Sheet2!$EO$9,#REF!,30)+HLOOKUP(Sheet2!$EO$10,#REF!,30)+HLOOKUP(Sheet2!$EO$11,#REF!,30)+HLOOKUP(Sheet2!$EO$12,#REF!,30)+HLOOKUP(Sheet2!$EO$13,#REF!,30))</f>
        <v>#REF!</v>
      </c>
      <c r="EP50" s="8" t="e">
        <f>SUM(HLOOKUP(Sheet2!$EP$3,#REF!,30)+HLOOKUP(Sheet2!$EP$4,#REF!,30)+HLOOKUP(Sheet2!$EP$5,#REF!,30)+HLOOKUP(Sheet2!$EP$6,#REF!,30)+HLOOKUP(Sheet2!$EP$7,#REF!,30)+HLOOKUP(Sheet2!$EP$8,#REF!,30)+HLOOKUP(Sheet2!$EP$9,#REF!,30)+HLOOKUP(Sheet2!$EP$10,#REF!,30)+HLOOKUP(Sheet2!$EP$11,#REF!,30)+HLOOKUP(Sheet2!$EP$12,#REF!,30)+HLOOKUP(Sheet2!$EP$13,#REF!,30))</f>
        <v>#REF!</v>
      </c>
      <c r="EQ50" s="8" t="e">
        <f>SUM(HLOOKUP(Sheet2!$EQ$3,#REF!,30)+HLOOKUP(Sheet2!$EQ$4,#REF!,30)+HLOOKUP(Sheet2!$EQ$5,#REF!,30)+HLOOKUP(Sheet2!$EQ$6,#REF!,30)+HLOOKUP(Sheet2!$EQ$7,#REF!,30)+HLOOKUP(Sheet2!$EQ$8,#REF!,30)+HLOOKUP(Sheet2!$EQ$9,#REF!,30)+HLOOKUP(Sheet2!$EQ$10,#REF!,30)+HLOOKUP(Sheet2!$EQ$11,#REF!,30)+HLOOKUP(Sheet2!$EQ$12,#REF!,30)+HLOOKUP(Sheet2!$EQ$13,#REF!,30)+HLOOKUP(Sheet2!$EQ$14,#REF!,30))</f>
        <v>#REF!</v>
      </c>
      <c r="ER50" s="8" t="e">
        <f>SUM(HLOOKUP(Sheet2!$ER$3,#REF!,30)+HLOOKUP(Sheet2!$ER$4,#REF!,30)+HLOOKUP(Sheet2!$ER$5,#REF!,30)+HLOOKUP(Sheet2!$ER$6,#REF!,30)+HLOOKUP(Sheet2!$ER$7,#REF!,30)+HLOOKUP(Sheet2!$ER$8,#REF!,30)+HLOOKUP(Sheet2!$ER$9,#REF!,30)+HLOOKUP(Sheet2!$ER$10,#REF!,30)+HLOOKUP(Sheet2!$ER$11,#REF!,30))</f>
        <v>#REF!</v>
      </c>
      <c r="ES50" s="8" t="e">
        <f>SUM(HLOOKUP(Sheet2!$ES$3,#REF!,30)+HLOOKUP(Sheet2!$ES$4,#REF!,30)+HLOOKUP(Sheet2!$ES$5,#REF!,30)+HLOOKUP(Sheet2!$ES$6,#REF!,30)+HLOOKUP(Sheet2!$ES$7,#REF!,30)+HLOOKUP(Sheet2!$ES$8,#REF!,30)+HLOOKUP(Sheet2!$ES$9,#REF!,30)+HLOOKUP(Sheet2!$ES$10,#REF!,30)+HLOOKUP(Sheet2!$ES$11,#REF!,30)+HLOOKUP(Sheet2!$ES$12,#REF!,30)+HLOOKUP(Sheet2!$ES$13,#REF!,30))</f>
        <v>#REF!</v>
      </c>
      <c r="ET50" s="8" t="e">
        <f>SUM(HLOOKUP(Sheet2!$ET$3,#REF!,30)+HLOOKUP(Sheet2!$ET$4,#REF!,30)+HLOOKUP(Sheet2!$ET$5,#REF!,30)+HLOOKUP(Sheet2!$ET$6,#REF!,30)+HLOOKUP(Sheet2!$ET$7,#REF!,30)+HLOOKUP(Sheet2!$ET$8,#REF!,30)+HLOOKUP(Sheet2!$ET$9,#REF!,30)+HLOOKUP(Sheet2!$ET$10,#REF!,30)+HLOOKUP(Sheet2!$ET$11,#REF!,30))</f>
        <v>#REF!</v>
      </c>
      <c r="EU50" s="8" t="e">
        <f>SUM(HLOOKUP(Sheet2!$EU$3,#REF!,30)+HLOOKUP(Sheet2!$EU$4,#REF!,30)+HLOOKUP(Sheet2!$EU$5,#REF!,30)+HLOOKUP(Sheet2!$EU$6,#REF!,30)+HLOOKUP(Sheet2!$EU$7,#REF!,30)+HLOOKUP(Sheet2!$EU$8,#REF!,30)+HLOOKUP(Sheet2!$EU$9,#REF!,30)+HLOOKUP(Sheet2!$EU$10,#REF!,30)+HLOOKUP(Sheet2!$EU$11,#REF!,30)+HLOOKUP(Sheet2!$EU$12,#REF!,30)+HLOOKUP(Sheet2!$EU$13,#REF!,30))</f>
        <v>#REF!</v>
      </c>
      <c r="EV50" s="8" t="e">
        <f>SUM(HLOOKUP(Sheet2!$EV$3,#REF!,30)+HLOOKUP(Sheet2!$EV$4,#REF!,30)+HLOOKUP(Sheet2!$EV$5,#REF!,30)+HLOOKUP(Sheet2!$EV$6,#REF!,30)+HLOOKUP(Sheet2!$EV$7,#REF!,30)+HLOOKUP(Sheet2!$EV$8,#REF!,30)+HLOOKUP(Sheet2!$EV$9,#REF!,30)+HLOOKUP(Sheet2!$EV$10,#REF!,30)+HLOOKUP(Sheet2!$EV$11,#REF!,30)+HLOOKUP(Sheet2!$EV$12,#REF!,30)+HLOOKUP(Sheet2!$EV$13,#REF!,30)+HLOOKUP(Sheet2!$EV$14,#REF!,30))</f>
        <v>#REF!</v>
      </c>
      <c r="EW50" s="8" t="e">
        <f>SUM(HLOOKUP(Sheet2!$EW$3,#REF!,30)+HLOOKUP(Sheet2!$EW$4,#REF!,30)+HLOOKUP(Sheet2!$EW$5,#REF!,30)+HLOOKUP(Sheet2!$EW$6,#REF!,30)+HLOOKUP(Sheet2!$EW$7,#REF!,30)+HLOOKUP(Sheet2!$EW$8,#REF!,30)+HLOOKUP(Sheet2!$EW$9,#REF!,30)+HLOOKUP(Sheet2!$EW$10,#REF!,30)+HLOOKUP(Sheet2!$EW$11,#REF!,30)+HLOOKUP(Sheet2!$EW$12,#REF!,30)+HLOOKUP(Sheet2!$EW$13,#REF!,30)+HLOOKUP(Sheet2!$EW$14,#REF!,30))</f>
        <v>#REF!</v>
      </c>
      <c r="EX50" s="8" t="e">
        <f>SUM(HLOOKUP(Sheet2!$EX$3,#REF!,30)+HLOOKUP(Sheet2!$EX$4,#REF!,30)+HLOOKUP(Sheet2!$EX$5,#REF!,30)+HLOOKUP(Sheet2!$EX$6,#REF!,30)+HLOOKUP(Sheet2!$EX$7,#REF!,30)+HLOOKUP(Sheet2!$EX$8,#REF!,30)+HLOOKUP(Sheet2!$EX$9,#REF!,30)+HLOOKUP(Sheet2!$EX$10,#REF!,30)+HLOOKUP(Sheet2!$EX$11,#REF!,30)+HLOOKUP(Sheet2!$EX$12,#REF!,30)+HLOOKUP(Sheet2!$EX$13,#REF!,30)+HLOOKUP(Sheet2!$EX$14,#REF!,30)+HLOOKUP(Sheet2!$EX$15,#REF!,30))</f>
        <v>#REF!</v>
      </c>
      <c r="EY50" s="8" t="e">
        <f>SUM(HLOOKUP(Sheet2!$EY$3,#REF!,30)+HLOOKUP(Sheet2!$EY$4,#REF!,30)+HLOOKUP(Sheet2!$EY$5,#REF!,30)+HLOOKUP(Sheet2!$EY$6,#REF!,30)+HLOOKUP(Sheet2!$EY$7,#REF!,30)+HLOOKUP(Sheet2!$EY$8,#REF!,30)+HLOOKUP(Sheet2!$EY$9,#REF!,30)+HLOOKUP(Sheet2!$EY$10,#REF!,30)+HLOOKUP(Sheet2!$EY$11,#REF!,30)+HLOOKUP(Sheet2!$EY$12,#REF!,30))</f>
        <v>#REF!</v>
      </c>
      <c r="EZ50" s="8" t="e">
        <f>SUM(HLOOKUP(Sheet2!$EZ$3,#REF!,30)+HLOOKUP(Sheet2!$EZ$4,#REF!,30)+HLOOKUP(Sheet2!$EZ$5,#REF!,30)+HLOOKUP(Sheet2!$EZ$6,#REF!,30)+HLOOKUP(Sheet2!$EZ$7,#REF!,30)+HLOOKUP(Sheet2!$EZ$8,#REF!,30)+HLOOKUP(Sheet2!$EZ$9,#REF!,30)+HLOOKUP(Sheet2!$EZ$10,#REF!,30)+HLOOKUP(Sheet2!$EZ$11,#REF!,30)+HLOOKUP(Sheet2!$EZ$12,#REF!,30)+HLOOKUP(Sheet2!$EZ$13,#REF!,30)+HLOOKUP(Sheet2!$EZ$14,#REF!,30))</f>
        <v>#REF!</v>
      </c>
      <c r="FA50" s="8" t="e">
        <f>SUM(HLOOKUP(Sheet2!$FA$3,#REF!,30)+HLOOKUP(Sheet2!$FA$4,#REF!,30)+HLOOKUP(Sheet2!$FA$5,#REF!,30)+HLOOKUP(Sheet2!$FA$6,#REF!,30)+HLOOKUP(Sheet2!$FA$7,#REF!,30)+HLOOKUP(Sheet2!$FA$8,#REF!,30)+HLOOKUP(Sheet2!$FA$9,#REF!,30)+HLOOKUP(Sheet2!$FA$10,#REF!,30)+HLOOKUP(Sheet2!$FA$11,#REF!,30)+HLOOKUP(Sheet2!$FA$12,#REF!,30))</f>
        <v>#REF!</v>
      </c>
      <c r="FB50" s="8" t="e">
        <f>SUM(HLOOKUP(Sheet2!$FB$3,#REF!,30)+HLOOKUP(Sheet2!$FB$4,#REF!,30)+HLOOKUP(Sheet2!$FB$5,#REF!,30)+HLOOKUP(Sheet2!$FB$6,#REF!,30)+HLOOKUP(Sheet2!$FB$7,#REF!,30)+HLOOKUP(Sheet2!$FB$8,#REF!,30)+HLOOKUP(Sheet2!$FB$9,#REF!,30)+HLOOKUP(Sheet2!$FB$10,#REF!,30)+HLOOKUP(Sheet2!$FB$11,#REF!,30)+HLOOKUP(Sheet2!$FB$12,#REF!,30)+HLOOKUP(Sheet2!$FB$13,#REF!,30)+HLOOKUP(Sheet2!$FB$14,#REF!,30))</f>
        <v>#REF!</v>
      </c>
    </row>
    <row r="51" spans="1:158" ht="27.6">
      <c r="A51" s="10" t="s">
        <v>27</v>
      </c>
      <c r="B51" s="8" t="e">
        <f>SUM(HLOOKUP(Sheet2!$B$3,#REF!,31)+HLOOKUP(Sheet2!$B$4,#REF!,31)+HLOOKUP(Sheet2!$B$5,#REF!,31)+HLOOKUP(Sheet2!$B$6,#REF!,31)+HLOOKUP(Sheet2!$B$7,#REF!,31)+HLOOKUP(Sheet2!$B$8,#REF!,31)+HLOOKUP(Sheet2!$B$9,#REF!,31)+HLOOKUP(Sheet2!$B$10,#REF!,31)+HLOOKUP(Sheet2!$B$11,#REF!,31))</f>
        <v>#REF!</v>
      </c>
      <c r="C51" s="8" t="e">
        <f>SUM(HLOOKUP(Sheet2!$C$3,#REF!,31)+HLOOKUP(Sheet2!$C$4,#REF!,31)+HLOOKUP(Sheet2!$C$5,#REF!,31)+HLOOKUP(Sheet2!$C$6,#REF!,31)+HLOOKUP(Sheet2!$C$7,#REF!,31)+HLOOKUP(Sheet2!$C$8,#REF!,31)+HLOOKUP(Sheet2!$C$9,#REF!,31)+HLOOKUP(Sheet2!$C$10,#REF!,31)+HLOOKUP(Sheet2!$C$11,#REF!,31)+HLOOKUP(Sheet2!$C$12,#REF!,31))</f>
        <v>#REF!</v>
      </c>
      <c r="D51" s="8" t="e">
        <f>SUM(HLOOKUP(Sheet2!$D$3,#REF!,31)+HLOOKUP(Sheet2!$D$4,#REF!,31)+HLOOKUP(Sheet2!$D$5,#REF!,31)+HLOOKUP(Sheet2!$D$6,#REF!,31)+HLOOKUP(Sheet2!$D$7,#REF!,31)+HLOOKUP(Sheet2!$D$8,#REF!,31)+HLOOKUP(Sheet2!$D$9,#REF!,31)+HLOOKUP(Sheet2!$D$10,#REF!,31)+HLOOKUP(Sheet2!$D$11,#REF!,31)+HLOOKUP(Sheet2!$D$12,#REF!,31))</f>
        <v>#REF!</v>
      </c>
      <c r="E51" s="8" t="e">
        <f>SUM(HLOOKUP(Sheet2!$D$3,#REF!,21)+HLOOKUP(Sheet2!$D$4,#REF!,21)+HLOOKUP(Sheet2!$D$5,#REF!,21)+HLOOKUP(Sheet2!$D$6,#REF!,21)+HLOOKUP(Sheet2!$D$7,#REF!,21)+HLOOKUP(Sheet2!$D$8,#REF!,21)+HLOOKUP(Sheet2!$D$9,#REF!,21)+HLOOKUP(Sheet2!$D$10,#REF!,21)+HLOOKUP(Sheet2!$D$11,#REF!,21)+HLOOKUP(Sheet2!$D$12,#REF!,21))</f>
        <v>#REF!</v>
      </c>
      <c r="F51" s="8" t="e">
        <f>SUM(HLOOKUP(Sheet2!$D$3,#REF!,21)+HLOOKUP(Sheet2!$D$4,#REF!,21)+HLOOKUP(Sheet2!$D$5,#REF!,21)+HLOOKUP(Sheet2!$D$6,#REF!,21)+HLOOKUP(Sheet2!$D$7,#REF!,21)+HLOOKUP(Sheet2!$D$8,#REF!,21)+HLOOKUP(Sheet2!$D$9,#REF!,21)+HLOOKUP(Sheet2!$D$10,#REF!,21)+HLOOKUP(Sheet2!$D$11,#REF!,21)+HLOOKUP(Sheet2!$D$12,#REF!,21))</f>
        <v>#REF!</v>
      </c>
      <c r="G51" s="8" t="e">
        <f>SUM(HLOOKUP(Sheet2!$D$3,#REF!,21)+HLOOKUP(Sheet2!$D$4,#REF!,21)+HLOOKUP(Sheet2!$D$5,#REF!,21)+HLOOKUP(Sheet2!$D$6,#REF!,21)+HLOOKUP(Sheet2!$D$7,#REF!,21)+HLOOKUP(Sheet2!$D$8,#REF!,21)+HLOOKUP(Sheet2!$D$9,#REF!,21)+HLOOKUP(Sheet2!$D$10,#REF!,21)+HLOOKUP(Sheet2!$D$11,#REF!,21)+HLOOKUP(Sheet2!$D$12,#REF!,21))</f>
        <v>#REF!</v>
      </c>
      <c r="H51" s="8" t="e">
        <f>SUM(HLOOKUP(Sheet2!$D$3,#REF!,21)+HLOOKUP(Sheet2!$D$4,#REF!,21)+HLOOKUP(Sheet2!$D$5,#REF!,21)+HLOOKUP(Sheet2!$D$6,#REF!,21)+HLOOKUP(Sheet2!$D$7,#REF!,21)+HLOOKUP(Sheet2!$D$8,#REF!,21)+HLOOKUP(Sheet2!$D$9,#REF!,21)+HLOOKUP(Sheet2!$D$10,#REF!,21)+HLOOKUP(Sheet2!$D$11,#REF!,21)+HLOOKUP(Sheet2!$D$12,#REF!,21))</f>
        <v>#REF!</v>
      </c>
      <c r="I51" s="8" t="e">
        <f>SUM(HLOOKUP(Sheet2!$D$3,#REF!,21)+HLOOKUP(Sheet2!$D$4,#REF!,21)+HLOOKUP(Sheet2!$D$5,#REF!,21)+HLOOKUP(Sheet2!$D$6,#REF!,21)+HLOOKUP(Sheet2!$D$7,#REF!,21)+HLOOKUP(Sheet2!$D$8,#REF!,21)+HLOOKUP(Sheet2!$D$9,#REF!,21)+HLOOKUP(Sheet2!$D$10,#REF!,21)+HLOOKUP(Sheet2!$D$11,#REF!,21)+HLOOKUP(Sheet2!$D$12,#REF!,21))</f>
        <v>#REF!</v>
      </c>
      <c r="J51" s="8" t="e">
        <f>SUM(HLOOKUP(Sheet2!$D$3,#REF!,21)+HLOOKUP(Sheet2!$D$4,#REF!,21)+HLOOKUP(Sheet2!$D$5,#REF!,21)+HLOOKUP(Sheet2!$D$6,#REF!,21)+HLOOKUP(Sheet2!$D$7,#REF!,21)+HLOOKUP(Sheet2!$D$8,#REF!,21)+HLOOKUP(Sheet2!$D$9,#REF!,21)+HLOOKUP(Sheet2!$D$10,#REF!,21)+HLOOKUP(Sheet2!$D$11,#REF!,21)+HLOOKUP(Sheet2!$D$12,#REF!,21))</f>
        <v>#REF!</v>
      </c>
      <c r="K51" s="8" t="e">
        <f>SUM(HLOOKUP(Sheet2!$D$3,#REF!,21)+HLOOKUP(Sheet2!$D$4,#REF!,21)+HLOOKUP(Sheet2!$D$5,#REF!,21)+HLOOKUP(Sheet2!$D$6,#REF!,21)+HLOOKUP(Sheet2!$D$7,#REF!,21)+HLOOKUP(Sheet2!$D$8,#REF!,21)+HLOOKUP(Sheet2!$D$9,#REF!,21)+HLOOKUP(Sheet2!$D$10,#REF!,21)+HLOOKUP(Sheet2!$D$11,#REF!,21)+HLOOKUP(Sheet2!$D$12,#REF!,21))</f>
        <v>#REF!</v>
      </c>
      <c r="L51" s="8" t="e">
        <f>SUM(HLOOKUP(Sheet2!$D$3,#REF!,21)+HLOOKUP(Sheet2!$D$4,#REF!,21)+HLOOKUP(Sheet2!$D$5,#REF!,21)+HLOOKUP(Sheet2!$D$6,#REF!,21)+HLOOKUP(Sheet2!$D$7,#REF!,21)+HLOOKUP(Sheet2!$D$8,#REF!,21)+HLOOKUP(Sheet2!$D$9,#REF!,21)+HLOOKUP(Sheet2!$D$10,#REF!,21)+HLOOKUP(Sheet2!$D$11,#REF!,21)+HLOOKUP(Sheet2!$D$12,#REF!,21))</f>
        <v>#REF!</v>
      </c>
      <c r="M51" s="8" t="e">
        <f>SUM(HLOOKUP(Sheet2!$D$3,#REF!,21)+HLOOKUP(Sheet2!$D$4,#REF!,21)+HLOOKUP(Sheet2!$D$5,#REF!,21)+HLOOKUP(Sheet2!$D$6,#REF!,21)+HLOOKUP(Sheet2!$D$7,#REF!,21)+HLOOKUP(Sheet2!$D$8,#REF!,21)+HLOOKUP(Sheet2!$D$9,#REF!,21)+HLOOKUP(Sheet2!$D$10,#REF!,21)+HLOOKUP(Sheet2!$D$11,#REF!,21)+HLOOKUP(Sheet2!$D$12,#REF!,21))</f>
        <v>#REF!</v>
      </c>
      <c r="N51" s="8" t="e">
        <f>SUM(HLOOKUP(Sheet2!$N$3,#REF!,31)+HLOOKUP(Sheet2!$N$4,#REF!,31)+HLOOKUP(Sheet2!$N$5,#REF!,31)+HLOOKUP(Sheet2!$N$6,#REF!,31)+HLOOKUP(Sheet2!$N$7,#REF!,31)+HLOOKUP(Sheet2!$N$8,#REF!,31)+HLOOKUP(Sheet2!$N$9,#REF!,31)+HLOOKUP(Sheet2!$N$10,#REF!,31)+HLOOKUP(Sheet2!$N$11,#REF!,31)+HLOOKUP(Sheet2!$N$12,#REF!,31))</f>
        <v>#REF!</v>
      </c>
      <c r="O51" s="8" t="e">
        <f>SUM(HLOOKUP(Sheet2!$O$3,#REF!,31)+HLOOKUP(Sheet2!$O$4,#REF!,31)+HLOOKUP(Sheet2!$O$5,#REF!,31)+HLOOKUP(Sheet2!$O$6,#REF!,31)+HLOOKUP(Sheet2!$O$7,#REF!,31)+HLOOKUP(Sheet2!$O$8,#REF!,31)+HLOOKUP(Sheet2!$O$9,#REF!,31)+HLOOKUP(Sheet2!$O$10,#REF!,31)+HLOOKUP(Sheet2!$O$11,#REF!,31)+HLOOKUP(Sheet2!$O$12,#REF!,31)+HLOOKUP(Sheet2!$O$13,#REF!,31)+HLOOKUP(Sheet2!$O$14,#REF!,31))</f>
        <v>#REF!</v>
      </c>
      <c r="P51" s="8" t="e">
        <f>SUM(HLOOKUP(Sheet2!$P$3,#REF!,31)+HLOOKUP(Sheet2!$P$4,#REF!,31)+HLOOKUP(Sheet2!$P$5,#REF!,31)+HLOOKUP(Sheet2!$P$6,#REF!,31)+HLOOKUP(Sheet2!$P$7,#REF!,31)+HLOOKUP(Sheet2!$P$8,#REF!,31)+HLOOKUP(Sheet2!$P$9,#REF!,31)+HLOOKUP(Sheet2!$P$10,#REF!,31)+HLOOKUP(Sheet2!$P$11,#REF!,31)+HLOOKUP(Sheet2!$P$12,#REF!,31)+HLOOKUP(Sheet2!$P$13,#REF!,31)+HLOOKUP(Sheet2!$P$14,#REF!,31))</f>
        <v>#REF!</v>
      </c>
      <c r="Q51" s="8" t="e">
        <f>SUM(HLOOKUP(Sheet2!$Q$3,#REF!,31)+HLOOKUP(Sheet2!$Q$4,#REF!,31)+HLOOKUP(Sheet2!$Q$5,#REF!,31)+HLOOKUP(Sheet2!$Q$6,#REF!,31)+HLOOKUP(Sheet2!$Q$7,#REF!,31)+HLOOKUP(Sheet2!$Q$8,#REF!,31)+HLOOKUP(Sheet2!$Q$9,#REF!,31)+HLOOKUP(Sheet2!$Q$10,#REF!,31)+HLOOKUP(Sheet2!$Q$11,#REF!,31)+HLOOKUP(Sheet2!$Q$12,#REF!,31)+HLOOKUP(Sheet2!$Q$13,#REF!,31)+HLOOKUP(Sheet2!$Q$14,#REF!,31))</f>
        <v>#REF!</v>
      </c>
      <c r="R51" s="8" t="e">
        <f>SUM(HLOOKUP(Sheet2!$R$3,#REF!,31)+HLOOKUP(Sheet2!$R$4,#REF!,31)+HLOOKUP(Sheet2!$R$5,#REF!,31)+HLOOKUP(Sheet2!$R$6,#REF!,31)+HLOOKUP(Sheet2!$R$7,#REF!,31)+HLOOKUP(Sheet2!$R$8,#REF!,31)+HLOOKUP(Sheet2!$R$9,#REF!,31)+HLOOKUP(Sheet2!$R$10,#REF!,31)+HLOOKUP(Sheet2!$R$11,#REF!,31))</f>
        <v>#REF!</v>
      </c>
      <c r="S51" s="8" t="e">
        <f>SUM(HLOOKUP(Sheet2!$S$3,#REF!,31)+HLOOKUP(Sheet2!$S$4,#REF!,31)+HLOOKUP(Sheet2!$S$5,#REF!,31)+HLOOKUP(Sheet2!$S$6,#REF!,31)+HLOOKUP(Sheet2!$S$7,#REF!,31)+HLOOKUP(Sheet2!$S$8,#REF!,31)+HLOOKUP(Sheet2!$S$9,#REF!,31)+HLOOKUP(Sheet2!$S$10,#REF!,31)+HLOOKUP(Sheet2!$S$11,#REF!,31)+HLOOKUP(Sheet2!$S$12,#REF!,31)+HLOOKUP(Sheet2!$S$13,#REF!,31))</f>
        <v>#REF!</v>
      </c>
      <c r="T51" s="8" t="e">
        <f>SUM(HLOOKUP(Sheet2!$T$3,#REF!,31)+HLOOKUP(Sheet2!$T$4,#REF!,31)+HLOOKUP(Sheet2!$T$5,#REF!,31)+HLOOKUP(Sheet2!$T$6,#REF!,31)+HLOOKUP(Sheet2!$T$7,#REF!,31)+HLOOKUP(Sheet2!$T$8,#REF!,31)+HLOOKUP(Sheet2!$T$9,#REF!,31)+HLOOKUP(Sheet2!$T$10,#REF!,31)+HLOOKUP(Sheet2!$T$11,#REF!,31)+HLOOKUP(Sheet2!$T$12,#REF!,31))</f>
        <v>#REF!</v>
      </c>
      <c r="U51" s="8" t="e">
        <f>SUM(HLOOKUP(Sheet2!$U$3,#REF!,31)+HLOOKUP(Sheet2!$U$4,#REF!,31)+HLOOKUP(Sheet2!$U$5,#REF!,31)+HLOOKUP(Sheet2!$U$6,#REF!,31)+HLOOKUP(Sheet2!$U$7,#REF!,31)+HLOOKUP(Sheet2!$U$8,#REF!,31)+HLOOKUP(Sheet2!$U$9,#REF!,31)+HLOOKUP(Sheet2!$U$10,#REF!,31)+HLOOKUP(Sheet2!$U$11,#REF!,31)+HLOOKUP(Sheet2!$U$12,#REF!,31)+HLOOKUP(Sheet2!$U$13,#REF!,31)+HLOOKUP(Sheet2!$U$14,#REF!,31)+HLOOKUP(Sheet2!$U$15,#REF!,31))</f>
        <v>#REF!</v>
      </c>
      <c r="V51" s="8" t="e">
        <f>SUM(HLOOKUP(Sheet2!$V$3,#REF!,31)+HLOOKUP(Sheet2!$V$4,#REF!,31)+HLOOKUP(Sheet2!$V$5,#REF!,31)+HLOOKUP(Sheet2!$V$6,#REF!,31)+HLOOKUP(Sheet2!$V$7,#REF!,31)+HLOOKUP(Sheet2!$V$8,#REF!,31)+HLOOKUP(Sheet2!$V$9,#REF!,31)+HLOOKUP(Sheet2!$V$10,#REF!,31)+HLOOKUP(Sheet2!$V$11,#REF!,31)+HLOOKUP(Sheet2!$V$12,#REF!,31)+HLOOKUP(Sheet2!$V$13,#REF!,31)+HLOOKUP(Sheet2!$V$14,#REF!,31)+HLOOKUP(Sheet2!$V$15,#REF!,31))</f>
        <v>#REF!</v>
      </c>
      <c r="W51" s="8" t="e">
        <f>SUM(HLOOKUP(Sheet2!$W$3,#REF!,31)+HLOOKUP(Sheet2!$W$4,#REF!,31)+HLOOKUP(Sheet2!$W$5,#REF!,31)+HLOOKUP(Sheet2!$W$6,#REF!,31)+HLOOKUP(Sheet2!$W$7,#REF!,31)+HLOOKUP(Sheet2!$W$8,#REF!,31)+HLOOKUP(Sheet2!$W$9,#REF!,31)+HLOOKUP(Sheet2!$W$10,#REF!,31)+HLOOKUP(Sheet2!$W$11,#REF!,31)+HLOOKUP(Sheet2!$W$12,#REF!,31)+HLOOKUP(Sheet2!$W$13,#REF!,31)+HLOOKUP(Sheet2!$W$14,#REF!,31)+HLOOKUP(Sheet2!$W$15,#REF!,31))</f>
        <v>#REF!</v>
      </c>
      <c r="X51" s="8" t="e">
        <f>SUM(HLOOKUP(Sheet2!$X$3,#REF!,31)+HLOOKUP(Sheet2!$X$4,#REF!,31)+HLOOKUP(Sheet2!$X$5,#REF!,31)+HLOOKUP(Sheet2!$X$6,#REF!,31)+HLOOKUP(Sheet2!$X$7,#REF!,31)+HLOOKUP(Sheet2!$X$8,#REF!,31)+HLOOKUP(Sheet2!$X$9,#REF!,31)+HLOOKUP(Sheet2!$X$10,#REF!,31)+HLOOKUP(Sheet2!$X$11,#REF!,31)+HLOOKUP(Sheet2!$X$12,#REF!,31)+HLOOKUP(Sheet2!$X$13,#REF!,31)+HLOOKUP(Sheet2!$X$14,#REF!,31)+HLOOKUP(Sheet2!$X$15,#REF!,31))</f>
        <v>#REF!</v>
      </c>
      <c r="Y51" s="8" t="e">
        <f>SUM(HLOOKUP(Sheet2!$Y$3,#REF!,31)+HLOOKUP(Sheet2!$Y$4,#REF!,31)+HLOOKUP(Sheet2!$Y$5,#REF!,31)+HLOOKUP(Sheet2!$Y$6,#REF!,31)+HLOOKUP(Sheet2!$Y$7,#REF!,31)+HLOOKUP(Sheet2!$Y$8,#REF!,31)+HLOOKUP(Sheet2!$Y$9,#REF!,31)+HLOOKUP(Sheet2!$Y$10,#REF!,31)+HLOOKUP(Sheet2!$Y$11,#REF!,31)+HLOOKUP(Sheet2!$Y$12,#REF!,31)+HLOOKUP(Sheet2!$Y$13,#REF!,31)+HLOOKUP(Sheet2!$Y$14,#REF!,31))</f>
        <v>#REF!</v>
      </c>
      <c r="Z51" s="8" t="e">
        <f>SUM(HLOOKUP(Sheet2!$Z$3,#REF!,31)+HLOOKUP(Sheet2!$Z$4,#REF!,31)+HLOOKUP(Sheet2!$Z$5,#REF!,31)+HLOOKUP(Sheet2!$Z$6,#REF!,31)+HLOOKUP(Sheet2!$Z$7,#REF!,31)+HLOOKUP(Sheet2!$Z$8,#REF!,31)+HLOOKUP(Sheet2!$Z$9,#REF!,31)+HLOOKUP(Sheet2!$Z$10,#REF!,31)+HLOOKUP(Sheet2!$Z$11,#REF!,31)+HLOOKUP(Sheet2!$Z$12,#REF!,31)+HLOOKUP(Sheet2!$Z$13,#REF!,31)+HLOOKUP(Sheet2!$Z$14,#REF!,31))</f>
        <v>#REF!</v>
      </c>
      <c r="AA51" s="8" t="e">
        <f>SUM(HLOOKUP(Sheet2!$AA$3,#REF!,31)+HLOOKUP(Sheet2!$AA$4,#REF!,31)+HLOOKUP(Sheet2!$AA$5,#REF!,31)+HLOOKUP(Sheet2!$AA$6,#REF!,31)+HLOOKUP(Sheet2!$AA$7,#REF!,31)+HLOOKUP(Sheet2!$AA$8,#REF!,31)+HLOOKUP(Sheet2!$AA$9,#REF!,31)+HLOOKUP(Sheet2!$AA$10,#REF!,31)+HLOOKUP(Sheet2!$AA$11,#REF!,31)+HLOOKUP(Sheet2!$AA$12,#REF!,31)+HLOOKUP(Sheet2!$AA$13,#REF!,31)+HLOOKUP(Sheet2!$AA$14,#REF!,31))</f>
        <v>#REF!</v>
      </c>
      <c r="AB51" s="8" t="e">
        <f>SUM(HLOOKUP(Sheet2!$AB$3,#REF!,31)+HLOOKUP(Sheet2!$AB$4,#REF!,31)+HLOOKUP(Sheet2!$AB$5,#REF!,31)+HLOOKUP(Sheet2!$AB$6,#REF!,31)+HLOOKUP(Sheet2!$AB$7,#REF!,31)+HLOOKUP(Sheet2!$AB$8,#REF!,31)+HLOOKUP(Sheet2!$AB$9,#REF!,31)+HLOOKUP(Sheet2!$AB$10,#REF!,31)+HLOOKUP(Sheet2!$AB$11,#REF!,31)+HLOOKUP(Sheet2!$AB$12,#REF!,31))</f>
        <v>#REF!</v>
      </c>
      <c r="AC51" s="8" t="e">
        <f>SUM(HLOOKUP(Sheet2!$AC$3,#REF!,31)+HLOOKUP(Sheet2!$AC$4,#REF!,31)+HLOOKUP(Sheet2!$AC$5,#REF!,31)+HLOOKUP(Sheet2!$AC$6,#REF!,31)+HLOOKUP(Sheet2!$AC$7,#REF!,31)+HLOOKUP(Sheet2!$AC$8,#REF!,31)+HLOOKUP(Sheet2!$AC$9,#REF!,31)+HLOOKUP(Sheet2!$AC$10,#REF!,31)+HLOOKUP(Sheet2!$AC$11,#REF!,31)+HLOOKUP(Sheet2!$AC$12,#REF!,31)+HLOOKUP(Sheet2!$AC$13,#REF!,31)+HLOOKUP(Sheet2!$AC$14,#REF!,31))</f>
        <v>#REF!</v>
      </c>
      <c r="AD51" s="8" t="e">
        <f>SUM(HLOOKUP(Sheet2!$AD$3,#REF!,31)+HLOOKUP(Sheet2!$AD$4,#REF!,31)+HLOOKUP(Sheet2!$AD$5,#REF!,31)+HLOOKUP(Sheet2!$AD$6,#REF!,31)+HLOOKUP(Sheet2!$AD$7,#REF!,31)+HLOOKUP(Sheet2!$AD$8,#REF!,31)+HLOOKUP(Sheet2!$AD$9,#REF!,31)+HLOOKUP(Sheet2!$AD$10,#REF!,31)+HLOOKUP(Sheet2!$AD$11,#REF!,31)+HLOOKUP(Sheet2!$AD$12,#REF!,31)+HLOOKUP(Sheet2!$AD$13,#REF!,31)+HLOOKUP(Sheet2!$AD$14,#REF!,31)+HLOOKUP(Sheet2!$AD$15,#REF!,31)+HLOOKUP(Sheet2!$AD$16,#REF!,31))</f>
        <v>#REF!</v>
      </c>
      <c r="AE51" s="8" t="e">
        <f>SUM(HLOOKUP(Sheet2!$AE$3,#REF!,31)+HLOOKUP(Sheet2!$AE$4,#REF!,31)+HLOOKUP(Sheet2!$AE$5,#REF!,31)+HLOOKUP(Sheet2!$AE$6,#REF!,31)+HLOOKUP(Sheet2!$AE$7,#REF!,31)+HLOOKUP(Sheet2!$AE$8,#REF!,31)+HLOOKUP(Sheet2!$AE$9,#REF!,31)+HLOOKUP(Sheet2!$AE$10,#REF!,31)+HLOOKUP(Sheet2!$AE$11,#REF!,31)+HLOOKUP(Sheet2!$AE$12,#REF!,31)+HLOOKUP(Sheet2!$AE$13,#REF!,31)+HLOOKUP(Sheet2!$AE$14,#REF!,31)+HLOOKUP(Sheet2!$AE$15,#REF!,31)+HLOOKUP(Sheet2!$AE$16,#REF!,31)+HLOOKUP(Sheet2!$AE$17,#REF!,31))</f>
        <v>#REF!</v>
      </c>
      <c r="AF51" s="8" t="e">
        <f>SUM(HLOOKUP(Sheet2!$AF$3,#REF!,31)+HLOOKUP(Sheet2!$AF$4,#REF!,31)+HLOOKUP(Sheet2!$AF$5,#REF!,31)+HLOOKUP(Sheet2!$AF$6,#REF!,31)+HLOOKUP(Sheet2!$AF$7,#REF!,31)+HLOOKUP(Sheet2!$AF$8,#REF!,31)+HLOOKUP(Sheet2!$AF$9,#REF!,31)+HLOOKUP(Sheet2!$AF$10,#REF!,31)+HLOOKUP(Sheet2!$AF$11,#REF!,31)+HLOOKUP(Sheet2!$AF$12,#REF!,31)+HLOOKUP(Sheet2!$AF$13,#REF!,31)+HLOOKUP(Sheet2!$AF$14,#REF!,31))</f>
        <v>#REF!</v>
      </c>
      <c r="AG51" s="8" t="e">
        <f>SUM(HLOOKUP(Sheet2!$AG$3,#REF!,31)+HLOOKUP(Sheet2!$AG$4,#REF!,31)+HLOOKUP(Sheet2!$AG$5,#REF!,31)+HLOOKUP(Sheet2!$AG$6,#REF!,31)+HLOOKUP(Sheet2!$AG$7,#REF!,31)+HLOOKUP(Sheet2!$AG$8,#REF!,31)+HLOOKUP(Sheet2!$AG$9,#REF!,31)+HLOOKUP(Sheet2!$AG$10,#REF!,31)+HLOOKUP(Sheet2!$AG$11,#REF!,31)+HLOOKUP(Sheet2!$AG$12,#REF!,31)+HLOOKUP(Sheet2!$AG$13,#REF!,31)+HLOOKUP(Sheet2!$AG$14,#REF!,31)+HLOOKUP(Sheet2!$AG$15,#REF!,31)+HLOOKUP(Sheet2!$AG$16,#REF!,31))</f>
        <v>#REF!</v>
      </c>
      <c r="AH51" s="8" t="e">
        <f>SUM(HLOOKUP(Sheet2!$AH$3,#REF!,31)+HLOOKUP(Sheet2!$AH$4,#REF!,31)+HLOOKUP(Sheet2!$AH$5,#REF!,31)+HLOOKUP(Sheet2!$AH$6,#REF!,31)+HLOOKUP(Sheet2!$AH$7,#REF!,31)+HLOOKUP(Sheet2!$AH$8,#REF!,31)+HLOOKUP(Sheet2!$AH$9,#REF!,31)+HLOOKUP(Sheet2!$AH$10,#REF!,31)+HLOOKUP(Sheet2!$AH$11,#REF!,31)+HLOOKUP(Sheet2!$AH$12,#REF!,31)+HLOOKUP(Sheet2!$AH$13,#REF!,31)+HLOOKUP(Sheet2!$AH$14,#REF!,31)+HLOOKUP(Sheet2!$AH$15,#REF!,31)+HLOOKUP(Sheet2!$AH$16,#REF!,31))</f>
        <v>#REF!</v>
      </c>
      <c r="AI51" s="8" t="e">
        <f>SUM(HLOOKUP(Sheet2!$AI$3,#REF!,31)+HLOOKUP(Sheet2!$AI$4,#REF!,31)+HLOOKUP(Sheet2!$AI$5,#REF!,31)+HLOOKUP(Sheet2!$AI$6,#REF!,31)+HLOOKUP(Sheet2!$AI$7,#REF!,31)+HLOOKUP(Sheet2!$AI$8,#REF!,31)+HLOOKUP(Sheet2!$AI$9,#REF!,31)+HLOOKUP(Sheet2!$AI$10,#REF!,31)+HLOOKUP(Sheet2!$AI$11,#REF!,31)+HLOOKUP(Sheet2!$AI$12,#REF!,31)+HLOOKUP(Sheet2!$AI$13,#REF!,31))</f>
        <v>#REF!</v>
      </c>
      <c r="AJ51" s="8" t="e">
        <f>SUM(HLOOKUP(Sheet2!$AJ$3,#REF!,31)+HLOOKUP(Sheet2!$AJ$4,#REF!,31)+HLOOKUP(Sheet2!$AJ$5,#REF!,31)+HLOOKUP(Sheet2!$AJ$6,#REF!,31)+HLOOKUP(Sheet2!$AJ$7,#REF!,31)+HLOOKUP(Sheet2!$AJ$8,#REF!,31)+HLOOKUP(Sheet2!$AJ$9,#REF!,31)+HLOOKUP(Sheet2!$AJ$10,#REF!,31)+HLOOKUP(Sheet2!$AJ$11,#REF!,31)+HLOOKUP(Sheet2!$AJ$12,#REF!,31)+HLOOKUP(Sheet2!$AJ$13,#REF!,31)+HLOOKUP(Sheet2!$AJ$14,#REF!,31)+HLOOKUP(Sheet2!$AJ$15,#REF!,31))</f>
        <v>#REF!</v>
      </c>
      <c r="AK51" s="8" t="e">
        <f>SUM(HLOOKUP(Sheet2!$AK$3,#REF!,31)+HLOOKUP(Sheet2!$AK$4,#REF!,31)+HLOOKUP(Sheet2!$AK$5,#REF!,31)+HLOOKUP(Sheet2!$AK$6,#REF!,31)+HLOOKUP(Sheet2!$AK$7,#REF!,31)+HLOOKUP(Sheet2!$AK$8,#REF!,31)+HLOOKUP(Sheet2!$AK$9,#REF!,31)+HLOOKUP(Sheet2!$AK$10,#REF!,31)+HLOOKUP(Sheet2!$AK$11,#REF!,31)+HLOOKUP(Sheet2!$AK$12,#REF!,31)+HLOOKUP(Sheet2!$AK$13,#REF!,31)+HLOOKUP(Sheet2!$AK$14,#REF!,31))</f>
        <v>#REF!</v>
      </c>
      <c r="AL51" s="8" t="e">
        <f>SUM(HLOOKUP(Sheet2!$AL$3,#REF!,31)+HLOOKUP(Sheet2!$AL$4,#REF!,31)+HLOOKUP(Sheet2!$AL$5,#REF!,31)+HLOOKUP(Sheet2!$AL$6,#REF!,31)+HLOOKUP(Sheet2!$AL$7,#REF!,31)+HLOOKUP(Sheet2!$AL$8,#REF!,31)+HLOOKUP(Sheet2!$AL$9,#REF!,31)+HLOOKUP(Sheet2!$AL$10,#REF!,31)+HLOOKUP(Sheet2!$AL$11,#REF!,31)+HLOOKUP(Sheet2!$AL$12,#REF!,31)+HLOOKUP(Sheet2!$AL$13,#REF!,31)+HLOOKUP(Sheet2!$AL$14,#REF!,31)+HLOOKUP(Sheet2!$AL$15,#REF!,31)+HLOOKUP(Sheet2!$AL$16,#REF!,31))</f>
        <v>#REF!</v>
      </c>
      <c r="AM51" s="8" t="e">
        <f>SUM(HLOOKUP(Sheet2!$AM$3,#REF!,31)+HLOOKUP(Sheet2!$AM$4,#REF!,31)+HLOOKUP(Sheet2!$AM$5,#REF!,31)+HLOOKUP(Sheet2!$AM$6,#REF!,31)+HLOOKUP(Sheet2!$AM$7,#REF!,31)+HLOOKUP(Sheet2!$AM$8,#REF!,31)+HLOOKUP(Sheet2!$AM$9,#REF!,31)+HLOOKUP(Sheet2!$AM$10,#REF!,31)+HLOOKUP(Sheet2!$AM$11,#REF!,31)+HLOOKUP(Sheet2!$AM$12,#REF!,31)+HLOOKUP(Sheet2!$AM$13,#REF!,31)+HLOOKUP(Sheet2!$AM$14,#REF!,31)+HLOOKUP(Sheet2!$AM$15,#REF!,31)+HLOOKUP(Sheet2!$AM$16,#REF!,31)+HLOOKUP(Sheet2!$AM$17,#REF!,31))</f>
        <v>#REF!</v>
      </c>
      <c r="AN51" s="8" t="e">
        <f>SUM(HLOOKUP(Sheet2!$AN$3,#REF!,31)+HLOOKUP(Sheet2!$AN$4,#REF!,31)+HLOOKUP(Sheet2!$AN$5,#REF!,31)+HLOOKUP(Sheet2!$AN$6,#REF!,31)+HLOOKUP(Sheet2!$AN$7,#REF!,31)+HLOOKUP(Sheet2!$AN$8,#REF!,31)+HLOOKUP(Sheet2!$AN$9,#REF!,31)+HLOOKUP(Sheet2!$AN$10,#REF!,31)+HLOOKUP(Sheet2!$AN$11,#REF!,31)+HLOOKUP(Sheet2!$AN$12,#REF!,31)+HLOOKUP(Sheet2!$AN$13,#REF!,31)+HLOOKUP(Sheet2!$AN$14,#REF!,31)+HLOOKUP(Sheet2!$AN$15,#REF!,31)+HLOOKUP(Sheet2!$AN$16,#REF!,31)+HLOOKUP(Sheet2!$AN$17,#REF!,31))</f>
        <v>#REF!</v>
      </c>
      <c r="AO51" s="8" t="e">
        <f>SUM(HLOOKUP(Sheet2!$AO$3,#REF!,31)+HLOOKUP(Sheet2!$AO$4,#REF!,31)+HLOOKUP(Sheet2!$AO$5,#REF!,31)+HLOOKUP(Sheet2!$AO$6,#REF!,31)+HLOOKUP(Sheet2!$AO$7,#REF!,31)+HLOOKUP(Sheet2!$AO$8,#REF!,31)+HLOOKUP(Sheet2!$AO$9,#REF!,31)+HLOOKUP(Sheet2!$AO$10,#REF!,31)+HLOOKUP(Sheet2!$AO$11,#REF!,31)+HLOOKUP(Sheet2!$AO$12,#REF!,31)+HLOOKUP(Sheet2!$AO$13,#REF!,31)+HLOOKUP(Sheet2!$AO$14,#REF!,31)+HLOOKUP(Sheet2!$AO$15,#REF!,31)+HLOOKUP(Sheet2!$AO$16,#REF!,31)+HLOOKUP(Sheet2!$AO$17,#REF!,31))</f>
        <v>#REF!</v>
      </c>
      <c r="AP51" s="8" t="e">
        <f>SUM(HLOOKUP(Sheet2!$AP$3,#REF!,31)+HLOOKUP(Sheet2!$AP$4,#REF!,31)+HLOOKUP(Sheet2!$AP$5,#REF!,31)+HLOOKUP(Sheet2!$AP$6,#REF!,31)+HLOOKUP(Sheet2!$AP$7,#REF!,31)+HLOOKUP(Sheet2!$AP$8,#REF!,31)+HLOOKUP(Sheet2!$AP$9,#REF!,31)+HLOOKUP(Sheet2!$AP$10,#REF!,31)+HLOOKUP(Sheet2!$AP$11,#REF!,31)+HLOOKUP(Sheet2!$AP$12,#REF!,31)+HLOOKUP(Sheet2!$AP$13,#REF!,31)+HLOOKUP(Sheet2!$AP$14,#REF!,31)+HLOOKUP(Sheet2!$AP$15,#REF!,31)+HLOOKUP(Sheet2!$AP$16,#REF!,31))</f>
        <v>#REF!</v>
      </c>
      <c r="AQ51" s="8" t="e">
        <f>SUM(HLOOKUP(Sheet2!$AQ$3,#REF!,31)+HLOOKUP(Sheet2!$AQ$4,#REF!,31)+HLOOKUP(Sheet2!$AQ$5,#REF!,31)+HLOOKUP(Sheet2!$AQ$6,#REF!,31)+HLOOKUP(Sheet2!$AQ$7,#REF!,31)+HLOOKUP(Sheet2!$AQ$8,#REF!,31)+HLOOKUP(Sheet2!$AQ$9,#REF!,31)+HLOOKUP(Sheet2!$AQ$10,#REF!,31)+HLOOKUP(Sheet2!$AQ$11,#REF!,31)+HLOOKUP(Sheet2!$AQ$12,#REF!,31)+HLOOKUP(Sheet2!$AQ$13,#REF!,31)+HLOOKUP(Sheet2!$AQ$14,#REF!,31)+HLOOKUP(Sheet2!$AQ$15,#REF!,31)+HLOOKUP(Sheet2!$AQ$16,#REF!,31))</f>
        <v>#REF!</v>
      </c>
      <c r="AR51" s="8" t="e">
        <f>SUM(HLOOKUP(Sheet2!$AR$3,#REF!,31)+HLOOKUP(Sheet2!$AR$4,#REF!,31)+HLOOKUP(Sheet2!$AR$5,#REF!,31)+HLOOKUP(Sheet2!$AR$6,#REF!,31)+HLOOKUP(Sheet2!$AR$7,#REF!,31)+HLOOKUP(Sheet2!$AR$8,#REF!,31)+HLOOKUP(Sheet2!$AR$9,#REF!,31)+HLOOKUP(Sheet2!$AR$10,#REF!,31)+HLOOKUP(Sheet2!$AR$11,#REF!,31)+HLOOKUP(Sheet2!$AR$12,#REF!,31)+HLOOKUP(Sheet2!$AR$13,#REF!,31)+HLOOKUP(Sheet2!$AR$14,#REF!,31)+HLOOKUP(Sheet2!$AR$15,#REF!,31)+HLOOKUP(Sheet2!$AR$16,#REF!,31))</f>
        <v>#REF!</v>
      </c>
      <c r="AS51" s="8" t="e">
        <f>SUM(HLOOKUP(Sheet2!$AS$3,#REF!,31)+HLOOKUP(Sheet2!$AS$4,#REF!,31)+HLOOKUP(Sheet2!$AS$5,#REF!,31)+HLOOKUP(Sheet2!$AS$6,#REF!,31)+HLOOKUP(Sheet2!$AS$7,#REF!,31)+HLOOKUP(Sheet2!$AS$8,#REF!,31)+HLOOKUP(Sheet2!$AS$9,#REF!,31)+HLOOKUP(Sheet2!$AS$10,#REF!,31)+HLOOKUP(Sheet2!$AS$11,#REF!,31)+HLOOKUP(Sheet2!$AS$12,#REF!,31)+HLOOKUP(Sheet2!$AS$13,#REF!,31)+HLOOKUP(Sheet2!$AS$14,#REF!,31))</f>
        <v>#REF!</v>
      </c>
      <c r="AT51" s="8" t="e">
        <f>SUM(HLOOKUP(Sheet2!$AT$3,#REF!,31)+HLOOKUP(Sheet2!$AT$4,#REF!,31)+HLOOKUP(Sheet2!$AT$5,#REF!,31)+HLOOKUP(Sheet2!$AT$6,#REF!,31)+HLOOKUP(Sheet2!$AT$7,#REF!,31)+HLOOKUP(Sheet2!$AT$8,#REF!,31)+HLOOKUP(Sheet2!$AT$9,#REF!,31)+HLOOKUP(Sheet2!$AT$10,#REF!,31)+HLOOKUP(Sheet2!$AT$11,#REF!,31)+HLOOKUP(Sheet2!$AT$12,#REF!,31)+HLOOKUP(Sheet2!$AT$13,#REF!,31)+HLOOKUP(Sheet2!$AT$14,#REF!,31)+HLOOKUP(Sheet2!$AT$15,#REF!,31)+HLOOKUP(Sheet2!$AT$16,#REF!,31))</f>
        <v>#REF!</v>
      </c>
      <c r="AU51" s="8" t="e">
        <f>SUM(HLOOKUP(Sheet2!$AU$3,#REF!,31)+HLOOKUP(Sheet2!$AU$4,#REF!,31)+HLOOKUP(Sheet2!$AU$5,#REF!,31)+HLOOKUP(Sheet2!$AU$6,#REF!,31)+HLOOKUP(Sheet2!$AU$7,#REF!,31)+HLOOKUP(Sheet2!$AU$8,#REF!,31)+HLOOKUP(Sheet2!$AU$9,#REF!,31)+HLOOKUP(Sheet2!$AU$10,#REF!,31)+HLOOKUP(Sheet2!$AU$11,#REF!,31)+HLOOKUP(Sheet2!$AU$12,#REF!,31)+HLOOKUP(Sheet2!$AU$13,#REF!,31)+HLOOKUP(Sheet2!$AU$14,#REF!,31)+HLOOKUP(Sheet2!$AU$15,#REF!,31)+HLOOKUP(Sheet2!$AU$16,#REF!,31))</f>
        <v>#REF!</v>
      </c>
      <c r="AV51" s="8" t="e">
        <f>SUM(HLOOKUP(Sheet2!$AV$3,#REF!,31)+HLOOKUP(Sheet2!$AV$4,#REF!,31)+HLOOKUP(Sheet2!$AV$5,#REF!,31)+HLOOKUP(Sheet2!$AV$6,#REF!,31)+HLOOKUP(Sheet2!$AV$7,#REF!,31)+HLOOKUP(Sheet2!$AV$8,#REF!,31)+HLOOKUP(Sheet2!$AV$9,#REF!,31)+HLOOKUP(Sheet2!$AV$10,#REF!,31)+HLOOKUP(Sheet2!$AV$11,#REF!,31)+HLOOKUP(Sheet2!$AV$12,#REF!,31)+HLOOKUP(Sheet2!$AV$13,#REF!,31)+HLOOKUP(Sheet2!$AV$14,#REF!,31)+HLOOKUP(Sheet2!$AV$15,#REF!,31)+HLOOKUP(Sheet2!$AV$16,#REF!,31)+HLOOKUP(Sheet2!$AV$17,#REF!,31))</f>
        <v>#REF!</v>
      </c>
      <c r="AW51" s="8" t="e">
        <f>SUM(HLOOKUP(Sheet2!$AW$3,#REF!,31)+HLOOKUP(Sheet2!$AW$4,#REF!,31)+HLOOKUP(Sheet2!$AW$5,#REF!,31)+HLOOKUP(Sheet2!$AW$6,#REF!,31)+HLOOKUP(Sheet2!$AW$7,#REF!,31)+HLOOKUP(Sheet2!$AW$8,#REF!,31)+HLOOKUP(Sheet2!$AW$9,#REF!,31)+HLOOKUP(Sheet2!$AW$10,#REF!,31)+HLOOKUP(Sheet2!$AW$11,#REF!,31)+HLOOKUP(Sheet2!$AW$12,#REF!,31)+HLOOKUP(Sheet2!$AW$13,#REF!,31)+HLOOKUP(Sheet2!$AW$14,#REF!,31)+HLOOKUP(Sheet2!$AW$15,#REF!,31)+HLOOKUP(Sheet2!$AW$16,#REF!,31)+HLOOKUP(Sheet2!$AW$17,#REF!,31))</f>
        <v>#REF!</v>
      </c>
      <c r="AX51" s="8" t="e">
        <f>SUM(HLOOKUP(Sheet2!$AX$3,#REF!,31)+HLOOKUP(Sheet2!$AX$4,#REF!,31)+HLOOKUP(Sheet2!$AX$5,#REF!,31)+HLOOKUP(Sheet2!$AX$6,#REF!,31)+HLOOKUP(Sheet2!$AX$7,#REF!,31)+HLOOKUP(Sheet2!$AX$8,#REF!,31)+HLOOKUP(Sheet2!$AX$9,#REF!,31)+HLOOKUP(Sheet2!$AX$10,#REF!,31)+HLOOKUP(Sheet2!$AX$11,#REF!,31)+HLOOKUP(Sheet2!$AX$12,#REF!,31)+HLOOKUP(Sheet2!$AX$13,#REF!,31)+HLOOKUP(Sheet2!$AX$14,#REF!,31)+HLOOKUP(Sheet2!$AX$15,#REF!,31)+HLOOKUP(Sheet2!$AX$16,#REF!,31)+HLOOKUP(Sheet2!$AX$17,#REF!,31)+HLOOKUP(Sheet2!$AX$18,#REF!,31)+HLOOKUP(Sheet2!$AX$19,#REF!,31)+HLOOKUP(Sheet2!$AX$20,#REF!,31))</f>
        <v>#REF!</v>
      </c>
      <c r="AY51" s="8" t="e">
        <f>SUM(HLOOKUP(Sheet2!$AY$3,#REF!,31)+HLOOKUP(Sheet2!$AY$4,#REF!,31)+HLOOKUP(Sheet2!$AY$5,#REF!,31)+HLOOKUP(Sheet2!$AY$6,#REF!,31)+HLOOKUP(Sheet2!$AY$7,#REF!,31)+HLOOKUP(Sheet2!$AY$8,#REF!,31)+HLOOKUP(Sheet2!$AY$9,#REF!,31)+HLOOKUP(Sheet2!$AY$10,#REF!,31)+HLOOKUP(Sheet2!$AY$11,#REF!,31)+HLOOKUP(Sheet2!$AY$12,#REF!,31)+HLOOKUP(Sheet2!$AY$13,#REF!,31)+HLOOKUP(Sheet2!$AY$14,#REF!,31)+HLOOKUP(Sheet2!$AY$15,#REF!,31)+HLOOKUP(Sheet2!$AY$16,#REF!,31)+HLOOKUP(Sheet2!$AY$17,#REF!,31))</f>
        <v>#REF!</v>
      </c>
      <c r="AZ51" s="8" t="e">
        <f>SUM(HLOOKUP(Sheet2!$AZ$3,#REF!,31)+HLOOKUP(Sheet2!$AZ$4,#REF!,31)+HLOOKUP(Sheet2!$AZ$5,#REF!,31)+HLOOKUP(Sheet2!$AZ$6,#REF!,31)+HLOOKUP(Sheet2!$AZ$7,#REF!,31)+HLOOKUP(Sheet2!$AZ$8,#REF!,31)+HLOOKUP(Sheet2!$AZ$9,#REF!,31)+HLOOKUP(Sheet2!$AZ$10,#REF!,31)+HLOOKUP(Sheet2!$AZ$11,#REF!,31)+HLOOKUP(Sheet2!$AZ$12,#REF!,31)+HLOOKUP(Sheet2!$AZ$13,#REF!,31)+HLOOKUP(Sheet2!$AZ$14,#REF!,31)+HLOOKUP(Sheet2!$AZ$15,#REF!,31)+HLOOKUP(Sheet2!$AZ$16,#REF!,31)+HLOOKUP(Sheet2!$AZ$17,#REF!,31)+HLOOKUP(Sheet2!$AZ$18,#REF!,31)+HLOOKUP(Sheet2!$AZ$19,#REF!,31))</f>
        <v>#REF!</v>
      </c>
      <c r="BA51" s="8" t="e">
        <f>SUM(HLOOKUP(Sheet2!$BA$3,#REF!,31)+HLOOKUP(Sheet2!$BA$4,#REF!,31)+HLOOKUP(Sheet2!$BA$5,#REF!,31)+HLOOKUP(Sheet2!$BA$6,#REF!,31)+HLOOKUP(Sheet2!$BA$7,#REF!,31)+HLOOKUP(Sheet2!$BA$8,#REF!,31)+HLOOKUP(Sheet2!$BA$9,#REF!,31)+HLOOKUP(Sheet2!$BA$10,#REF!,31)+HLOOKUP(Sheet2!$BA$11,#REF!,31)+HLOOKUP(Sheet2!$BA$12,#REF!,31)+HLOOKUP(Sheet2!$BA$13,#REF!,31)+HLOOKUP(Sheet2!$BA$14,#REF!,31)+HLOOKUP(Sheet2!$BA$15,#REF!,31)+HLOOKUP(Sheet2!$BA$16,#REF!,31))</f>
        <v>#REF!</v>
      </c>
      <c r="BB51" s="8" t="e">
        <f>SUM(HLOOKUP(Sheet2!$BB$3,#REF!,31)+HLOOKUP(Sheet2!$BB$4,#REF!,31)+HLOOKUP(Sheet2!$BB$5,#REF!,31)+HLOOKUP(Sheet2!$BB$6,#REF!,31)+HLOOKUP(Sheet2!$BB$7,#REF!,31)+HLOOKUP(Sheet2!$BB$8,#REF!,31)+HLOOKUP(Sheet2!$BB$9,#REF!,31)+HLOOKUP(Sheet2!$BB$10,#REF!,31)+HLOOKUP(Sheet2!$BB$11,#REF!,31)+HLOOKUP(Sheet2!$BB$12,#REF!,31)+HLOOKUP(Sheet2!$BB$13,#REF!,31)+HLOOKUP(Sheet2!$BB$14,#REF!,31)+HLOOKUP(Sheet2!$BB$15,#REF!,31)+HLOOKUP(Sheet2!$BB$16,#REF!,31)+HLOOKUP(Sheet2!$BB$17,#REF!,31))</f>
        <v>#REF!</v>
      </c>
      <c r="BC51" s="8" t="e">
        <f>SUM(HLOOKUP(Sheet2!$BC$3,#REF!,31)+HLOOKUP(Sheet2!$BC$4,#REF!,31)+HLOOKUP(Sheet2!$BC$5,#REF!,31)+HLOOKUP(Sheet2!$BC$6,#REF!,31)+HLOOKUP(Sheet2!$BC$7,#REF!,31)+HLOOKUP(Sheet2!$BC$8,#REF!,31)+HLOOKUP(Sheet2!$BC$9,#REF!,31)+HLOOKUP(Sheet2!$BC$10,#REF!,31)+HLOOKUP(Sheet2!$BC$11,#REF!,31)+HLOOKUP(Sheet2!$BC$12,#REF!,31)+HLOOKUP(Sheet2!$BC$13,#REF!,31)+HLOOKUP(Sheet2!$BC$14,#REF!,31))</f>
        <v>#REF!</v>
      </c>
      <c r="BD51" s="8" t="e">
        <f>SUM(HLOOKUP(Sheet2!$BD$3,#REF!,31)+HLOOKUP(Sheet2!$BD$4,#REF!,31)+HLOOKUP(Sheet2!$BD$5,#REF!,31)+HLOOKUP(Sheet2!$BD$6,#REF!,31)+HLOOKUP(Sheet2!$BD$7,#REF!,31)+HLOOKUP(Sheet2!$BD$8,#REF!,31)+HLOOKUP(Sheet2!$BD$9,#REF!,31)+HLOOKUP(Sheet2!$BD$10,#REF!,31)+HLOOKUP(Sheet2!$BD$11,#REF!,31)+HLOOKUP(Sheet2!$BD$12,#REF!,31)+HLOOKUP(Sheet2!$BD$13,#REF!,31)+HLOOKUP(Sheet2!$BD$14,#REF!,31)+HLOOKUP(Sheet2!$BD$15,#REF!,31)+HLOOKUP(Sheet2!$BD$16,#REF!,31))</f>
        <v>#REF!</v>
      </c>
      <c r="BE51" s="8" t="e">
        <f>SUM(HLOOKUP(Sheet2!$BE$3,#REF!,31)+HLOOKUP(Sheet2!$BE$4,#REF!,31)+HLOOKUP(Sheet2!$BE$5,#REF!,31)+HLOOKUP(Sheet2!$BE$6,#REF!,31)+HLOOKUP(Sheet2!$BE$7,#REF!,31)+HLOOKUP(Sheet2!$BE$8,#REF!,31)+HLOOKUP(Sheet2!$BE$9,#REF!,31)+HLOOKUP(Sheet2!$BE$10,#REF!,31)+HLOOKUP(Sheet2!$BE$11,#REF!,31)+HLOOKUP(Sheet2!$BE$12,#REF!,31)+HLOOKUP(Sheet2!$BE$13,#REF!,31)+HLOOKUP(Sheet2!$BE$14,#REF!,31)+HLOOKUP(Sheet2!$BE$15,#REF!,31)+HLOOKUP(Sheet2!$BE$16,#REF!,31))</f>
        <v>#REF!</v>
      </c>
      <c r="BF51" s="8" t="e">
        <f>SUM(HLOOKUP(Sheet2!$BF$3,#REF!,31)+HLOOKUP(Sheet2!$BF$4,#REF!,31)+HLOOKUP(Sheet2!$BF$5,#REF!,31)+HLOOKUP(Sheet2!$BF$6,#REF!,31)+HLOOKUP(Sheet2!$BF$7,#REF!,31)+HLOOKUP(Sheet2!$BF$8,#REF!,31)+HLOOKUP(Sheet2!$BF$9,#REF!,31)+HLOOKUP(Sheet2!$BF$10,#REF!,31)+HLOOKUP(Sheet2!$BF$11,#REF!,31)+HLOOKUP(Sheet2!$BF$12,#REF!,31)+HLOOKUP(Sheet2!$BF$13,#REF!,31))</f>
        <v>#REF!</v>
      </c>
      <c r="BG51" s="8" t="e">
        <f>SUM(HLOOKUP(Sheet2!$BG$3,#REF!,31)+HLOOKUP(Sheet2!$BG$4,#REF!,31)+HLOOKUP(Sheet2!$BG$5,#REF!,31)+HLOOKUP(Sheet2!$BG$6,#REF!,31)+HLOOKUP(Sheet2!$BG$7,#REF!,31)+HLOOKUP(Sheet2!$BG$8,#REF!,31)+HLOOKUP(Sheet2!$BG$9,#REF!,31)+HLOOKUP(Sheet2!$BG$10,#REF!,31)+HLOOKUP(Sheet2!$BG$11,#REF!,31)+HLOOKUP(Sheet2!$BG$12,#REF!,31)+HLOOKUP(Sheet2!$BG$13,#REF!,31)+HLOOKUP(Sheet2!$BG$14,#REF!,31)+HLOOKUP(Sheet2!$BG$15,#REF!,31))</f>
        <v>#REF!</v>
      </c>
      <c r="BH51" s="8" t="e">
        <f>SUM(HLOOKUP(Sheet2!$BH$3,#REF!,31)+HLOOKUP(Sheet2!$BH$4,#REF!,31)+HLOOKUP(Sheet2!$BH$5,#REF!,31)+HLOOKUP(Sheet2!$BH$6,#REF!,31)+HLOOKUP(Sheet2!$BH$7,#REF!,31)+HLOOKUP(Sheet2!$BH$8,#REF!,31)+HLOOKUP(Sheet2!$BH$9,#REF!,31)+HLOOKUP(Sheet2!$BH$10,#REF!,31)+HLOOKUP(Sheet2!$BH$11,#REF!,31)+HLOOKUP(Sheet2!$BH$12,#REF!,31)+HLOOKUP(Sheet2!$BH$13,#REF!,31)+HLOOKUP(Sheet2!$BH$14,#REF!,31))</f>
        <v>#REF!</v>
      </c>
      <c r="BI51" s="8" t="e">
        <f>SUM(HLOOKUP(Sheet2!$BI$3,#REF!,31)+HLOOKUP(Sheet2!$BI$4,#REF!,31)+HLOOKUP(Sheet2!$BI$5,#REF!,31)+HLOOKUP(Sheet2!$BI$6,#REF!,31)+HLOOKUP(Sheet2!$BI$7,#REF!,31)+HLOOKUP(Sheet2!$BI$8,#REF!,31)+HLOOKUP(Sheet2!$BI$9,#REF!,31)+HLOOKUP(Sheet2!$BI$10,#REF!,31)+HLOOKUP(Sheet2!$BI$11,#REF!,31)+HLOOKUP(Sheet2!$BI$12,#REF!,31)+HLOOKUP(Sheet2!$BI$13,#REF!,31)+HLOOKUP(Sheet2!$BI$14,#REF!,31)+HLOOKUP(Sheet2!$BI$15,#REF!,31)+HLOOKUP(Sheet2!$BI$16,#REF!,31))</f>
        <v>#REF!</v>
      </c>
      <c r="BJ51" s="8" t="e">
        <f>SUM(HLOOKUP(Sheet2!$BJ$3,#REF!,31)+HLOOKUP(Sheet2!$BJ$4,#REF!,31)+HLOOKUP(Sheet2!$BJ$5,#REF!,31)+HLOOKUP(Sheet2!$BJ$6,#REF!,31)+HLOOKUP(Sheet2!$BJ$7,#REF!,31)+HLOOKUP(Sheet2!$BJ$8,#REF!,31)+HLOOKUP(Sheet2!$BJ$9,#REF!,31)+HLOOKUP(Sheet2!$BJ$10,#REF!,31)+HLOOKUP(Sheet2!$BJ$11,#REF!,31)+HLOOKUP(Sheet2!$BJ$12,#REF!,31)+HLOOKUP(Sheet2!$BJ$13,#REF!,31)+HLOOKUP(Sheet2!$BJ$14,#REF!,31)+HLOOKUP(Sheet2!$BJ$15,#REF!,31)+HLOOKUP(Sheet2!$BJ$16,#REF!,31)+HLOOKUP(Sheet2!$BJ$17,#REF!,31))</f>
        <v>#REF!</v>
      </c>
      <c r="BK51" s="8" t="e">
        <f>SUM(HLOOKUP(Sheet2!$BK$3,#REF!,31)+HLOOKUP(Sheet2!$BK$4,#REF!,31)+HLOOKUP(Sheet2!$BK$5,#REF!,31)+HLOOKUP(Sheet2!$BK$6,#REF!,31)+HLOOKUP(Sheet2!$BK$7,#REF!,31)+HLOOKUP(Sheet2!$BK$8,#REF!,31)+HLOOKUP(Sheet2!$BK$9,#REF!,31)+HLOOKUP(Sheet2!$BK$10,#REF!,31)+HLOOKUP(Sheet2!$BK$11,#REF!,31)+HLOOKUP(Sheet2!$BK$12,#REF!,31)+HLOOKUP(Sheet2!$BK$13,#REF!,31)+HLOOKUP(Sheet2!$BK$14,#REF!,31)+HLOOKUP(Sheet2!$BK$15,#REF!,31)+HLOOKUP(Sheet2!$BK$16,#REF!,31)+HLOOKUP(Sheet2!$BK$17,#REF!,31))</f>
        <v>#REF!</v>
      </c>
      <c r="BL51" s="8" t="e">
        <f>SUM(HLOOKUP(Sheet2!$BL$3,#REF!,31)+HLOOKUP(Sheet2!$BL$4,#REF!,31)+HLOOKUP(Sheet2!$BL$5,#REF!,31)+HLOOKUP(Sheet2!$BL$6,#REF!,31)+HLOOKUP(Sheet2!$BL$7,#REF!,31)+HLOOKUP(Sheet2!$BL$8,#REF!,31)+HLOOKUP(Sheet2!$BL$9,#REF!,31)+HLOOKUP(Sheet2!$BL$10,#REF!,31)+HLOOKUP(Sheet2!$BL$11,#REF!,31)+HLOOKUP(Sheet2!$BL$12,#REF!,31)+HLOOKUP(Sheet2!$BL$13,#REF!,31)+HLOOKUP(Sheet2!$BL$14,#REF!,31)+HLOOKUP(Sheet2!$BL$15,#REF!,31)+HLOOKUP(Sheet2!$BL$16,#REF!,31)+HLOOKUP(Sheet2!$BL$17,#REF!,31))</f>
        <v>#REF!</v>
      </c>
      <c r="BM51" s="8" t="e">
        <f>SUM(HLOOKUP(Sheet2!$BM$3,#REF!,31)+HLOOKUP(Sheet2!$BM$4,#REF!,31)+HLOOKUP(Sheet2!$BM$5,#REF!,31)+HLOOKUP(Sheet2!$BM$6,#REF!,31)+HLOOKUP(Sheet2!$BM$7,#REF!,31)+HLOOKUP(Sheet2!$BM$8,#REF!,31)+HLOOKUP(Sheet2!$BM$9,#REF!,31)+HLOOKUP(Sheet2!$BM$10,#REF!,31)+HLOOKUP(Sheet2!$BM$11,#REF!,31)+HLOOKUP(Sheet2!$BM$12,#REF!,31)+HLOOKUP(Sheet2!$BM$13,#REF!,31)+HLOOKUP(Sheet2!$BM$14,#REF!,31)+HLOOKUP(Sheet2!$BM$15,#REF!,31)+HLOOKUP(Sheet2!$BM$16,#REF!,31))</f>
        <v>#REF!</v>
      </c>
      <c r="BN51" s="8" t="e">
        <f>SUM(HLOOKUP(Sheet2!$BN$3,#REF!,31)+HLOOKUP(Sheet2!$BN$4,#REF!,31)+HLOOKUP(Sheet2!$BN$5,#REF!,31)+HLOOKUP(Sheet2!$BN$6,#REF!,31)+HLOOKUP(Sheet2!$BN$7,#REF!,31)+HLOOKUP(Sheet2!$BN$8,#REF!,31)+HLOOKUP(Sheet2!$BN$9,#REF!,31)+HLOOKUP(Sheet2!$BN$10,#REF!,31)+HLOOKUP(Sheet2!$BN$11,#REF!,31)+HLOOKUP(Sheet2!$BN$12,#REF!,31)+HLOOKUP(Sheet2!$BN$13,#REF!,31)+HLOOKUP(Sheet2!$BN$14,#REF!,31)+HLOOKUP(Sheet2!$BN$15,#REF!,31)+HLOOKUP(Sheet2!$BN$16,#REF!,31))</f>
        <v>#REF!</v>
      </c>
      <c r="BO51" s="8" t="e">
        <f>SUM(HLOOKUP(Sheet2!$BO$3,#REF!,31)+HLOOKUP(Sheet2!$BO$4,#REF!,31)+HLOOKUP(Sheet2!$BO$5,#REF!,31)+HLOOKUP(Sheet2!$BO$6,#REF!,31)+HLOOKUP(Sheet2!$BO$7,#REF!,31)+HLOOKUP(Sheet2!$BO$8,#REF!,31)+HLOOKUP(Sheet2!$BO$9,#REF!,31)+HLOOKUP(Sheet2!$BO$10,#REF!,31)+HLOOKUP(Sheet2!$BO$11,#REF!,31)+HLOOKUP(Sheet2!$BO$12,#REF!,31)+HLOOKUP(Sheet2!$BO$13,#REF!,31)+HLOOKUP(Sheet2!$BO$14,#REF!,31)+HLOOKUP(Sheet2!$BO$15,#REF!,31)+HLOOKUP(Sheet2!$BO$16,#REF!,31))</f>
        <v>#REF!</v>
      </c>
      <c r="BP51" s="8" t="e">
        <f>SUM(HLOOKUP(Sheet2!$BP$3,#REF!,31)+HLOOKUP(Sheet2!$BP$4,#REF!,31)+HLOOKUP(Sheet2!$BP$5,#REF!,31)+HLOOKUP(Sheet2!$BP$6,#REF!,31)+HLOOKUP(Sheet2!$BP$7,#REF!,31)+HLOOKUP(Sheet2!$BP$8,#REF!,31)+HLOOKUP(Sheet2!$BP$9,#REF!,31)+HLOOKUP(Sheet2!$BP$10,#REF!,31)+HLOOKUP(Sheet2!$BP$11,#REF!,31)+HLOOKUP(Sheet2!$BP$12,#REF!,31)+HLOOKUP(Sheet2!$BP$13,#REF!,31)+HLOOKUP(Sheet2!$BP$14,#REF!,31))</f>
        <v>#REF!</v>
      </c>
      <c r="BQ51" s="8" t="e">
        <f>SUM(HLOOKUP(Sheet2!$BQ$3,#REF!,31)+HLOOKUP(Sheet2!$BQ$4,#REF!,31)+HLOOKUP(Sheet2!$BQ$5,#REF!,31)+HLOOKUP(Sheet2!$BQ$6,#REF!,31)+HLOOKUP(Sheet2!$BQ$7,#REF!,31)+HLOOKUP(Sheet2!$BQ$8,#REF!,31)+HLOOKUP(Sheet2!$BQ$9,#REF!,31)+HLOOKUP(Sheet2!$BQ$10,#REF!,31)+HLOOKUP(Sheet2!$BQ$11,#REF!,31)+HLOOKUP(Sheet2!$BQ$12,#REF!,31)+HLOOKUP(Sheet2!$BQ$13,#REF!,31)+HLOOKUP(Sheet2!$BQ$14,#REF!,31)+HLOOKUP(Sheet2!$BQ$15,#REF!,31)+HLOOKUP(Sheet2!$BQ$16,#REF!,31))</f>
        <v>#REF!</v>
      </c>
      <c r="BR51" s="8" t="e">
        <f>SUM(HLOOKUP(Sheet2!$BR$3,#REF!,31)+HLOOKUP(Sheet2!$BR$4,#REF!,31)+HLOOKUP(Sheet2!$BR$5,#REF!,31)+HLOOKUP(Sheet2!$BR$6,#REF!,31)+HLOOKUP(Sheet2!$BR$7,#REF!,31)+HLOOKUP(Sheet2!$BR$8,#REF!,31)+HLOOKUP(Sheet2!$BR$9,#REF!,31)+HLOOKUP(Sheet2!$BR$10,#REF!,31)+HLOOKUP(Sheet2!$BR$11,#REF!,31)+HLOOKUP(Sheet2!$BR$12,#REF!,31)+HLOOKUP(Sheet2!$BR$13,#REF!,31)+HLOOKUP(Sheet2!$BR$14,#REF!,31)+HLOOKUP(Sheet2!$BR$15,#REF!,31)+HLOOKUP(Sheet2!$BR$16,#REF!,31))</f>
        <v>#REF!</v>
      </c>
      <c r="BS51" s="8" t="e">
        <f>SUM(HLOOKUP(Sheet2!$BS$3,#REF!,31)+HLOOKUP(Sheet2!$BS$4,#REF!,31)+HLOOKUP(Sheet2!$BS$5,#REF!,31)+HLOOKUP(Sheet2!$BS$6,#REF!,31)+HLOOKUP(Sheet2!$BS$7,#REF!,31)+HLOOKUP(Sheet2!$BS$8,#REF!,31)+HLOOKUP(Sheet2!$BS$9,#REF!,31)+HLOOKUP(Sheet2!$BS$10,#REF!,31)+HLOOKUP(Sheet2!$BS$11,#REF!,31)+HLOOKUP(Sheet2!$BS$12,#REF!,31)+HLOOKUP(Sheet2!$BS$13,#REF!,31)+HLOOKUP(Sheet2!$BS$14,#REF!,31)+HLOOKUP(Sheet2!$BS$15,#REF!,31)+HLOOKUP(Sheet2!$BS$16,#REF!,31)+HLOOKUP(Sheet2!$BS$17,#REF!,31))</f>
        <v>#REF!</v>
      </c>
      <c r="BT51" s="8" t="e">
        <f>SUM(HLOOKUP(Sheet2!$BT$3,#REF!,31)+HLOOKUP(Sheet2!$BT$4,#REF!,31)+HLOOKUP(Sheet2!$BT$5,#REF!,31)+HLOOKUP(Sheet2!$BT$6,#REF!,31)+HLOOKUP(Sheet2!$BT$7,#REF!,31)+HLOOKUP(Sheet2!$BT$8,#REF!,31)+HLOOKUP(Sheet2!$BT$9,#REF!,31)+HLOOKUP(Sheet2!$BT$10,#REF!,31)+HLOOKUP(Sheet2!$BT$11,#REF!,31)+HLOOKUP(Sheet2!$BT$12,#REF!,31)+HLOOKUP(Sheet2!$BT$13,#REF!,31)+HLOOKUP(Sheet2!$BT$14,#REF!,31)+HLOOKUP(Sheet2!$BT$15,#REF!,31)+HLOOKUP(Sheet2!$BT$16,#REF!,31)+HLOOKUP(Sheet2!$BT$17,#REF!,31))</f>
        <v>#REF!</v>
      </c>
      <c r="BU51" s="8" t="e">
        <f>SUM(HLOOKUP(Sheet2!$BU$3,#REF!,31)+HLOOKUP(Sheet2!$BU$4,#REF!,31)+HLOOKUP(Sheet2!$BU$5,#REF!,31)+HLOOKUP(Sheet2!$BU$6,#REF!,31)+HLOOKUP(Sheet2!$BU$7,#REF!,31)+HLOOKUP(Sheet2!$BU$8,#REF!,31)+HLOOKUP(Sheet2!$BU$9,#REF!,31)+HLOOKUP(Sheet2!$BU$10,#REF!,31)+HLOOKUP(Sheet2!$BU$11,#REF!,31)+HLOOKUP(Sheet2!$BU$12,#REF!,31)+HLOOKUP(Sheet2!$BU$13,#REF!,31)+HLOOKUP(Sheet2!$BU$14,#REF!,31)+HLOOKUP(Sheet2!$BU$15,#REF!,31)+HLOOKUP(Sheet2!$BU$16,#REF!,31)+HLOOKUP(Sheet2!$BU$17,#REF!,31)+HLOOKUP(Sheet2!$BU$18,#REF!,31)+HLOOKUP(Sheet2!$BU$19,#REF!,31)+HLOOKUP(Sheet2!$BU$20,#REF!,31))</f>
        <v>#REF!</v>
      </c>
      <c r="BV51" s="8" t="e">
        <f>SUM(HLOOKUP(Sheet2!$BV$3,#REF!,31)+HLOOKUP(Sheet2!$BV$4,#REF!,31)+HLOOKUP(Sheet2!$BV$5,#REF!,31)+HLOOKUP(Sheet2!$BV$6,#REF!,31)+HLOOKUP(Sheet2!$BV$7,#REF!,31)+HLOOKUP(Sheet2!$BV$8,#REF!,31)+HLOOKUP(Sheet2!$BV$9,#REF!,31)+HLOOKUP(Sheet2!$BV$10,#REF!,31)+HLOOKUP(Sheet2!$BV$11,#REF!,31)+HLOOKUP(Sheet2!$BV$12,#REF!,31)+HLOOKUP(Sheet2!$BV$13,#REF!,31)+HLOOKUP(Sheet2!$BV$14,#REF!,31)+HLOOKUP(Sheet2!$BV$15,#REF!,31)+HLOOKUP(Sheet2!$BV$16,#REF!,31)+HLOOKUP(Sheet2!$BV$17,#REF!,31))</f>
        <v>#REF!</v>
      </c>
      <c r="BW51" s="8" t="e">
        <f>SUM(HLOOKUP(Sheet2!$BW$3,#REF!,31)+HLOOKUP(Sheet2!$BW$4,#REF!,31)+HLOOKUP(Sheet2!$BW$5,#REF!,31)+HLOOKUP(Sheet2!$BW$6,#REF!,31)+HLOOKUP(Sheet2!$BW$7,#REF!,31)+HLOOKUP(Sheet2!$BW$8,#REF!,31)+HLOOKUP(Sheet2!$BW$9,#REF!,31)+HLOOKUP(Sheet2!$BW$10,#REF!,31)+HLOOKUP(Sheet2!$BW$11,#REF!,31)+HLOOKUP(Sheet2!$BW$12,#REF!,31)+HLOOKUP(Sheet2!$BW$13,#REF!,31)+HLOOKUP(Sheet2!$BW$14,#REF!,31)+HLOOKUP(Sheet2!$BW$15,#REF!,31)+HLOOKUP(Sheet2!$BW$16,#REF!,31)+HLOOKUP(Sheet2!$BW$17,#REF!,31)+HLOOKUP(Sheet2!$BW$18,#REF!,31)+HLOOKUP(Sheet2!$BW$19,#REF!,31))</f>
        <v>#REF!</v>
      </c>
      <c r="BX51" s="8" t="e">
        <f>SUM(HLOOKUP(Sheet2!$BX$3,#REF!,31)+HLOOKUP(Sheet2!$BX$4,#REF!,31)+HLOOKUP(Sheet2!$BX$5,#REF!,31)+HLOOKUP(Sheet2!$BX$6,#REF!,31)+HLOOKUP(Sheet2!$BX$7,#REF!,31)+HLOOKUP(Sheet2!$BX$8,#REF!,31)+HLOOKUP(Sheet2!$BX$9,#REF!,31)+HLOOKUP(Sheet2!$BX$10,#REF!,31)+HLOOKUP(Sheet2!$BX$11,#REF!,31)+HLOOKUP(Sheet2!$BX$12,#REF!,31)+HLOOKUP(Sheet2!$BX$13,#REF!,31)+HLOOKUP(Sheet2!$BX$14,#REF!,31)+HLOOKUP(Sheet2!$BX$15,#REF!,31)+HLOOKUP(Sheet2!$BX$16,#REF!,31)+HLOOKUP(Sheet2!$BX$17,#REF!,31))</f>
        <v>#REF!</v>
      </c>
      <c r="BY51" s="8" t="e">
        <f>SUM(HLOOKUP(Sheet2!$BY$3,#REF!,31)+HLOOKUP(Sheet2!$BY$4,#REF!,31)+HLOOKUP(Sheet2!$BY$5,#REF!,31)+HLOOKUP(Sheet2!$BY$6,#REF!,31)+HLOOKUP(Sheet2!$BY$7,#REF!,31)+HLOOKUP(Sheet2!$BY$8,#REF!,31)+HLOOKUP(Sheet2!$BY$9,#REF!,31)+HLOOKUP(Sheet2!$BY$10,#REF!,31)+HLOOKUP(Sheet2!$BY$11,#REF!,31)+HLOOKUP(Sheet2!$BY$12,#REF!,31)+HLOOKUP(Sheet2!$BY$13,#REF!,31)+HLOOKUP(Sheet2!$BY$14,#REF!,31)+HLOOKUP(Sheet2!$BY$15,#REF!,31)+HLOOKUP(Sheet2!$BY$16,#REF!,31)+HLOOKUP(Sheet2!$BY$17,#REF!,31)+HLOOKUP(Sheet2!$BY$18,#REF!,31))</f>
        <v>#REF!</v>
      </c>
      <c r="BZ51" s="8" t="e">
        <f>SUM(HLOOKUP(Sheet2!$BZ$3,#REF!,31)+HLOOKUP(Sheet2!$BZ$4,#REF!,31)+HLOOKUP(Sheet2!$BZ$5,#REF!,31)+HLOOKUP(Sheet2!$BZ$6,#REF!,31)+HLOOKUP(Sheet2!$BZ$7,#REF!,31)+HLOOKUP(Sheet2!$BZ$8,#REF!,31)+HLOOKUP(Sheet2!$BZ$9,#REF!,31)+HLOOKUP(Sheet2!$BZ$10,#REF!,31)+HLOOKUP(Sheet2!$BZ$11,#REF!,31)+HLOOKUP(Sheet2!$BZ$12,#REF!,31)+HLOOKUP(Sheet2!$BZ$13,#REF!,31)+HLOOKUP(Sheet2!$BZ$14,#REF!,31)+HLOOKUP(Sheet2!$BZ$15,#REF!,31))</f>
        <v>#REF!</v>
      </c>
      <c r="CA51" s="8" t="e">
        <f>SUM(HLOOKUP(Sheet2!$CA$3,#REF!,31)+HLOOKUP(Sheet2!$CA$4,#REF!,31)+HLOOKUP(Sheet2!$CA$5,#REF!,31)+HLOOKUP(Sheet2!$CA$6,#REF!,31)+HLOOKUP(Sheet2!$CA$7,#REF!,31)+HLOOKUP(Sheet2!$CA$8,#REF!,31)+HLOOKUP(Sheet2!$CA$9,#REF!,31)+HLOOKUP(Sheet2!$CA$10,#REF!,31)+HLOOKUP(Sheet2!$CA$11,#REF!,31)+HLOOKUP(Sheet2!$CA$12,#REF!,31)+HLOOKUP(Sheet2!$CA$13,#REF!,31)+HLOOKUP(Sheet2!$CA$14,#REF!,31)+HLOOKUP(Sheet2!$CA$15,#REF!,31)+HLOOKUP(Sheet2!$CA$16,#REF!,31)+HLOOKUP(Sheet2!$CA$17,#REF!,31))</f>
        <v>#REF!</v>
      </c>
      <c r="CB51" s="8" t="e">
        <f>SUM(HLOOKUP(Sheet2!$CB$3,#REF!,31)+HLOOKUP(Sheet2!$CB$4,#REF!,31)+HLOOKUP(Sheet2!$CB$5,#REF!,31)+HLOOKUP(Sheet2!$CB$6,#REF!,31)+HLOOKUP(Sheet2!$CB$7,#REF!,31)+HLOOKUP(Sheet2!$CB$8,#REF!,31)+HLOOKUP(Sheet2!$CB$9,#REF!,31)+HLOOKUP(Sheet2!$CB$10,#REF!,31)+HLOOKUP(Sheet2!$CB$11,#REF!,31)+HLOOKUP(Sheet2!$CB$12,#REF!,31)+HLOOKUP(Sheet2!$CB$13,#REF!,31)+HLOOKUP(Sheet2!$CB$14,#REF!,31)+HLOOKUP(Sheet2!$CB$15,#REF!,31)+HLOOKUP(Sheet2!$CB$16,#REF!,31)+HLOOKUP(Sheet2!$CB$17,#REF!,31))</f>
        <v>#REF!</v>
      </c>
      <c r="CC51" s="8" t="e">
        <f>SUM(HLOOKUP(Sheet2!$CC$3,#REF!,31)+HLOOKUP(Sheet2!$CC$4,#REF!,31)+HLOOKUP(Sheet2!$CC$5,#REF!,31)+HLOOKUP(Sheet2!$CC$6,#REF!,31)+HLOOKUP(Sheet2!$CC$7,#REF!,31)+HLOOKUP(Sheet2!$CC$8,#REF!,31)+HLOOKUP(Sheet2!$CC$9,#REF!,31)+HLOOKUP(Sheet2!$CC$10,#REF!,31)+HLOOKUP(Sheet2!$CC$11,#REF!,31)+HLOOKUP(Sheet2!$CC$12,#REF!,31)+HLOOKUP(Sheet2!$CC$13,#REF!,31)+HLOOKUP(Sheet2!$CC$14,#REF!,31))</f>
        <v>#REF!</v>
      </c>
      <c r="CD51" s="8" t="e">
        <f>SUM(HLOOKUP(Sheet2!$CD$3,#REF!,31)+HLOOKUP(Sheet2!$CD$4,#REF!,31)+HLOOKUP(Sheet2!$CD$5,#REF!,31)+HLOOKUP(Sheet2!$CD$6,#REF!,31)+HLOOKUP(Sheet2!$CD$7,#REF!,31)+HLOOKUP(Sheet2!$CD$8,#REF!,31)+HLOOKUP(Sheet2!$CD$9,#REF!,31)+HLOOKUP(Sheet2!$CD$10,#REF!,31)+HLOOKUP(Sheet2!$CD$11,#REF!,31)+HLOOKUP(Sheet2!$CD$12,#REF!,31)+HLOOKUP(Sheet2!$CD$13,#REF!,31)+HLOOKUP(Sheet2!$CD$14,#REF!,31)+HLOOKUP(Sheet2!$CD$15,#REF!,31)+HLOOKUP(Sheet2!$CD$16,#REF!,31))</f>
        <v>#REF!</v>
      </c>
      <c r="CE51" s="8" t="e">
        <f>SUM(HLOOKUP(Sheet2!$CE$3,#REF!,31)+HLOOKUP(Sheet2!$CE$4,#REF!,31)+HLOOKUP(Sheet2!$CE$5,#REF!,31)+HLOOKUP(Sheet2!$CE$6,#REF!,31)+HLOOKUP(Sheet2!$CE$7,#REF!,31)+HLOOKUP(Sheet2!$CE$8,#REF!,31)+HLOOKUP(Sheet2!$CE$9,#REF!,31)+HLOOKUP(Sheet2!$CE$10,#REF!,31)+HLOOKUP(Sheet2!$CE$11,#REF!,31)+HLOOKUP(Sheet2!$CE$12,#REF!,31)+HLOOKUP(Sheet2!$CE$13,#REF!,31)+HLOOKUP(Sheet2!$CE$14,#REF!,31)+HLOOKUP(Sheet2!$CE$15,#REF!,31))</f>
        <v>#REF!</v>
      </c>
      <c r="CF51" s="8" t="e">
        <f>SUM(HLOOKUP(Sheet2!$CF$3,#REF!,31)+HLOOKUP(Sheet2!$CF$4,#REF!,31)+HLOOKUP(Sheet2!$CF$5,#REF!,31)+HLOOKUP(Sheet2!$CF$6,#REF!,31)+HLOOKUP(Sheet2!$CF$7,#REF!,31)+HLOOKUP(Sheet2!$CF$8,#REF!,31)+HLOOKUP(Sheet2!$CF$9,#REF!,31)+HLOOKUP(Sheet2!$CF$10,#REF!,31)+HLOOKUP(Sheet2!$CF$11,#REF!,31)+HLOOKUP(Sheet2!$CF$12,#REF!,31)+HLOOKUP(Sheet2!$CF$13,#REF!,31)+HLOOKUP(Sheet2!$CF$14,#REF!,31)+HLOOKUP(Sheet2!$CF$15,#REF!,31)+HLOOKUP(Sheet2!$CF$16,#REF!,31)+HLOOKUP(Sheet2!$CF$17,#REF!,31))</f>
        <v>#REF!</v>
      </c>
      <c r="CG51" s="8" t="e">
        <f>SUM(HLOOKUP(Sheet2!$CG$3,#REF!,31)+HLOOKUP(Sheet2!$CG$4,#REF!,31)+HLOOKUP(Sheet2!$CG$5,#REF!,31)+HLOOKUP(Sheet2!$CG$6,#REF!,31)+HLOOKUP(Sheet2!$CG$7,#REF!,31)+HLOOKUP(Sheet2!$CG$8,#REF!,31)+HLOOKUP(Sheet2!$CG$9,#REF!,31)+HLOOKUP(Sheet2!$CG$10,#REF!,31)+HLOOKUP(Sheet2!$CG$11,#REF!,31)+HLOOKUP(Sheet2!$CG$12,#REF!,31)+HLOOKUP(Sheet2!$CG$13,#REF!,31)+HLOOKUP(Sheet2!$CG$14,#REF!,31)+HLOOKUP(Sheet2!$CG$15,#REF!,31)+HLOOKUP(Sheet2!$CG$16,#REF!,31)+HLOOKUP(Sheet2!$CG$17,#REF!,31)+HLOOKUP(Sheet2!$CG$18,#REF!,31))</f>
        <v>#REF!</v>
      </c>
      <c r="CH51" s="8" t="e">
        <f>SUM(HLOOKUP(Sheet2!$CH$3,#REF!,31)+HLOOKUP(Sheet2!$CH$4,#REF!,31)+HLOOKUP(Sheet2!$CH$5,#REF!,31)+HLOOKUP(Sheet2!$CH$6,#REF!,31)+HLOOKUP(Sheet2!$CH$7,#REF!,31)+HLOOKUP(Sheet2!$CH$8,#REF!,31)+HLOOKUP(Sheet2!$CH$9,#REF!,31)+HLOOKUP(Sheet2!$CH$10,#REF!,31)+HLOOKUP(Sheet2!$CH$11,#REF!,31)+HLOOKUP(Sheet2!$CH$12,#REF!,31)+HLOOKUP(Sheet2!$CH$13,#REF!,31)+HLOOKUP(Sheet2!$CH$14,#REF!,31)+HLOOKUP(Sheet2!$CH$15,#REF!,31)+HLOOKUP(Sheet2!$CH$16,#REF!,31)+HLOOKUP(Sheet2!$CH$17,#REF!,31)+HLOOKUP(Sheet2!$CH$18,#REF!,31))</f>
        <v>#REF!</v>
      </c>
      <c r="CI51" s="8" t="e">
        <f>SUM(HLOOKUP(Sheet2!$CI$3,#REF!,31)+HLOOKUP(Sheet2!$CI$4,#REF!,31)+HLOOKUP(Sheet2!$CI$5,#REF!,31)+HLOOKUP(Sheet2!$CI$6,#REF!,31)+HLOOKUP(Sheet2!$CI$7,#REF!,31)+HLOOKUP(Sheet2!$CI$8,#REF!,31)+HLOOKUP(Sheet2!$CI$9,#REF!,31)+HLOOKUP(Sheet2!$CI$10,#REF!,31)+HLOOKUP(Sheet2!$CI$11,#REF!,31)+HLOOKUP(Sheet2!$CI$12,#REF!,31)+HLOOKUP(Sheet2!$CI$13,#REF!,31)+HLOOKUP(Sheet2!$CI$14,#REF!,31)+HLOOKUP(Sheet2!$CI$15,#REF!,31)+HLOOKUP(Sheet2!$CI$16,#REF!,31)+HLOOKUP(Sheet2!$CI$17,#REF!,31)+HLOOKUP(Sheet2!$CI$18,#REF!,31))</f>
        <v>#REF!</v>
      </c>
      <c r="CJ51" s="8" t="e">
        <f>SUM(HLOOKUP(Sheet2!$CJ$3,#REF!,31)+HLOOKUP(Sheet2!$CJ$4,#REF!,31)+HLOOKUP(Sheet2!$CJ$5,#REF!,31)+HLOOKUP(Sheet2!$CJ$6,#REF!,31)+HLOOKUP(Sheet2!$CJ$7,#REF!,31)+HLOOKUP(Sheet2!$CJ$8,#REF!,31)+HLOOKUP(Sheet2!$CJ$9,#REF!,31)+HLOOKUP(Sheet2!$CJ$10,#REF!,31)+HLOOKUP(Sheet2!$CJ$11,#REF!,31)+HLOOKUP(Sheet2!$CJ$12,#REF!,31)+HLOOKUP(Sheet2!$CJ$13,#REF!,31)+HLOOKUP(Sheet2!$CJ$14,#REF!,31)+HLOOKUP(Sheet2!$CJ$15,#REF!,31)+HLOOKUP(Sheet2!$CJ$16,#REF!,31)+HLOOKUP(Sheet2!$CJ$17,#REF!,31))</f>
        <v>#REF!</v>
      </c>
      <c r="CK51" s="8" t="e">
        <f>SUM(HLOOKUP(Sheet2!$CK$3,#REF!,31)+HLOOKUP(Sheet2!$CK$4,#REF!,31)+HLOOKUP(Sheet2!$CK$5,#REF!,31)+HLOOKUP(Sheet2!$CK$6,#REF!,31)+HLOOKUP(Sheet2!$CK$7,#REF!,31)+HLOOKUP(Sheet2!$CK$8,#REF!,31)+HLOOKUP(Sheet2!$CK$9,#REF!,31)+HLOOKUP(Sheet2!$CK$10,#REF!,31)+HLOOKUP(Sheet2!$CK$11,#REF!,31)+HLOOKUP(Sheet2!$CK$12,#REF!,31)+HLOOKUP(Sheet2!$CK$13,#REF!,31)+HLOOKUP(Sheet2!$CK$14,#REF!,31)+HLOOKUP(Sheet2!$CK$15,#REF!,31)+HLOOKUP(Sheet2!$CK$16,#REF!,31)+HLOOKUP(Sheet2!$CK$17,#REF!,31))</f>
        <v>#REF!</v>
      </c>
      <c r="CL51" s="8" t="e">
        <f>SUM(HLOOKUP(Sheet2!$CL$3,#REF!,31)+HLOOKUP(Sheet2!$CL$4,#REF!,31)+HLOOKUP(Sheet2!$CL$5,#REF!,31)+HLOOKUP(Sheet2!$CL$6,#REF!,31)+HLOOKUP(Sheet2!$CL$7,#REF!,31)+HLOOKUP(Sheet2!$CL$8,#REF!,31)+HLOOKUP(Sheet2!$CL$9,#REF!,31)+HLOOKUP(Sheet2!$CL$10,#REF!,31)+HLOOKUP(Sheet2!$CL$11,#REF!,31)+HLOOKUP(Sheet2!$CL$12,#REF!,31)+HLOOKUP(Sheet2!$CL$13,#REF!,31)+HLOOKUP(Sheet2!$CL$14,#REF!,31)+HLOOKUP(Sheet2!$CL$15,#REF!,31)+HLOOKUP(Sheet2!$CL$16,#REF!,31)+HLOOKUP(Sheet2!$CL$17,#REF!,31))</f>
        <v>#REF!</v>
      </c>
      <c r="CM51" s="8" t="e">
        <f>SUM(HLOOKUP(Sheet2!$CM$3,#REF!,31)+HLOOKUP(Sheet2!$CM$4,#REF!,31)+HLOOKUP(Sheet2!$CM$5,#REF!,31)+HLOOKUP(Sheet2!$CM$6,#REF!,31)+HLOOKUP(Sheet2!$CM$7,#REF!,31)+HLOOKUP(Sheet2!$CM$8,#REF!,31)+HLOOKUP(Sheet2!$CM$9,#REF!,31)+HLOOKUP(Sheet2!$CM$10,#REF!,31)+HLOOKUP(Sheet2!$CM$11,#REF!,31)+HLOOKUP(Sheet2!$CM$12,#REF!,31)+HLOOKUP(Sheet2!$CM$13,#REF!,31)+HLOOKUP(Sheet2!$CM$14,#REF!,31)+HLOOKUP(Sheet2!$CM$15,#REF!,31))</f>
        <v>#REF!</v>
      </c>
      <c r="CN51" s="8" t="e">
        <f>SUM(HLOOKUP(Sheet2!$CN$3,#REF!,31)+HLOOKUP(Sheet2!$CN$4,#REF!,31)+HLOOKUP(Sheet2!$CN$5,#REF!,31)+HLOOKUP(Sheet2!$CN$6,#REF!,31)+HLOOKUP(Sheet2!$CN$7,#REF!,31)+HLOOKUP(Sheet2!$CN$8,#REF!,31)+HLOOKUP(Sheet2!$CN$9,#REF!,31)+HLOOKUP(Sheet2!$CN$10,#REF!,31)+HLOOKUP(Sheet2!$CN$11,#REF!,31)+HLOOKUP(Sheet2!$CN$12,#REF!,31)+HLOOKUP(Sheet2!$CN$13,#REF!,31)+HLOOKUP(Sheet2!$CN$14,#REF!,31)+HLOOKUP(Sheet2!$CN$15,#REF!,31)+HLOOKUP(Sheet2!$CN$16,#REF!,31)+HLOOKUP(Sheet2!$CN$17,#REF!,31))</f>
        <v>#REF!</v>
      </c>
      <c r="CO51" s="8" t="e">
        <f>SUM(HLOOKUP(Sheet2!$CO$3,#REF!,31)+HLOOKUP(Sheet2!$CO$4,#REF!,31)+HLOOKUP(Sheet2!$CO$5,#REF!,31)+HLOOKUP(Sheet2!$CO$6,#REF!,31)+HLOOKUP(Sheet2!$CO$7,#REF!,31)+HLOOKUP(Sheet2!$CO$8,#REF!,31)+HLOOKUP(Sheet2!$CO$9,#REF!,31)+HLOOKUP(Sheet2!$CO$10,#REF!,31)+HLOOKUP(Sheet2!$CO$11,#REF!,31)+HLOOKUP(Sheet2!$CO$12,#REF!,31)+HLOOKUP(Sheet2!$CO$13,#REF!,31)+HLOOKUP(Sheet2!$CO$14,#REF!,31)+HLOOKUP(Sheet2!$CO$15,#REF!,31)+HLOOKUP(Sheet2!$CO$16,#REF!,31)+HLOOKUP(Sheet2!$CO$17,#REF!,31))</f>
        <v>#REF!</v>
      </c>
      <c r="CP51" s="8" t="e">
        <f>SUM(HLOOKUP(Sheet2!$CP$3,#REF!,31)+HLOOKUP(Sheet2!$CP$4,#REF!,31)+HLOOKUP(Sheet2!$CP$5,#REF!,31)+HLOOKUP(Sheet2!$CP$6,#REF!,31)+HLOOKUP(Sheet2!$CP$7,#REF!,31)+HLOOKUP(Sheet2!$CP$8,#REF!,31)+HLOOKUP(Sheet2!$CP$9,#REF!,31)+HLOOKUP(Sheet2!$CP$10,#REF!,31)+HLOOKUP(Sheet2!$CP$11,#REF!,31)+HLOOKUP(Sheet2!$CP$12,#REF!,31)+HLOOKUP(Sheet2!$CP$13,#REF!,31)+HLOOKUP(Sheet2!$CP$14,#REF!,31)+HLOOKUP(Sheet2!$CP$15,#REF!,31)+HLOOKUP(Sheet2!$CP$16,#REF!,31)+HLOOKUP(Sheet2!$CP$17,#REF!,31)+HLOOKUP(Sheet2!$CP$18,#REF!,31))</f>
        <v>#REF!</v>
      </c>
      <c r="CQ51" s="8" t="e">
        <f>SUM(HLOOKUP(Sheet2!$CQ$3,#REF!,31)+HLOOKUP(Sheet2!$CQ$4,#REF!,31)+HLOOKUP(Sheet2!$CQ$5,#REF!,31)+HLOOKUP(Sheet2!$CQ$6,#REF!,31)+HLOOKUP(Sheet2!$CQ$7,#REF!,31)+HLOOKUP(Sheet2!$CQ$8,#REF!,31)+HLOOKUP(Sheet2!$CQ$9,#REF!,31)+HLOOKUP(Sheet2!$CQ$10,#REF!,31)+HLOOKUP(Sheet2!$CQ$11,#REF!,31)+HLOOKUP(Sheet2!$CQ$12,#REF!,31)+HLOOKUP(Sheet2!$CQ$13,#REF!,31)+HLOOKUP(Sheet2!$CQ$14,#REF!,31)+HLOOKUP(Sheet2!$CQ$15,#REF!,31)+HLOOKUP(Sheet2!$CQ$16,#REF!,31)+HLOOKUP(Sheet2!$CQ$17,#REF!,31)+HLOOKUP(Sheet2!$CQ$18,#REF!,31))</f>
        <v>#REF!</v>
      </c>
      <c r="CR51" s="8" t="e">
        <f>SUM(HLOOKUP(Sheet2!$CR$3,#REF!,31)+HLOOKUP(Sheet2!$CR$4,#REF!,31)+HLOOKUP(Sheet2!$CR$5,#REF!,31)+HLOOKUP(Sheet2!$CR$6,#REF!,31)+HLOOKUP(Sheet2!$CR$7,#REF!,31)+HLOOKUP(Sheet2!$CR$8,#REF!,31)+HLOOKUP(Sheet2!$CR$9,#REF!,31)+HLOOKUP(Sheet2!$CR$10,#REF!,31)+HLOOKUP(Sheet2!$CR$11,#REF!,31)+HLOOKUP(Sheet2!$CR$12,#REF!,31)+HLOOKUP(Sheet2!$CR$13,#REF!,31)+HLOOKUP(Sheet2!$CR$14,#REF!,31)+HLOOKUP(Sheet2!$CR$15,#REF!,31)+HLOOKUP(Sheet2!$CR$16,#REF!,31)+HLOOKUP(Sheet2!$CR$17,#REF!,31)+HLOOKUP(Sheet2!$CR$18,#REF!,31)+HLOOKUP(Sheet2!$CR$19,#REF!,31)+HLOOKUP(Sheet2!$CR$20,#REF!,31)+HLOOKUP(Sheet2!$CR$21,#REF!,31))</f>
        <v>#REF!</v>
      </c>
      <c r="CS51" s="8" t="e">
        <f>SUM(HLOOKUP(Sheet2!$CS$3,#REF!,31)+HLOOKUP(Sheet2!$CS$4,#REF!,31)+HLOOKUP(Sheet2!$CS$5,#REF!,31)+HLOOKUP(Sheet2!$CS$6,#REF!,31)+HLOOKUP(Sheet2!$CS$7,#REF!,31)+HLOOKUP(Sheet2!$CS$8,#REF!,31)+HLOOKUP(Sheet2!$CS$9,#REF!,31)+HLOOKUP(Sheet2!$CS$10,#REF!,31)+HLOOKUP(Sheet2!$CS$11,#REF!,31)+HLOOKUP(Sheet2!$CS$12,#REF!,31)+HLOOKUP(Sheet2!$CS$13,#REF!,31)+HLOOKUP(Sheet2!$CS$14,#REF!,31)+HLOOKUP(Sheet2!$CS$15,#REF!,31)+HLOOKUP(Sheet2!$CS$16,#REF!,31)+HLOOKUP(Sheet2!$CS$17,#REF!,31)+HLOOKUP(Sheet2!$CS$18,#REF!,31))</f>
        <v>#REF!</v>
      </c>
      <c r="CT51" s="8" t="e">
        <f>SUM(HLOOKUP(Sheet2!$CT$3,#REF!,31)+HLOOKUP(Sheet2!$CT$4,#REF!,31)+HLOOKUP(Sheet2!$CT$5,#REF!,31)+HLOOKUP(Sheet2!$CT$6,#REF!,31)+HLOOKUP(Sheet2!$CT$7,#REF!,31)+HLOOKUP(Sheet2!$CT$8,#REF!,31)+HLOOKUP(Sheet2!$CT$9,#REF!,31)+HLOOKUP(Sheet2!$CT$10,#REF!,31)+HLOOKUP(Sheet2!$CT$11,#REF!,31)+HLOOKUP(Sheet2!$CT$12,#REF!,31)+HLOOKUP(Sheet2!$CT$13,#REF!,31)+HLOOKUP(Sheet2!$CT$14,#REF!,31)+HLOOKUP(Sheet2!$CT$15,#REF!,31)+HLOOKUP(Sheet2!$CT$16,#REF!,31)+HLOOKUP(Sheet2!$CT$17,#REF!,31)+HLOOKUP(Sheet2!$CT$18,#REF!,31)+HLOOKUP(Sheet2!$CT$19,#REF!,31)+HLOOKUP(Sheet2!$CT$20,#REF!,31))</f>
        <v>#REF!</v>
      </c>
      <c r="CU51" s="8" t="e">
        <f>SUM(HLOOKUP(Sheet2!$CU$3,#REF!,31)+HLOOKUP(Sheet2!$CU$4,#REF!,31)+HLOOKUP(Sheet2!$CU$5,#REF!,31)+HLOOKUP(Sheet2!$CU$6,#REF!,31)+HLOOKUP(Sheet2!$CU$7,#REF!,31)+HLOOKUP(Sheet2!$CU$8,#REF!,31)+HLOOKUP(Sheet2!$CU$9,#REF!,31)+HLOOKUP(Sheet2!$CU$10,#REF!,31)+HLOOKUP(Sheet2!$CU$11,#REF!,31)+HLOOKUP(Sheet2!$CU$12,#REF!,31)+HLOOKUP(Sheet2!$CU$13,#REF!,31)+HLOOKUP(Sheet2!$CU$14,#REF!,31)+HLOOKUP(Sheet2!$CU$15,#REF!,31)+HLOOKUP(Sheet2!$CU$16,#REF!,31)+HLOOKUP(Sheet2!$CU$17,#REF!,31))</f>
        <v>#REF!</v>
      </c>
      <c r="CV51" s="8" t="e">
        <f>SUM(HLOOKUP(Sheet2!$CV$3,#REF!,31)+HLOOKUP(Sheet2!$CV$4,#REF!,31)+HLOOKUP(Sheet2!$CV$5,#REF!,31)+HLOOKUP(Sheet2!$CV$6,#REF!,31)+HLOOKUP(Sheet2!$CV$7,#REF!,31)+HLOOKUP(Sheet2!$CV$8,#REF!,31)+HLOOKUP(Sheet2!$CV$9,#REF!,31)+HLOOKUP(Sheet2!$CV$10,#REF!,31)+HLOOKUP(Sheet2!$CV$11,#REF!,31)+HLOOKUP(Sheet2!$CV$12,#REF!,31)+HLOOKUP(Sheet2!$CV$13,#REF!,31)+HLOOKUP(Sheet2!$CV$14,#REF!,31)+HLOOKUP(Sheet2!$CV$15,#REF!,31)+HLOOKUP(Sheet2!$CV$16,#REF!,31)+HLOOKUP(Sheet2!$CV$17,#REF!,31)+HLOOKUP(Sheet2!$CV$18,#REF!,31))</f>
        <v>#REF!</v>
      </c>
      <c r="CW51" s="8" t="e">
        <f>SUM(HLOOKUP(Sheet2!$CW$3,#REF!,31)+HLOOKUP(Sheet2!$CW$4,#REF!,31)+HLOOKUP(Sheet2!$CW$5,#REF!,31)+HLOOKUP(Sheet2!$CW$6,#REF!,31)+HLOOKUP(Sheet2!$CW$7,#REF!,31)+HLOOKUP(Sheet2!$CW$8,#REF!,31)+HLOOKUP(Sheet2!$CW$9,#REF!,31)+HLOOKUP(Sheet2!$CW$10,#REF!,31)+HLOOKUP(Sheet2!$CW$11,#REF!,31)+HLOOKUP(Sheet2!$CW$12,#REF!,31)+HLOOKUP(Sheet2!$CW$13,#REF!,31)+HLOOKUP(Sheet2!$CW$14,#REF!,31)+HLOOKUP(Sheet2!$CW$15,#REF!,31))</f>
        <v>#REF!</v>
      </c>
      <c r="CX51" s="8" t="e">
        <f>SUM(HLOOKUP(Sheet2!$CX$3,#REF!,31)+HLOOKUP(Sheet2!$CX$4,#REF!,31)+HLOOKUP(Sheet2!$CX$5,#REF!,31)+HLOOKUP(Sheet2!$CX$6,#REF!,31)+HLOOKUP(Sheet2!$CX$7,#REF!,31)+HLOOKUP(Sheet2!$CX$8,#REF!,31)+HLOOKUP(Sheet2!$CX$9,#REF!,31)+HLOOKUP(Sheet2!$CX$10,#REF!,31)+HLOOKUP(Sheet2!$CX$11,#REF!,31)+HLOOKUP(Sheet2!$CX$12,#REF!,31)+HLOOKUP(Sheet2!$CX$13,#REF!,31)+HLOOKUP(Sheet2!$CX$14,#REF!,31)+HLOOKUP(Sheet2!$CX$15,#REF!,31)+HLOOKUP(Sheet2!$CX$16,#REF!,31)+HLOOKUP(Sheet2!$CX$17,#REF!,31))</f>
        <v>#REF!</v>
      </c>
      <c r="CY51" s="8" t="e">
        <f>SUM(HLOOKUP(Sheet2!$CY$3,#REF!,31)+HLOOKUP(Sheet2!$CY$4,#REF!,31)+HLOOKUP(Sheet2!$CY$5,#REF!,31)+HLOOKUP(Sheet2!$CY$6,#REF!,31)+HLOOKUP(Sheet2!$CY$7,#REF!,31)+HLOOKUP(Sheet2!$CY$8,#REF!,31)+HLOOKUP(Sheet2!$CY$9,#REF!,31)+HLOOKUP(Sheet2!$CY$10,#REF!,31)+HLOOKUP(Sheet2!$CY$11,#REF!,31)+HLOOKUP(Sheet2!$CY$12,#REF!,31)+HLOOKUP(Sheet2!$CY$13,#REF!,31)+HLOOKUP(Sheet2!$CY$14,#REF!,31)+HLOOKUP(Sheet2!$CY$15,#REF!,31)+HLOOKUP(Sheet2!$CY$16,#REF!,31)+HLOOKUP(Sheet2!$CY$17,#REF!,31))</f>
        <v>#REF!</v>
      </c>
      <c r="CZ51" s="8" t="e">
        <f>SUM(HLOOKUP(Sheet2!$CZ$3,#REF!,31)+HLOOKUP(Sheet2!$CZ$4,#REF!,31)+HLOOKUP(Sheet2!$CZ$5,#REF!,31)+HLOOKUP(Sheet2!$CZ$6,#REF!,31)+HLOOKUP(Sheet2!$CZ$7,#REF!,31)+HLOOKUP(Sheet2!$CZ$8,#REF!,31)+HLOOKUP(Sheet2!$CZ$9,#REF!,31)+HLOOKUP(Sheet2!$CZ$10,#REF!,31)+HLOOKUP(Sheet2!$CZ$11,#REF!,31)+HLOOKUP(Sheet2!$CZ$12,#REF!,31)+HLOOKUP(Sheet2!$CZ$13,#REF!,31)+HLOOKUP(Sheet2!$CZ$14,#REF!,31))</f>
        <v>#REF!</v>
      </c>
      <c r="DA51" s="8" t="e">
        <f>SUM(HLOOKUP(Sheet2!$DA$3,#REF!,31)+HLOOKUP(Sheet2!$DA$4,#REF!,31)+HLOOKUP(Sheet2!$DA$5,#REF!,31)+HLOOKUP(Sheet2!$DA$6,#REF!,31)+HLOOKUP(Sheet2!$DA$7,#REF!,31)+HLOOKUP(Sheet2!$DA$8,#REF!,31)+HLOOKUP(Sheet2!$DA$9,#REF!,31)+HLOOKUP(Sheet2!$DA$10,#REF!,31)+HLOOKUP(Sheet2!$DA$11,#REF!,31)+HLOOKUP(Sheet2!$DA$12,#REF!,31)+HLOOKUP(Sheet2!$DA$13,#REF!,31)+HLOOKUP(Sheet2!$DA$14,#REF!,31)+HLOOKUP(Sheet2!$DA$15,#REF!,31)+HLOOKUP(Sheet2!$DA$16,#REF!,31))</f>
        <v>#REF!</v>
      </c>
      <c r="DB51" s="8" t="e">
        <f>SUM(HLOOKUP(Sheet2!$DB$3,#REF!,31)+HLOOKUP(Sheet2!$DB$4,#REF!,31)+HLOOKUP(Sheet2!$DB$5,#REF!,31)+HLOOKUP(Sheet2!$DB$6,#REF!,31)+HLOOKUP(Sheet2!$DB$7,#REF!,31)+HLOOKUP(Sheet2!$DB$8,#REF!,31)+HLOOKUP(Sheet2!$DB$9,#REF!,31)+HLOOKUP(Sheet2!$DB$10,#REF!,31)+HLOOKUP(Sheet2!$DB$11,#REF!,31)+HLOOKUP(Sheet2!$DB$12,#REF!,31)+HLOOKUP(Sheet2!$DB$13,#REF!,31)+HLOOKUP(Sheet2!$DB$14,#REF!,31)+HLOOKUP(Sheet2!$DB$15,#REF!,31))</f>
        <v>#REF!</v>
      </c>
      <c r="DC51" s="8" t="e">
        <f>SUM(HLOOKUP(Sheet2!$DC$3,#REF!,31)+HLOOKUP(Sheet2!$DC$4,#REF!,31)+HLOOKUP(Sheet2!$DC$5,#REF!,31)+HLOOKUP(Sheet2!$DC$6,#REF!,31)+HLOOKUP(Sheet2!$DC$7,#REF!,31)+HLOOKUP(Sheet2!$DC$8,#REF!,31)+HLOOKUP(Sheet2!$DC$9,#REF!,31)+HLOOKUP(Sheet2!$DC$10,#REF!,31)+HLOOKUP(Sheet2!$DC$11,#REF!,31)+HLOOKUP(Sheet2!$DC$12,#REF!,31)+HLOOKUP(Sheet2!$DC$13,#REF!,31)+HLOOKUP(Sheet2!$DC$14,#REF!,31)+HLOOKUP(Sheet2!$DC$15,#REF!,31)+HLOOKUP(Sheet2!$DC$16,#REF!,31)+HLOOKUP(Sheet2!$DC$17,#REF!,31))</f>
        <v>#REF!</v>
      </c>
      <c r="DD51" s="8" t="e">
        <f>SUM(HLOOKUP(Sheet2!$DD$3,#REF!,31)+HLOOKUP(Sheet2!$DD$4,#REF!,31)+HLOOKUP(Sheet2!$DD$5,#REF!,31)+HLOOKUP(Sheet2!$DD$6,#REF!,31)+HLOOKUP(Sheet2!$DD$7,#REF!,31)+HLOOKUP(Sheet2!$DD$8,#REF!,31)+HLOOKUP(Sheet2!$DD$9,#REF!,31)+HLOOKUP(Sheet2!$DD$10,#REF!,31)+HLOOKUP(Sheet2!$DD$11,#REF!,31)+HLOOKUP(Sheet2!$DD$12,#REF!,31)+HLOOKUP(Sheet2!$DD$13,#REF!,31)+HLOOKUP(Sheet2!$DD$14,#REF!,31)+HLOOKUP(Sheet2!$DD$15,#REF!,31)+HLOOKUP(Sheet2!$DD$16,#REF!,31)+HLOOKUP(Sheet2!$DD$17,#REF!,31)+HLOOKUP(Sheet2!$DD$18,#REF!,31))</f>
        <v>#REF!</v>
      </c>
      <c r="DE51" s="8" t="e">
        <f>SUM(HLOOKUP(Sheet2!$DE$3,#REF!,31)+HLOOKUP(Sheet2!$DE$4,#REF!,31)+HLOOKUP(Sheet2!$DE$5,#REF!,31)+HLOOKUP(Sheet2!$DE$6,#REF!,31)+HLOOKUP(Sheet2!$DE$7,#REF!,31)+HLOOKUP(Sheet2!$DE$8,#REF!,31)+HLOOKUP(Sheet2!$DE$9,#REF!,31)+HLOOKUP(Sheet2!$DE$10,#REF!,31)+HLOOKUP(Sheet2!$DE$11,#REF!,31)+HLOOKUP(Sheet2!$DE$12,#REF!,31)+HLOOKUP(Sheet2!$DE$13,#REF!,31)+HLOOKUP(Sheet2!$DE$14,#REF!,31)+HLOOKUP(Sheet2!$DE$15,#REF!,31)+HLOOKUP(Sheet2!$DE$16,#REF!,31)+HLOOKUP(Sheet2!$DE$17,#REF!,31)+HLOOKUP(Sheet2!$DE$18,#REF!,31))</f>
        <v>#REF!</v>
      </c>
      <c r="DF51" s="8" t="e">
        <f>SUM(HLOOKUP(Sheet2!$DF$3,#REF!,31)+HLOOKUP(Sheet2!$DF$4,#REF!,31)+HLOOKUP(Sheet2!$DF$5,#REF!,31)+HLOOKUP(Sheet2!$DF$6,#REF!,31)+HLOOKUP(Sheet2!$DF$7,#REF!,31)+HLOOKUP(Sheet2!$DF$8,#REF!,31)+HLOOKUP(Sheet2!$DF$9,#REF!,31)+HLOOKUP(Sheet2!$DF$10,#REF!,31)+HLOOKUP(Sheet2!$DF$11,#REF!,31)+HLOOKUP(Sheet2!$DF$12,#REF!,31)+HLOOKUP(Sheet2!$DF$13,#REF!,31)+HLOOKUP(Sheet2!$DF$14,#REF!,31)+HLOOKUP(Sheet2!$DF$15,#REF!,31)+HLOOKUP(Sheet2!$DF$16,#REF!,31)+HLOOKUP(Sheet2!$DF$17,#REF!,31)+HLOOKUP(Sheet2!$DF$18,#REF!,31))</f>
        <v>#REF!</v>
      </c>
      <c r="DG51" s="8" t="e">
        <f>SUM(HLOOKUP(Sheet2!$DG$3,#REF!,31)+HLOOKUP(Sheet2!$DG$4,#REF!,31)+HLOOKUP(Sheet2!$DG$5,#REF!,31)+HLOOKUP(Sheet2!$DG$6,#REF!,31)+HLOOKUP(Sheet2!$DG$7,#REF!,31)+HLOOKUP(Sheet2!$DG$8,#REF!,31)+HLOOKUP(Sheet2!$DG$9,#REF!,31)+HLOOKUP(Sheet2!$DG$10,#REF!,31)+HLOOKUP(Sheet2!$DG$11,#REF!,31)+HLOOKUP(Sheet2!$DG$12,#REF!,31)+HLOOKUP(Sheet2!$DG$13,#REF!,31)+HLOOKUP(Sheet2!$DG$14,#REF!,31)+HLOOKUP(Sheet2!$DG$15,#REF!,31)+HLOOKUP(Sheet2!$DG$16,#REF!,31)+HLOOKUP(Sheet2!$DG$17,#REF!,31))</f>
        <v>#REF!</v>
      </c>
      <c r="DH51" s="8" t="e">
        <f>SUM(HLOOKUP(Sheet2!$DH$3,#REF!,31)+HLOOKUP(Sheet2!$DH$4,#REF!,31)+HLOOKUP(Sheet2!$DH$5,#REF!,31)+HLOOKUP(Sheet2!$DH$6,#REF!,31)+HLOOKUP(Sheet2!$DH$7,#REF!,31)+HLOOKUP(Sheet2!$DH$8,#REF!,31)+HLOOKUP(Sheet2!$DH$9,#REF!,31)+HLOOKUP(Sheet2!$DH$10,#REF!,31)+HLOOKUP(Sheet2!$DH$11,#REF!,31)+HLOOKUP(Sheet2!$DH$12,#REF!,31)+HLOOKUP(Sheet2!$DH$13,#REF!,31)+HLOOKUP(Sheet2!$DH$14,#REF!,31)+HLOOKUP(Sheet2!$DH$15,#REF!,31)+HLOOKUP(Sheet2!$DH$16,#REF!,31)+HLOOKUP(Sheet2!$DH$17,#REF!,31))</f>
        <v>#REF!</v>
      </c>
      <c r="DI51" s="8" t="e">
        <f>SUM(HLOOKUP(Sheet2!$DI$3,#REF!,31)+HLOOKUP(Sheet2!$DI$4,#REF!,31)+HLOOKUP(Sheet2!$DI$5,#REF!,31)+HLOOKUP(Sheet2!$DI$6,#REF!,31)+HLOOKUP(Sheet2!$DI$7,#REF!,31)+HLOOKUP(Sheet2!$DI$8,#REF!,31)+HLOOKUP(Sheet2!$DI$9,#REF!,31)+HLOOKUP(Sheet2!$DI$10,#REF!,31)+HLOOKUP(Sheet2!$DI$11,#REF!,31)+HLOOKUP(Sheet2!$DI$12,#REF!,31)+HLOOKUP(Sheet2!$DI$13,#REF!,31)+HLOOKUP(Sheet2!$DI$14,#REF!,31)+HLOOKUP(Sheet2!$DI$15,#REF!,31)+HLOOKUP(Sheet2!$DI$16,#REF!,31)+HLOOKUP(Sheet2!$DI$17,#REF!,31))</f>
        <v>#REF!</v>
      </c>
      <c r="DJ51" s="8" t="e">
        <f>SUM(HLOOKUP(Sheet2!$DJ$3,#REF!,31)+HLOOKUP(Sheet2!$DJ$4,#REF!,31)+HLOOKUP(Sheet2!$DJ$5,#REF!,31)+HLOOKUP(Sheet2!$DJ$6,#REF!,31)+HLOOKUP(Sheet2!$DJ$7,#REF!,31)+HLOOKUP(Sheet2!$DJ$8,#REF!,31)+HLOOKUP(Sheet2!$DJ$9,#REF!,31)+HLOOKUP(Sheet2!$DJ$10,#REF!,31)+HLOOKUP(Sheet2!$DJ$11,#REF!,31)+HLOOKUP(Sheet2!$DJ$12,#REF!,31)+HLOOKUP(Sheet2!$DJ$13,#REF!,31)+HLOOKUP(Sheet2!$DJ$14,#REF!,31)+HLOOKUP(Sheet2!$DJ$15,#REF!,31))</f>
        <v>#REF!</v>
      </c>
      <c r="DK51" s="8" t="e">
        <f>SUM(HLOOKUP(Sheet2!$DK$3,#REF!,31)+HLOOKUP(Sheet2!$DK$4,#REF!,31)+HLOOKUP(Sheet2!$DK$5,#REF!,31)+HLOOKUP(Sheet2!$DK$6,#REF!,31)+HLOOKUP(Sheet2!$DK$7,#REF!,31)+HLOOKUP(Sheet2!$DK$8,#REF!,31)+HLOOKUP(Sheet2!$DK$9,#REF!,31)+HLOOKUP(Sheet2!$DK$10,#REF!,31)+HLOOKUP(Sheet2!$DK$11,#REF!,31)+HLOOKUP(Sheet2!$DK$12,#REF!,31)+HLOOKUP(Sheet2!$DK$13,#REF!,31)+HLOOKUP(Sheet2!$DK$14,#REF!,31)+HLOOKUP(Sheet2!$DK$15,#REF!,31)+HLOOKUP(Sheet2!$DK$16,#REF!,31)+HLOOKUP(Sheet2!$DK$17,#REF!,31))</f>
        <v>#REF!</v>
      </c>
      <c r="DL51" s="8" t="e">
        <f>SUM(HLOOKUP(Sheet2!$DL$3,#REF!,31)+HLOOKUP(Sheet2!$DL$4,#REF!,31)+HLOOKUP(Sheet2!$DL$5,#REF!,31)+HLOOKUP(Sheet2!$DL$6,#REF!,31)+HLOOKUP(Sheet2!$DL$7,#REF!,31)+HLOOKUP(Sheet2!$DL$8,#REF!,31)+HLOOKUP(Sheet2!$DL$9,#REF!,31)+HLOOKUP(Sheet2!$DL$10,#REF!,31)+HLOOKUP(Sheet2!$DL$11,#REF!,31)+HLOOKUP(Sheet2!$DL$12,#REF!,31)+HLOOKUP(Sheet2!$DL$13,#REF!,31)+HLOOKUP(Sheet2!$DL$14,#REF!,31)+HLOOKUP(Sheet2!$DL$15,#REF!,31)+HLOOKUP(Sheet2!$DL$16,#REF!,31)+HLOOKUP(Sheet2!$DL$17,#REF!,31))</f>
        <v>#REF!</v>
      </c>
      <c r="DM51" s="8" t="e">
        <f>SUM(HLOOKUP(Sheet2!$DM$3,#REF!,31)+HLOOKUP(Sheet2!$DM$4,#REF!,31)+HLOOKUP(Sheet2!$DM$5,#REF!,31)+HLOOKUP(Sheet2!$DM$6,#REF!,31)+HLOOKUP(Sheet2!$DM$7,#REF!,31)+HLOOKUP(Sheet2!$DM$8,#REF!,31)+HLOOKUP(Sheet2!$DM$9,#REF!,31)+HLOOKUP(Sheet2!$DM$10,#REF!,31)+HLOOKUP(Sheet2!$DM$11,#REF!,31)+HLOOKUP(Sheet2!$DM$12,#REF!,31)+HLOOKUP(Sheet2!$DM$13,#REF!,31)+HLOOKUP(Sheet2!$DM$14,#REF!,31)+HLOOKUP(Sheet2!$DM$15,#REF!,31)+HLOOKUP(Sheet2!$DM$16,#REF!,31)+HLOOKUP(Sheet2!$DM$17,#REF!,31)+HLOOKUP(Sheet2!$DM$18,#REF!,31))</f>
        <v>#REF!</v>
      </c>
      <c r="DN51" s="8" t="e">
        <f>SUM(HLOOKUP(Sheet2!$DN$3,#REF!,31)+HLOOKUP(Sheet2!$DN$4,#REF!,31)+HLOOKUP(Sheet2!$DN$5,#REF!,31)+HLOOKUP(Sheet2!$DN$6,#REF!,31)+HLOOKUP(Sheet2!$DN$7,#REF!,31)+HLOOKUP(Sheet2!$DN$8,#REF!,31)+HLOOKUP(Sheet2!$DN$9,#REF!,31)+HLOOKUP(Sheet2!$DN$10,#REF!,31)+HLOOKUP(Sheet2!$DN$11,#REF!,31)+HLOOKUP(Sheet2!$DN$12,#REF!,31)+HLOOKUP(Sheet2!$DN$13,#REF!,31)+HLOOKUP(Sheet2!$DN$14,#REF!,31)+HLOOKUP(Sheet2!$DN$15,#REF!,31)+HLOOKUP(Sheet2!$DN$16,#REF!,31)+HLOOKUP(Sheet2!$DN$17,#REF!,31)+HLOOKUP(Sheet2!$DN$18,#REF!,31))</f>
        <v>#REF!</v>
      </c>
      <c r="DO51" s="8" t="e">
        <f>SUM(HLOOKUP(Sheet2!$DO$3,#REF!,31)+HLOOKUP(Sheet2!$DO$4,#REF!,31)+HLOOKUP(Sheet2!$DO$5,#REF!,31)+HLOOKUP(Sheet2!$DO$6,#REF!,31)+HLOOKUP(Sheet2!$DO$7,#REF!,31)+HLOOKUP(Sheet2!$DO$8,#REF!,31)+HLOOKUP(Sheet2!$DO$9,#REF!,31)+HLOOKUP(Sheet2!$DO$10,#REF!,31)+HLOOKUP(Sheet2!$DO$11,#REF!,31)+HLOOKUP(Sheet2!$DO$12,#REF!,31)+HLOOKUP(Sheet2!$DO$13,#REF!,31)+HLOOKUP(Sheet2!$DO$14,#REF!,31)+HLOOKUP(Sheet2!$DO$15,#REF!,31)+HLOOKUP(Sheet2!$DO$16,#REF!,31)+HLOOKUP(Sheet2!$DO$17,#REF!,31)+HLOOKUP(Sheet2!$DO$18,#REF!,31)+HLOOKUP(Sheet2!$DO$19,#REF!,31)+HLOOKUP(Sheet2!$DO$20,#REF!,31)+HLOOKUP(Sheet2!$DO$21,#REF!,31))</f>
        <v>#REF!</v>
      </c>
      <c r="DP51" s="8" t="e">
        <f>SUM(HLOOKUP(Sheet2!$DP$3,#REF!,31)+HLOOKUP(Sheet2!$DP$4,#REF!,31)+HLOOKUP(Sheet2!$DP$5,#REF!,31)+HLOOKUP(Sheet2!$DP$6,#REF!,31)+HLOOKUP(Sheet2!$DP$7,#REF!,31)+HLOOKUP(Sheet2!$DP$8,#REF!,31)+HLOOKUP(Sheet2!$DP$9,#REF!,31)+HLOOKUP(Sheet2!$DP$10,#REF!,31)+HLOOKUP(Sheet2!$DP$11,#REF!,31)+HLOOKUP(Sheet2!$DP$12,#REF!,31)+HLOOKUP(Sheet2!$DP$13,#REF!,31)+HLOOKUP(Sheet2!$DP$14,#REF!,31)+HLOOKUP(Sheet2!$DP$15,#REF!,31)+HLOOKUP(Sheet2!$DP$16,#REF!,31)+HLOOKUP(Sheet2!$DP$17,#REF!,31)+HLOOKUP(Sheet2!$DP$18,#REF!,31))</f>
        <v>#REF!</v>
      </c>
      <c r="DQ51" s="8" t="e">
        <f>SUM(HLOOKUP(Sheet2!$DQ$3,#REF!,31)+HLOOKUP(Sheet2!$DQ$4,#REF!,31)+HLOOKUP(Sheet2!$DQ$5,#REF!,31)+HLOOKUP(Sheet2!$DQ$6,#REF!,31)+HLOOKUP(Sheet2!$DQ$7,#REF!,31)+HLOOKUP(Sheet2!$DQ$8,#REF!,31)+HLOOKUP(Sheet2!$DQ$9,#REF!,31)+HLOOKUP(Sheet2!$DQ$10,#REF!,31)+HLOOKUP(Sheet2!$DQ$11,#REF!,31)+HLOOKUP(Sheet2!$DQ$12,#REF!,31)+HLOOKUP(Sheet2!$DQ$13,#REF!,31)+HLOOKUP(Sheet2!$DQ$14,#REF!,31)+HLOOKUP(Sheet2!$DQ$15,#REF!,31)+HLOOKUP(Sheet2!$DQ$16,#REF!,31)+HLOOKUP(Sheet2!$DQ$17,#REF!,31)+HLOOKUP(Sheet2!$DQ$18,#REF!,31)+HLOOKUP(Sheet2!$DQ$19,#REF!,31)+HLOOKUP(Sheet2!$DQ$20,#REF!,31))</f>
        <v>#REF!</v>
      </c>
      <c r="DR51" s="8" t="e">
        <f>SUM(HLOOKUP(Sheet2!$DR$3,#REF!,31)+HLOOKUP(Sheet2!$DR$4,#REF!,31)+HLOOKUP(Sheet2!$DR$5,#REF!,31)+HLOOKUP(Sheet2!$DR$6,#REF!,31)+HLOOKUP(Sheet2!$DR$7,#REF!,31)+HLOOKUP(Sheet2!$DR$8,#REF!,31)+HLOOKUP(Sheet2!$DR$9,#REF!,31)+HLOOKUP(Sheet2!$DR$10,#REF!,31)+HLOOKUP(Sheet2!$DR$11,#REF!,31)+HLOOKUP(Sheet2!$DR$12,#REF!,31)+HLOOKUP(Sheet2!$DR$13,#REF!,31)+HLOOKUP(Sheet2!$DR$14,#REF!,31)+HLOOKUP(Sheet2!$DR$15,#REF!,31)+HLOOKUP(Sheet2!$DR$16,#REF!,31))</f>
        <v>#REF!</v>
      </c>
      <c r="DS51" s="8" t="e">
        <f>SUM(HLOOKUP(Sheet2!$DS$3,#REF!,31)+HLOOKUP(Sheet2!$DS$4,#REF!,31)+HLOOKUP(Sheet2!$DS$5,#REF!,31)+HLOOKUP(Sheet2!$DS$6,#REF!,31)+HLOOKUP(Sheet2!$DS$7,#REF!,31)+HLOOKUP(Sheet2!$DS$8,#REF!,31)+HLOOKUP(Sheet2!$DS$9,#REF!,31)+HLOOKUP(Sheet2!$DS$10,#REF!,31)+HLOOKUP(Sheet2!$DS$11,#REF!,31)+HLOOKUP(Sheet2!$DS$12,#REF!,31)+HLOOKUP(Sheet2!$DS$13,#REF!,31)+HLOOKUP(Sheet2!$DS$14,#REF!,31)+HLOOKUP(Sheet2!$DS$15,#REF!,31)+HLOOKUP(Sheet2!$DS$16,#REF!,31)+HLOOKUP(Sheet2!$DS$17,#REF!,31))</f>
        <v>#REF!</v>
      </c>
      <c r="DT51" s="8" t="e">
        <f>SUM(HLOOKUP(Sheet2!$DT$3,#REF!,31)+HLOOKUP(Sheet2!$DT$4,#REF!,31)+HLOOKUP(Sheet2!$DT$5,#REF!,31)+HLOOKUP(Sheet2!$DT$6,#REF!,31)+HLOOKUP(Sheet2!$DT$7,#REF!,31)+HLOOKUP(Sheet2!$DT$8,#REF!,31)+HLOOKUP(Sheet2!$DT$9,#REF!,31)+HLOOKUP(Sheet2!$DT$10,#REF!,31)+HLOOKUP(Sheet2!$DT$11,#REF!,31)+HLOOKUP(Sheet2!$DT$12,#REF!,31)+HLOOKUP(Sheet2!$DT$13,#REF!,31)+HLOOKUP(Sheet2!$DT$14,#REF!,31))</f>
        <v>#REF!</v>
      </c>
      <c r="DU51" s="8" t="e">
        <f>SUM(HLOOKUP(Sheet2!$DU$3,#REF!,31)+HLOOKUP(Sheet2!$DU$4,#REF!,31)+HLOOKUP(Sheet2!$DU$5,#REF!,31)+HLOOKUP(Sheet2!$DU$6,#REF!,31)+HLOOKUP(Sheet2!$DU$7,#REF!,31)+HLOOKUP(Sheet2!$DU$8,#REF!,31)+HLOOKUP(Sheet2!$DU$9,#REF!,31)+HLOOKUP(Sheet2!$DU$10,#REF!,31)+HLOOKUP(Sheet2!$DU$11,#REF!,31)+HLOOKUP(Sheet2!$DU$12,#REF!,31)+HLOOKUP(Sheet2!$DU$13,#REF!,31)+HLOOKUP(Sheet2!$DU$14,#REF!,31)+HLOOKUP(Sheet2!$DU$15,#REF!,31)+HLOOKUP(Sheet2!$DU$16,#REF!,31))</f>
        <v>#REF!</v>
      </c>
      <c r="DV51" s="8" t="e">
        <f>SUM(HLOOKUP(Sheet2!$DV$3,#REF!,31)+HLOOKUP(Sheet2!$DV$4,#REF!,31)+HLOOKUP(Sheet2!$DV$5,#REF!,31)+HLOOKUP(Sheet2!$DV$6,#REF!,31)+HLOOKUP(Sheet2!$DV$7,#REF!,31)+HLOOKUP(Sheet2!$DV$8,#REF!,31)+HLOOKUP(Sheet2!$DV$9,#REF!,31)+HLOOKUP(Sheet2!$DV$10,#REF!,31)+HLOOKUP(Sheet2!$DV$11,#REF!,31)+HLOOKUP(Sheet2!$DV$12,#REF!,31)+HLOOKUP(Sheet2!$DV$13,#REF!,31)+HLOOKUP(Sheet2!$DV$14,#REF!,31)+HLOOKUP(Sheet2!$DV$15,#REF!,31)+HLOOKUP(Sheet2!$DV$16,#REF!,31))</f>
        <v>#REF!</v>
      </c>
      <c r="DW51" s="8" t="e">
        <f>SUM(HLOOKUP(Sheet2!$DW$3,#REF!,31)+HLOOKUP(Sheet2!$DW$4,#REF!,31)+HLOOKUP(Sheet2!$DW$5,#REF!,31)+HLOOKUP(Sheet2!$DW$6,#REF!,31)+HLOOKUP(Sheet2!$DW$7,#REF!,31)+HLOOKUP(Sheet2!$DW$8,#REF!,31)+HLOOKUP(Sheet2!$DW$9,#REF!,31)+HLOOKUP(Sheet2!$DW$10,#REF!,31)+HLOOKUP(Sheet2!$DW$11,#REF!,31)+HLOOKUP(Sheet2!$DW$12,#REF!,31)+HLOOKUP(Sheet2!$DW$13,#REF!,31))</f>
        <v>#REF!</v>
      </c>
      <c r="DX51" s="8" t="e">
        <f>SUM(HLOOKUP(Sheet2!$DX$3,#REF!,31)+HLOOKUP(Sheet2!$DX$4,#REF!,31)+HLOOKUP(Sheet2!$DX$5,#REF!,31)+HLOOKUP(Sheet2!$DX$6,#REF!,31)+HLOOKUP(Sheet2!$DX$7,#REF!,31)+HLOOKUP(Sheet2!$DX$8,#REF!,31)+HLOOKUP(Sheet2!$DX$9,#REF!,31)+HLOOKUP(Sheet2!$DX$10,#REF!,31)+HLOOKUP(Sheet2!$DX$11,#REF!,31)+HLOOKUP(Sheet2!$DX$12,#REF!,31)+HLOOKUP(Sheet2!$DX$13,#REF!,31)+HLOOKUP(Sheet2!$DX$14,#REF!,31)+HLOOKUP(Sheet2!$DX$15,#REF!,31))</f>
        <v>#REF!</v>
      </c>
      <c r="DY51" s="8" t="e">
        <f>SUM(HLOOKUP(Sheet2!$DY$3,#REF!,31)+HLOOKUP(Sheet2!$DY$4,#REF!,31)+HLOOKUP(Sheet2!$DY$5,#REF!,31)+HLOOKUP(Sheet2!$DY$6,#REF!,31)+HLOOKUP(Sheet2!$DY$7,#REF!,31)+HLOOKUP(Sheet2!$DY$8,#REF!,31)+HLOOKUP(Sheet2!$DY$9,#REF!,31)+HLOOKUP(Sheet2!$DY$10,#REF!,31)+HLOOKUP(Sheet2!$DY$11,#REF!,31)+HLOOKUP(Sheet2!$DY$12,#REF!,31)+HLOOKUP(Sheet2!$DY$13,#REF!,31)+HLOOKUP(Sheet2!$DY$14,#REF!,31))</f>
        <v>#REF!</v>
      </c>
      <c r="DZ51" s="8" t="e">
        <f>SUM(HLOOKUP(Sheet2!$DZ$3,#REF!,31)+HLOOKUP(Sheet2!$DZ$4,#REF!,31)+HLOOKUP(Sheet2!$DZ$5,#REF!,31)+HLOOKUP(Sheet2!$DZ$6,#REF!,31)+HLOOKUP(Sheet2!$DZ$7,#REF!,31)+HLOOKUP(Sheet2!$DZ$8,#REF!,31)+HLOOKUP(Sheet2!$DZ$9,#REF!,31)+HLOOKUP(Sheet2!$DZ$10,#REF!,31)+HLOOKUP(Sheet2!$DZ$11,#REF!,31)+HLOOKUP(Sheet2!$DZ$12,#REF!,31)+HLOOKUP(Sheet2!$DZ$13,#REF!,31)+HLOOKUP(Sheet2!$DZ$14,#REF!,31)+HLOOKUP(Sheet2!$DZ$15,#REF!,31)+HLOOKUP(Sheet2!$DZ$16,#REF!,31))</f>
        <v>#REF!</v>
      </c>
      <c r="EA51" s="8" t="e">
        <f>SUM(HLOOKUP(Sheet2!$EA$3,#REF!,31)+HLOOKUP(Sheet2!$EA$4,#REF!,31)+HLOOKUP(Sheet2!$EA$5,#REF!,31)+HLOOKUP(Sheet2!$EA$6,#REF!,31)+HLOOKUP(Sheet2!$EA$7,#REF!,31)+HLOOKUP(Sheet2!$EA$8,#REF!,31)+HLOOKUP(Sheet2!$EA$9,#REF!,31)+HLOOKUP(Sheet2!$EA$10,#REF!,31)+HLOOKUP(Sheet2!$EA$11,#REF!,31)+HLOOKUP(Sheet2!$EA$12,#REF!,31)+HLOOKUP(Sheet2!$EA$13,#REF!,31)+HLOOKUP(Sheet2!$EA$14,#REF!,31)+HLOOKUP(Sheet2!$EA$15,#REF!,31)+HLOOKUP(Sheet2!$EA$16,#REF!,31)+HLOOKUP(Sheet2!$EA$17,#REF!,31))</f>
        <v>#REF!</v>
      </c>
      <c r="EB51" s="8" t="e">
        <f>SUM(HLOOKUP(Sheet2!$EB$3,#REF!,31)+HLOOKUP(Sheet2!$EB$4,#REF!,31)+HLOOKUP(Sheet2!$EB$5,#REF!,31)+HLOOKUP(Sheet2!$EB$6,#REF!,31)+HLOOKUP(Sheet2!$EB$7,#REF!,31)+HLOOKUP(Sheet2!$EB$8,#REF!,31)+HLOOKUP(Sheet2!$EB$9,#REF!,31)+HLOOKUP(Sheet2!$EB$10,#REF!,31)+HLOOKUP(Sheet2!$EB$11,#REF!,31)+HLOOKUP(Sheet2!$EB$12,#REF!,31)+HLOOKUP(Sheet2!$EB$13,#REF!,31)+HLOOKUP(Sheet2!$EB$14,#REF!,31)+HLOOKUP(Sheet2!$EB$15,#REF!,31)+HLOOKUP(Sheet2!$EB$16,#REF!,31)+HLOOKUP(Sheet2!$EB$17,#REF!,31))</f>
        <v>#REF!</v>
      </c>
      <c r="EC51" s="8" t="e">
        <f>SUM(HLOOKUP(Sheet2!$EC$3,#REF!,31)+HLOOKUP(Sheet2!$EC$4,#REF!,31)+HLOOKUP(Sheet2!$EC$5,#REF!,31)+HLOOKUP(Sheet2!$EC$6,#REF!,31)+HLOOKUP(Sheet2!$EC$7,#REF!,31)+HLOOKUP(Sheet2!$EC$8,#REF!,31)+HLOOKUP(Sheet2!$EC$9,#REF!,31)+HLOOKUP(Sheet2!$EC$10,#REF!,31)+HLOOKUP(Sheet2!$EC$11,#REF!,31)+HLOOKUP(Sheet2!$EC$12,#REF!,31)+HLOOKUP(Sheet2!$EC$13,#REF!,31)+HLOOKUP(Sheet2!$EC$14,#REF!,31)+HLOOKUP(Sheet2!$EC$15,#REF!,31)+HLOOKUP(Sheet2!$EC$16,#REF!,31)+HLOOKUP(Sheet2!$EC$17,#REF!,31))</f>
        <v>#REF!</v>
      </c>
      <c r="ED51" s="8" t="e">
        <f>SUM(HLOOKUP(Sheet2!$ED$3,#REF!,31)+HLOOKUP(Sheet2!$ED$4,#REF!,31)+HLOOKUP(Sheet2!$ED$5,#REF!,31)+HLOOKUP(Sheet2!$ED$6,#REF!,31)+HLOOKUP(Sheet2!$ED$7,#REF!,31)+HLOOKUP(Sheet2!$ED$8,#REF!,31)+HLOOKUP(Sheet2!$ED$9,#REF!,31)+HLOOKUP(Sheet2!$ED$10,#REF!,31)+HLOOKUP(Sheet2!$ED$11,#REF!,31)+HLOOKUP(Sheet2!$ED$12,#REF!,31)+HLOOKUP(Sheet2!$ED$13,#REF!,31)+HLOOKUP(Sheet2!$ED$14,#REF!,31)+HLOOKUP(Sheet2!$ED$15,#REF!,31)+HLOOKUP(Sheet2!$ED$16,#REF!,31))</f>
        <v>#REF!</v>
      </c>
      <c r="EE51" s="8" t="e">
        <f>SUM(HLOOKUP(Sheet2!$EE$3,#REF!,31)+HLOOKUP(Sheet2!$EE$4,#REF!,31)+HLOOKUP(Sheet2!$EE$5,#REF!,31)+HLOOKUP(Sheet2!$EE$6,#REF!,31)+HLOOKUP(Sheet2!$EE$7,#REF!,31)+HLOOKUP(Sheet2!$EE$8,#REF!,31)+HLOOKUP(Sheet2!$EE$9,#REF!,31)+HLOOKUP(Sheet2!$EE$10,#REF!,31)+HLOOKUP(Sheet2!$EE$11,#REF!,31)+HLOOKUP(Sheet2!$EE$12,#REF!,31)+HLOOKUP(Sheet2!$EE$13,#REF!,31)+HLOOKUP(Sheet2!$EE$14,#REF!,31)+HLOOKUP(Sheet2!$EE$15,#REF!,31)+HLOOKUP(Sheet2!$EE$16,#REF!,31))</f>
        <v>#REF!</v>
      </c>
      <c r="EF51" s="8" t="e">
        <f>SUM(HLOOKUP(Sheet2!$EF$3,#REF!,31)+HLOOKUP(Sheet2!$EF$4,#REF!,31)+HLOOKUP(Sheet2!$EF$5,#REF!,31)+HLOOKUP(Sheet2!$EF$6,#REF!,31)+HLOOKUP(Sheet2!$EF$7,#REF!,31)+HLOOKUP(Sheet2!$EF$8,#REF!,31)+HLOOKUP(Sheet2!$EF$9,#REF!,31)+HLOOKUP(Sheet2!$EF$10,#REF!,31)+HLOOKUP(Sheet2!$EF$11,#REF!,31)+HLOOKUP(Sheet2!$EF$12,#REF!,31)+HLOOKUP(Sheet2!$EF$13,#REF!,31)+HLOOKUP(Sheet2!$EF$14,#REF!,31)+HLOOKUP(Sheet2!$EF$15,#REF!,31)+HLOOKUP(Sheet2!$EF$16,#REF!,31))</f>
        <v>#REF!</v>
      </c>
      <c r="EG51" s="8" t="e">
        <f>SUM(HLOOKUP(Sheet2!$EG$3,#REF!,31)+HLOOKUP(Sheet2!$EG$4,#REF!,31)+HLOOKUP(Sheet2!$EG$5,#REF!,31)+HLOOKUP(Sheet2!$EG$6,#REF!,31)+HLOOKUP(Sheet2!$EG$7,#REF!,31)+HLOOKUP(Sheet2!$EG$8,#REF!,31)+HLOOKUP(Sheet2!$EG$9,#REF!,31)+HLOOKUP(Sheet2!$EG$10,#REF!,31)+HLOOKUP(Sheet2!$EG$11,#REF!,31)+HLOOKUP(Sheet2!$EG$12,#REF!,31)+HLOOKUP(Sheet2!$EG$13,#REF!,31)+HLOOKUP(Sheet2!$EG$14,#REF!,31))</f>
        <v>#REF!</v>
      </c>
      <c r="EH51" s="8" t="e">
        <f>SUM(HLOOKUP(Sheet2!$EH$3,#REF!,31)+HLOOKUP(Sheet2!$EH$4,#REF!,31)+HLOOKUP(Sheet2!$EH$5,#REF!,31)+HLOOKUP(Sheet2!$EH$6,#REF!,31)+HLOOKUP(Sheet2!$EH$7,#REF!,31)+HLOOKUP(Sheet2!$EH$8,#REF!,31)+HLOOKUP(Sheet2!$EH$9,#REF!,31)+HLOOKUP(Sheet2!$EH$10,#REF!,31)+HLOOKUP(Sheet2!$EH$11,#REF!,31)+HLOOKUP(Sheet2!$EH$12,#REF!,31)+HLOOKUP(Sheet2!$EH$13,#REF!,31)+HLOOKUP(Sheet2!$EH$14,#REF!,31)+HLOOKUP(Sheet2!$EH$15,#REF!,31)+HLOOKUP(Sheet2!$EH$16,#REF!,31))</f>
        <v>#REF!</v>
      </c>
      <c r="EI51" s="8" t="e">
        <f>SUM(HLOOKUP(Sheet2!$EI$3,#REF!,31)+HLOOKUP(Sheet2!$EI$4,#REF!,31)+HLOOKUP(Sheet2!$EI$5,#REF!,31)+HLOOKUP(Sheet2!$EI$6,#REF!,31)+HLOOKUP(Sheet2!$EI$7,#REF!,31)+HLOOKUP(Sheet2!$EI$8,#REF!,31)+HLOOKUP(Sheet2!$EI$9,#REF!,31)+HLOOKUP(Sheet2!$EI$10,#REF!,31)+HLOOKUP(Sheet2!$EI$11,#REF!,31)+HLOOKUP(Sheet2!$EI$12,#REF!,31)+HLOOKUP(Sheet2!$EI$13,#REF!,31)+HLOOKUP(Sheet2!$EI$14,#REF!,31)+HLOOKUP(Sheet2!$EI$15,#REF!,31)+HLOOKUP(Sheet2!$EI$16,#REF!,31))</f>
        <v>#REF!</v>
      </c>
      <c r="EJ51" s="8" t="e">
        <f>SUM(HLOOKUP(Sheet2!$EJ$3,#REF!,31)+HLOOKUP(Sheet2!$EJ$4,#REF!,31)+HLOOKUP(Sheet2!$EJ$5,#REF!,31)+HLOOKUP(Sheet2!$EJ$6,#REF!,31)+HLOOKUP(Sheet2!$EJ$7,#REF!,31)+HLOOKUP(Sheet2!$EJ$8,#REF!,31)+HLOOKUP(Sheet2!$EJ$9,#REF!,31)+HLOOKUP(Sheet2!$EJ$10,#REF!,31)+HLOOKUP(Sheet2!$EJ$11,#REF!,31)+HLOOKUP(Sheet2!$EJ$12,#REF!,31)+HLOOKUP(Sheet2!$EJ$13,#REF!,31)+HLOOKUP(Sheet2!$EJ$14,#REF!,31)+HLOOKUP(Sheet2!$EJ$15,#REF!,31)+HLOOKUP(Sheet2!$EJ$16,#REF!,31)+HLOOKUP(Sheet2!$EJ$17,#REF!,31))</f>
        <v>#REF!</v>
      </c>
      <c r="EK51" s="8" t="e">
        <f>SUM(HLOOKUP(Sheet2!$EK$3,#REF!,31)+HLOOKUP(Sheet2!$EK$4,#REF!,31)+HLOOKUP(Sheet2!$EK$5,#REF!,31)+HLOOKUP(Sheet2!$EK$6,#REF!,31)+HLOOKUP(Sheet2!$EK$7,#REF!,31)+HLOOKUP(Sheet2!$EK$8,#REF!,31)+HLOOKUP(Sheet2!$EK$9,#REF!,31)+HLOOKUP(Sheet2!$EK$10,#REF!,31)+HLOOKUP(Sheet2!$EK$11,#REF!,31)+HLOOKUP(Sheet2!$EK$12,#REF!,31)+HLOOKUP(Sheet2!$EK$13,#REF!,31)+HLOOKUP(Sheet2!$EK$14,#REF!,31)+HLOOKUP(Sheet2!$EK$15,#REF!,31)+HLOOKUP(Sheet2!$EK$16,#REF!,31)+HLOOKUP(Sheet2!$EK$17,#REF!,31))</f>
        <v>#REF!</v>
      </c>
      <c r="EL51" s="8" t="e">
        <f>SUM(HLOOKUP(Sheet2!$EL$3,#REF!,31)+HLOOKUP(Sheet2!$EL$4,#REF!,31)+HLOOKUP(Sheet2!$EL$5,#REF!,31)+HLOOKUP(Sheet2!$EL$6,#REF!,31)+HLOOKUP(Sheet2!$EL$7,#REF!,31)+HLOOKUP(Sheet2!$EL$8,#REF!,31)+HLOOKUP(Sheet2!$EL$9,#REF!,31)+HLOOKUP(Sheet2!$EL$10,#REF!,31)+HLOOKUP(Sheet2!$EL$11,#REF!,31)+HLOOKUP(Sheet2!$EL$12,#REF!,31)+HLOOKUP(Sheet2!$EL$13,#REF!,31)+HLOOKUP(Sheet2!$EL$14,#REF!,31)+HLOOKUP(Sheet2!$EL$15,#REF!,31)+HLOOKUP(Sheet2!$EL$16,#REF!,31)+HLOOKUP(Sheet2!$EL$17,#REF!,31)+HLOOKUP(Sheet2!$EL$18,#REF!,31)+HLOOKUP(Sheet2!$EL$19,#REF!,31)+HLOOKUP(Sheet2!$EL$20,#REF!,31))</f>
        <v>#REF!</v>
      </c>
      <c r="EM51" s="8" t="e">
        <f>SUM(HLOOKUP(Sheet2!$EM$3,#REF!,31)+HLOOKUP(Sheet2!$EM$4,#REF!,31)+HLOOKUP(Sheet2!$EM$5,#REF!,31)+HLOOKUP(Sheet2!$EM$6,#REF!,31)+HLOOKUP(Sheet2!$EM$7,#REF!,31)+HLOOKUP(Sheet2!$EM$8,#REF!,31)+HLOOKUP(Sheet2!$EM$9,#REF!,31)+HLOOKUP(Sheet2!$EM$10,#REF!,31)+HLOOKUP(Sheet2!$EM$11,#REF!,31)+HLOOKUP(Sheet2!$EM$12,#REF!,31)+HLOOKUP(Sheet2!$EM$13,#REF!,31)+HLOOKUP(Sheet2!$EM$14,#REF!,31)+HLOOKUP(Sheet2!$EM$15,#REF!,31)+HLOOKUP(Sheet2!$EM$16,#REF!,31)+HLOOKUP(Sheet2!$EM$17,#REF!,31))</f>
        <v>#REF!</v>
      </c>
      <c r="EN51" s="8" t="e">
        <f>SUM(HLOOKUP(Sheet2!$EN$3,#REF!,31)+HLOOKUP(Sheet2!$EN$4,#REF!,31)+HLOOKUP(Sheet2!$EN$5,#REF!,31)+HLOOKUP(Sheet2!$EN$6,#REF!,31)+HLOOKUP(Sheet2!$EN$7,#REF!,31)+HLOOKUP(Sheet2!$EN$8,#REF!,31)+HLOOKUP(Sheet2!$EN$9,#REF!,31)+HLOOKUP(Sheet2!$EN$10,#REF!,31)+HLOOKUP(Sheet2!$EN$11,#REF!,31)+HLOOKUP(Sheet2!$EN$12,#REF!,31)+HLOOKUP(Sheet2!$EN$13,#REF!,31)+HLOOKUP(Sheet2!$EN$14,#REF!,31)+HLOOKUP(Sheet2!$EN$15,#REF!,31)+HLOOKUP(Sheet2!$EN$16,#REF!,31)+HLOOKUP(Sheet2!$EN$17,#REF!,31)+HLOOKUP(Sheet2!$EN$18,#REF!,31)+HLOOKUP(Sheet2!$EN$19,#REF!,31))</f>
        <v>#REF!</v>
      </c>
      <c r="EO51" s="8" t="e">
        <f>SUM(HLOOKUP(Sheet2!$EO$3,#REF!,31)+HLOOKUP(Sheet2!$EO$4,#REF!,31)+HLOOKUP(Sheet2!$EO$5,#REF!,31)+HLOOKUP(Sheet2!$EO$6,#REF!,31)+HLOOKUP(Sheet2!$EO$7,#REF!,31)+HLOOKUP(Sheet2!$EO$8,#REF!,31)+HLOOKUP(Sheet2!$EO$9,#REF!,31)+HLOOKUP(Sheet2!$EO$10,#REF!,31)+HLOOKUP(Sheet2!$EO$11,#REF!,31)+HLOOKUP(Sheet2!$EO$12,#REF!,31)+HLOOKUP(Sheet2!$EO$13,#REF!,31))</f>
        <v>#REF!</v>
      </c>
      <c r="EP51" s="8" t="e">
        <f>SUM(HLOOKUP(Sheet2!$EP$3,#REF!,31)+HLOOKUP(Sheet2!$EP$4,#REF!,31)+HLOOKUP(Sheet2!$EP$5,#REF!,31)+HLOOKUP(Sheet2!$EP$6,#REF!,31)+HLOOKUP(Sheet2!$EP$7,#REF!,31)+HLOOKUP(Sheet2!$EP$8,#REF!,31)+HLOOKUP(Sheet2!$EP$9,#REF!,31)+HLOOKUP(Sheet2!$EP$10,#REF!,31)+HLOOKUP(Sheet2!$EP$11,#REF!,31)+HLOOKUP(Sheet2!$EP$12,#REF!,31)+HLOOKUP(Sheet2!$EP$13,#REF!,31))</f>
        <v>#REF!</v>
      </c>
      <c r="EQ51" s="8" t="e">
        <f>SUM(HLOOKUP(Sheet2!$EQ$3,#REF!,31)+HLOOKUP(Sheet2!$EQ$4,#REF!,31)+HLOOKUP(Sheet2!$EQ$5,#REF!,31)+HLOOKUP(Sheet2!$EQ$6,#REF!,31)+HLOOKUP(Sheet2!$EQ$7,#REF!,31)+HLOOKUP(Sheet2!$EQ$8,#REF!,31)+HLOOKUP(Sheet2!$EQ$9,#REF!,31)+HLOOKUP(Sheet2!$EQ$10,#REF!,31)+HLOOKUP(Sheet2!$EQ$11,#REF!,31)+HLOOKUP(Sheet2!$EQ$12,#REF!,31)+HLOOKUP(Sheet2!$EQ$13,#REF!,31)+HLOOKUP(Sheet2!$EQ$14,#REF!,31))</f>
        <v>#REF!</v>
      </c>
      <c r="ER51" s="8" t="e">
        <f>SUM(HLOOKUP(Sheet2!$ER$3,#REF!,31)+HLOOKUP(Sheet2!$ER$4,#REF!,31)+HLOOKUP(Sheet2!$ER$5,#REF!,31)+HLOOKUP(Sheet2!$ER$6,#REF!,31)+HLOOKUP(Sheet2!$ER$7,#REF!,31)+HLOOKUP(Sheet2!$ER$8,#REF!,31)+HLOOKUP(Sheet2!$ER$9,#REF!,31)+HLOOKUP(Sheet2!$ER$10,#REF!,31)+HLOOKUP(Sheet2!$ER$11,#REF!,31))</f>
        <v>#REF!</v>
      </c>
      <c r="ES51" s="8" t="e">
        <f>SUM(HLOOKUP(Sheet2!$ES$3,#REF!,31)+HLOOKUP(Sheet2!$ES$4,#REF!,31)+HLOOKUP(Sheet2!$ES$5,#REF!,31)+HLOOKUP(Sheet2!$ES$6,#REF!,31)+HLOOKUP(Sheet2!$ES$7,#REF!,31)+HLOOKUP(Sheet2!$ES$8,#REF!,31)+HLOOKUP(Sheet2!$ES$9,#REF!,31)+HLOOKUP(Sheet2!$ES$10,#REF!,31)+HLOOKUP(Sheet2!$ES$11,#REF!,31)+HLOOKUP(Sheet2!$ES$12,#REF!,31)+HLOOKUP(Sheet2!$ES$13,#REF!,31))</f>
        <v>#REF!</v>
      </c>
      <c r="ET51" s="8" t="e">
        <f>SUM(HLOOKUP(Sheet2!$ET$3,#REF!,31)+HLOOKUP(Sheet2!$ET$4,#REF!,31)+HLOOKUP(Sheet2!$ET$5,#REF!,31)+HLOOKUP(Sheet2!$ET$6,#REF!,31)+HLOOKUP(Sheet2!$ET$7,#REF!,31)+HLOOKUP(Sheet2!$ET$8,#REF!,31)+HLOOKUP(Sheet2!$ET$9,#REF!,31)+HLOOKUP(Sheet2!$ET$10,#REF!,31)+HLOOKUP(Sheet2!$ET$11,#REF!,31))</f>
        <v>#REF!</v>
      </c>
      <c r="EU51" s="8" t="e">
        <f>SUM(HLOOKUP(Sheet2!$EU$3,#REF!,31)+HLOOKUP(Sheet2!$EU$4,#REF!,31)+HLOOKUP(Sheet2!$EU$5,#REF!,31)+HLOOKUP(Sheet2!$EU$6,#REF!,31)+HLOOKUP(Sheet2!$EU$7,#REF!,31)+HLOOKUP(Sheet2!$EU$8,#REF!,31)+HLOOKUP(Sheet2!$EU$9,#REF!,31)+HLOOKUP(Sheet2!$EU$10,#REF!,31)+HLOOKUP(Sheet2!$EU$11,#REF!,31)+HLOOKUP(Sheet2!$EU$12,#REF!,31)+HLOOKUP(Sheet2!$EU$13,#REF!,31))</f>
        <v>#REF!</v>
      </c>
      <c r="EV51" s="8" t="e">
        <f>SUM(HLOOKUP(Sheet2!$EV$3,#REF!,31)+HLOOKUP(Sheet2!$EV$4,#REF!,31)+HLOOKUP(Sheet2!$EV$5,#REF!,31)+HLOOKUP(Sheet2!$EV$6,#REF!,31)+HLOOKUP(Sheet2!$EV$7,#REF!,31)+HLOOKUP(Sheet2!$EV$8,#REF!,31)+HLOOKUP(Sheet2!$EV$9,#REF!,31)+HLOOKUP(Sheet2!$EV$10,#REF!,31)+HLOOKUP(Sheet2!$EV$11,#REF!,31)+HLOOKUP(Sheet2!$EV$12,#REF!,31)+HLOOKUP(Sheet2!$EV$13,#REF!,31)+HLOOKUP(Sheet2!$EV$14,#REF!,31))</f>
        <v>#REF!</v>
      </c>
      <c r="EW51" s="8" t="e">
        <f>SUM(HLOOKUP(Sheet2!$EW$3,#REF!,31)+HLOOKUP(Sheet2!$EW$4,#REF!,31)+HLOOKUP(Sheet2!$EW$5,#REF!,31)+HLOOKUP(Sheet2!$EW$6,#REF!,31)+HLOOKUP(Sheet2!$EW$7,#REF!,31)+HLOOKUP(Sheet2!$EW$8,#REF!,31)+HLOOKUP(Sheet2!$EW$9,#REF!,31)+HLOOKUP(Sheet2!$EW$10,#REF!,31)+HLOOKUP(Sheet2!$EW$11,#REF!,31)+HLOOKUP(Sheet2!$EW$12,#REF!,31)+HLOOKUP(Sheet2!$EW$13,#REF!,31)+HLOOKUP(Sheet2!$EW$14,#REF!,31))</f>
        <v>#REF!</v>
      </c>
      <c r="EX51" s="8" t="e">
        <f>SUM(HLOOKUP(Sheet2!$EX$3,#REF!,31)+HLOOKUP(Sheet2!$EX$4,#REF!,31)+HLOOKUP(Sheet2!$EX$5,#REF!,31)+HLOOKUP(Sheet2!$EX$6,#REF!,31)+HLOOKUP(Sheet2!$EX$7,#REF!,31)+HLOOKUP(Sheet2!$EX$8,#REF!,31)+HLOOKUP(Sheet2!$EX$9,#REF!,31)+HLOOKUP(Sheet2!$EX$10,#REF!,31)+HLOOKUP(Sheet2!$EX$11,#REF!,31)+HLOOKUP(Sheet2!$EX$12,#REF!,31)+HLOOKUP(Sheet2!$EX$13,#REF!,31)+HLOOKUP(Sheet2!$EX$14,#REF!,31)+HLOOKUP(Sheet2!$EX$15,#REF!,31))</f>
        <v>#REF!</v>
      </c>
      <c r="EY51" s="8" t="e">
        <f>SUM(HLOOKUP(Sheet2!$EY$3,#REF!,31)+HLOOKUP(Sheet2!$EY$4,#REF!,31)+HLOOKUP(Sheet2!$EY$5,#REF!,31)+HLOOKUP(Sheet2!$EY$6,#REF!,31)+HLOOKUP(Sheet2!$EY$7,#REF!,31)+HLOOKUP(Sheet2!$EY$8,#REF!,31)+HLOOKUP(Sheet2!$EY$9,#REF!,31)+HLOOKUP(Sheet2!$EY$10,#REF!,31)+HLOOKUP(Sheet2!$EY$11,#REF!,31)+HLOOKUP(Sheet2!$EY$12,#REF!,31))</f>
        <v>#REF!</v>
      </c>
      <c r="EZ51" s="8" t="e">
        <f>SUM(HLOOKUP(Sheet2!$EZ$3,#REF!,31)+HLOOKUP(Sheet2!$EZ$4,#REF!,31)+HLOOKUP(Sheet2!$EZ$5,#REF!,31)+HLOOKUP(Sheet2!$EZ$6,#REF!,31)+HLOOKUP(Sheet2!$EZ$7,#REF!,31)+HLOOKUP(Sheet2!$EZ$8,#REF!,31)+HLOOKUP(Sheet2!$EZ$9,#REF!,31)+HLOOKUP(Sheet2!$EZ$10,#REF!,31)+HLOOKUP(Sheet2!$EZ$11,#REF!,31)+HLOOKUP(Sheet2!$EZ$12,#REF!,31)+HLOOKUP(Sheet2!$EZ$13,#REF!,31)+HLOOKUP(Sheet2!$EZ$14,#REF!,31))</f>
        <v>#REF!</v>
      </c>
      <c r="FA51" s="8" t="e">
        <f>SUM(HLOOKUP(Sheet2!$FA$3,#REF!,31)+HLOOKUP(Sheet2!$FA$4,#REF!,31)+HLOOKUP(Sheet2!$FA$5,#REF!,31)+HLOOKUP(Sheet2!$FA$6,#REF!,31)+HLOOKUP(Sheet2!$FA$7,#REF!,31)+HLOOKUP(Sheet2!$FA$8,#REF!,31)+HLOOKUP(Sheet2!$FA$9,#REF!,31)+HLOOKUP(Sheet2!$FA$10,#REF!,31)+HLOOKUP(Sheet2!$FA$11,#REF!,31)+HLOOKUP(Sheet2!$FA$12,#REF!,31))</f>
        <v>#REF!</v>
      </c>
      <c r="FB51" s="8" t="e">
        <f>SUM(HLOOKUP(Sheet2!$FB$3,#REF!,31)+HLOOKUP(Sheet2!$FB$4,#REF!,31)+HLOOKUP(Sheet2!$FB$5,#REF!,31)+HLOOKUP(Sheet2!$FB$6,#REF!,31)+HLOOKUP(Sheet2!$FB$7,#REF!,31)+HLOOKUP(Sheet2!$FB$8,#REF!,31)+HLOOKUP(Sheet2!$FB$9,#REF!,31)+HLOOKUP(Sheet2!$FB$10,#REF!,31)+HLOOKUP(Sheet2!$FB$11,#REF!,31)+HLOOKUP(Sheet2!$FB$12,#REF!,31)+HLOOKUP(Sheet2!$FB$13,#REF!,31)+HLOOKUP(Sheet2!$FB$14,#REF!,31))</f>
        <v>#REF!</v>
      </c>
    </row>
    <row r="52" spans="1:158" ht="27.6">
      <c r="A52" s="10" t="s">
        <v>28</v>
      </c>
      <c r="B52" s="8" t="e">
        <f>SUM(HLOOKUP(Sheet2!$B$3,#REF!,32)+HLOOKUP(Sheet2!$B$4,#REF!,32)+HLOOKUP(Sheet2!$B$5,#REF!,32)+HLOOKUP(Sheet2!$B$6,#REF!,32)+HLOOKUP(Sheet2!$B$7,#REF!,32)+HLOOKUP(Sheet2!$B$8,#REF!,32)+HLOOKUP(Sheet2!$B$9,#REF!,32)+HLOOKUP(Sheet2!$B$10,#REF!,32)+HLOOKUP(Sheet2!$B$11,#REF!,32))</f>
        <v>#REF!</v>
      </c>
      <c r="C52" s="8" t="e">
        <f>SUM(HLOOKUP(Sheet2!$C$3,#REF!,32)+HLOOKUP(Sheet2!$C$4,#REF!,32)+HLOOKUP(Sheet2!$C$5,#REF!,32)+HLOOKUP(Sheet2!$C$6,#REF!,32)+HLOOKUP(Sheet2!$C$7,#REF!,32)+HLOOKUP(Sheet2!$C$8,#REF!,32)+HLOOKUP(Sheet2!$C$9,#REF!,32)+HLOOKUP(Sheet2!$C$10,#REF!,32)+HLOOKUP(Sheet2!$C$11,#REF!,32)+HLOOKUP(Sheet2!$C$12,#REF!,32))</f>
        <v>#REF!</v>
      </c>
      <c r="D52" s="8" t="e">
        <f>SUM(HLOOKUP(Sheet2!$D$3,#REF!,32)+HLOOKUP(Sheet2!$D$4,#REF!,32)+HLOOKUP(Sheet2!$D$5,#REF!,32)+HLOOKUP(Sheet2!$D$6,#REF!,32)+HLOOKUP(Sheet2!$D$7,#REF!,32)+HLOOKUP(Sheet2!$D$8,#REF!,32)+HLOOKUP(Sheet2!$D$9,#REF!,32)+HLOOKUP(Sheet2!$D$10,#REF!,32)+HLOOKUP(Sheet2!$D$11,#REF!,32)+HLOOKUP(Sheet2!$D$12,#REF!,32))</f>
        <v>#REF!</v>
      </c>
      <c r="E52" s="8" t="e">
        <f>SUM(HLOOKUP(Sheet2!$D$3,#REF!,21)+HLOOKUP(Sheet2!$D$4,#REF!,21)+HLOOKUP(Sheet2!$D$5,#REF!,21)+HLOOKUP(Sheet2!$D$6,#REF!,21)+HLOOKUP(Sheet2!$D$7,#REF!,21)+HLOOKUP(Sheet2!$D$8,#REF!,21)+HLOOKUP(Sheet2!$D$9,#REF!,21)+HLOOKUP(Sheet2!$D$10,#REF!,21)+HLOOKUP(Sheet2!$D$11,#REF!,21)+HLOOKUP(Sheet2!$D$12,#REF!,21))</f>
        <v>#REF!</v>
      </c>
      <c r="F52" s="8" t="e">
        <f>SUM(HLOOKUP(Sheet2!$D$3,#REF!,21)+HLOOKUP(Sheet2!$D$4,#REF!,21)+HLOOKUP(Sheet2!$D$5,#REF!,21)+HLOOKUP(Sheet2!$D$6,#REF!,21)+HLOOKUP(Sheet2!$D$7,#REF!,21)+HLOOKUP(Sheet2!$D$8,#REF!,21)+HLOOKUP(Sheet2!$D$9,#REF!,21)+HLOOKUP(Sheet2!$D$10,#REF!,21)+HLOOKUP(Sheet2!$D$11,#REF!,21)+HLOOKUP(Sheet2!$D$12,#REF!,21))</f>
        <v>#REF!</v>
      </c>
      <c r="G52" s="8" t="e">
        <f>SUM(HLOOKUP(Sheet2!$D$3,#REF!,21)+HLOOKUP(Sheet2!$D$4,#REF!,21)+HLOOKUP(Sheet2!$D$5,#REF!,21)+HLOOKUP(Sheet2!$D$6,#REF!,21)+HLOOKUP(Sheet2!$D$7,#REF!,21)+HLOOKUP(Sheet2!$D$8,#REF!,21)+HLOOKUP(Sheet2!$D$9,#REF!,21)+HLOOKUP(Sheet2!$D$10,#REF!,21)+HLOOKUP(Sheet2!$D$11,#REF!,21)+HLOOKUP(Sheet2!$D$12,#REF!,21))</f>
        <v>#REF!</v>
      </c>
      <c r="H52" s="8" t="e">
        <f>SUM(HLOOKUP(Sheet2!$D$3,#REF!,21)+HLOOKUP(Sheet2!$D$4,#REF!,21)+HLOOKUP(Sheet2!$D$5,#REF!,21)+HLOOKUP(Sheet2!$D$6,#REF!,21)+HLOOKUP(Sheet2!$D$7,#REF!,21)+HLOOKUP(Sheet2!$D$8,#REF!,21)+HLOOKUP(Sheet2!$D$9,#REF!,21)+HLOOKUP(Sheet2!$D$10,#REF!,21)+HLOOKUP(Sheet2!$D$11,#REF!,21)+HLOOKUP(Sheet2!$D$12,#REF!,21))</f>
        <v>#REF!</v>
      </c>
      <c r="I52" s="8" t="e">
        <f>SUM(HLOOKUP(Sheet2!$D$3,#REF!,21)+HLOOKUP(Sheet2!$D$4,#REF!,21)+HLOOKUP(Sheet2!$D$5,#REF!,21)+HLOOKUP(Sheet2!$D$6,#REF!,21)+HLOOKUP(Sheet2!$D$7,#REF!,21)+HLOOKUP(Sheet2!$D$8,#REF!,21)+HLOOKUP(Sheet2!$D$9,#REF!,21)+HLOOKUP(Sheet2!$D$10,#REF!,21)+HLOOKUP(Sheet2!$D$11,#REF!,21)+HLOOKUP(Sheet2!$D$12,#REF!,21))</f>
        <v>#REF!</v>
      </c>
      <c r="J52" s="8" t="e">
        <f>SUM(HLOOKUP(Sheet2!$D$3,#REF!,21)+HLOOKUP(Sheet2!$D$4,#REF!,21)+HLOOKUP(Sheet2!$D$5,#REF!,21)+HLOOKUP(Sheet2!$D$6,#REF!,21)+HLOOKUP(Sheet2!$D$7,#REF!,21)+HLOOKUP(Sheet2!$D$8,#REF!,21)+HLOOKUP(Sheet2!$D$9,#REF!,21)+HLOOKUP(Sheet2!$D$10,#REF!,21)+HLOOKUP(Sheet2!$D$11,#REF!,21)+HLOOKUP(Sheet2!$D$12,#REF!,21))</f>
        <v>#REF!</v>
      </c>
      <c r="K52" s="8" t="e">
        <f>SUM(HLOOKUP(Sheet2!$D$3,#REF!,21)+HLOOKUP(Sheet2!$D$4,#REF!,21)+HLOOKUP(Sheet2!$D$5,#REF!,21)+HLOOKUP(Sheet2!$D$6,#REF!,21)+HLOOKUP(Sheet2!$D$7,#REF!,21)+HLOOKUP(Sheet2!$D$8,#REF!,21)+HLOOKUP(Sheet2!$D$9,#REF!,21)+HLOOKUP(Sheet2!$D$10,#REF!,21)+HLOOKUP(Sheet2!$D$11,#REF!,21)+HLOOKUP(Sheet2!$D$12,#REF!,21))</f>
        <v>#REF!</v>
      </c>
      <c r="L52" s="8" t="e">
        <f>SUM(HLOOKUP(Sheet2!$D$3,#REF!,21)+HLOOKUP(Sheet2!$D$4,#REF!,21)+HLOOKUP(Sheet2!$D$5,#REF!,21)+HLOOKUP(Sheet2!$D$6,#REF!,21)+HLOOKUP(Sheet2!$D$7,#REF!,21)+HLOOKUP(Sheet2!$D$8,#REF!,21)+HLOOKUP(Sheet2!$D$9,#REF!,21)+HLOOKUP(Sheet2!$D$10,#REF!,21)+HLOOKUP(Sheet2!$D$11,#REF!,21)+HLOOKUP(Sheet2!$D$12,#REF!,21))</f>
        <v>#REF!</v>
      </c>
      <c r="M52" s="8" t="e">
        <f>SUM(HLOOKUP(Sheet2!$D$3,#REF!,21)+HLOOKUP(Sheet2!$D$4,#REF!,21)+HLOOKUP(Sheet2!$D$5,#REF!,21)+HLOOKUP(Sheet2!$D$6,#REF!,21)+HLOOKUP(Sheet2!$D$7,#REF!,21)+HLOOKUP(Sheet2!$D$8,#REF!,21)+HLOOKUP(Sheet2!$D$9,#REF!,21)+HLOOKUP(Sheet2!$D$10,#REF!,21)+HLOOKUP(Sheet2!$D$11,#REF!,21)+HLOOKUP(Sheet2!$D$12,#REF!,21))</f>
        <v>#REF!</v>
      </c>
      <c r="N52" s="8" t="e">
        <f>SUM(HLOOKUP(Sheet2!$N$3,#REF!,32)+HLOOKUP(Sheet2!$N$4,#REF!,32)+HLOOKUP(Sheet2!$N$5,#REF!,32)+HLOOKUP(Sheet2!$N$6,#REF!,32)+HLOOKUP(Sheet2!$N$7,#REF!,32)+HLOOKUP(Sheet2!$N$8,#REF!,32)+HLOOKUP(Sheet2!$N$9,#REF!,32)+HLOOKUP(Sheet2!$N$10,#REF!,32)+HLOOKUP(Sheet2!$N$11,#REF!,32)+HLOOKUP(Sheet2!$N$12,#REF!,32))</f>
        <v>#REF!</v>
      </c>
      <c r="O52" s="8" t="e">
        <f>SUM(HLOOKUP(Sheet2!$O$3,#REF!,32)+HLOOKUP(Sheet2!$O$4,#REF!,32)+HLOOKUP(Sheet2!$O$5,#REF!,32)+HLOOKUP(Sheet2!$O$6,#REF!,32)+HLOOKUP(Sheet2!$O$7,#REF!,32)+HLOOKUP(Sheet2!$O$8,#REF!,32)+HLOOKUP(Sheet2!$O$9,#REF!,32)+HLOOKUP(Sheet2!$O$10,#REF!,32)+HLOOKUP(Sheet2!$O$11,#REF!,32)+HLOOKUP(Sheet2!$O$12,#REF!,32)+HLOOKUP(Sheet2!$O$13,#REF!,32)+HLOOKUP(Sheet2!$O$14,#REF!,32))</f>
        <v>#REF!</v>
      </c>
      <c r="P52" s="8" t="e">
        <f>SUM(HLOOKUP(Sheet2!$P$3,#REF!,32)+HLOOKUP(Sheet2!$P$4,#REF!,32)+HLOOKUP(Sheet2!$P$5,#REF!,32)+HLOOKUP(Sheet2!$P$6,#REF!,32)+HLOOKUP(Sheet2!$P$7,#REF!,32)+HLOOKUP(Sheet2!$P$8,#REF!,32)+HLOOKUP(Sheet2!$P$9,#REF!,32)+HLOOKUP(Sheet2!$P$10,#REF!,32)+HLOOKUP(Sheet2!$P$11,#REF!,32)+HLOOKUP(Sheet2!$P$12,#REF!,32)+HLOOKUP(Sheet2!$P$13,#REF!,32)+HLOOKUP(Sheet2!$P$14,#REF!,32))</f>
        <v>#REF!</v>
      </c>
      <c r="Q52" s="8" t="e">
        <f>SUM(HLOOKUP(Sheet2!$Q$3,#REF!,32)+HLOOKUP(Sheet2!$Q$4,#REF!,32)+HLOOKUP(Sheet2!$Q$5,#REF!,32)+HLOOKUP(Sheet2!$Q$6,#REF!,32)+HLOOKUP(Sheet2!$Q$7,#REF!,32)+HLOOKUP(Sheet2!$Q$8,#REF!,32)+HLOOKUP(Sheet2!$Q$9,#REF!,32)+HLOOKUP(Sheet2!$Q$10,#REF!,32)+HLOOKUP(Sheet2!$Q$11,#REF!,32)+HLOOKUP(Sheet2!$Q$12,#REF!,32)+HLOOKUP(Sheet2!$Q$13,#REF!,32)+HLOOKUP(Sheet2!$Q$14,#REF!,32))</f>
        <v>#REF!</v>
      </c>
      <c r="R52" s="8" t="e">
        <f>SUM(HLOOKUP(Sheet2!$R$3,#REF!,32)+HLOOKUP(Sheet2!$R$4,#REF!,32)+HLOOKUP(Sheet2!$R$5,#REF!,32)+HLOOKUP(Sheet2!$R$6,#REF!,32)+HLOOKUP(Sheet2!$R$7,#REF!,32)+HLOOKUP(Sheet2!$R$8,#REF!,32)+HLOOKUP(Sheet2!$R$9,#REF!,32)+HLOOKUP(Sheet2!$R$10,#REF!,32)+HLOOKUP(Sheet2!$R$11,#REF!,32))</f>
        <v>#REF!</v>
      </c>
      <c r="S52" s="8" t="e">
        <f>SUM(HLOOKUP(Sheet2!$S$3,#REF!,32)+HLOOKUP(Sheet2!$S$4,#REF!,32)+HLOOKUP(Sheet2!$S$5,#REF!,32)+HLOOKUP(Sheet2!$S$6,#REF!,32)+HLOOKUP(Sheet2!$S$7,#REF!,32)+HLOOKUP(Sheet2!$S$8,#REF!,32)+HLOOKUP(Sheet2!$S$9,#REF!,32)+HLOOKUP(Sheet2!$S$10,#REF!,32)+HLOOKUP(Sheet2!$S$11,#REF!,32)+HLOOKUP(Sheet2!$S$12,#REF!,32)+HLOOKUP(Sheet2!$S$13,#REF!,32))</f>
        <v>#REF!</v>
      </c>
      <c r="T52" s="8" t="e">
        <f>SUM(HLOOKUP(Sheet2!$T$3,#REF!,32)+HLOOKUP(Sheet2!$T$4,#REF!,32)+HLOOKUP(Sheet2!$T$5,#REF!,32)+HLOOKUP(Sheet2!$T$6,#REF!,32)+HLOOKUP(Sheet2!$T$7,#REF!,32)+HLOOKUP(Sheet2!$T$8,#REF!,32)+HLOOKUP(Sheet2!$T$9,#REF!,32)+HLOOKUP(Sheet2!$T$10,#REF!,32)+HLOOKUP(Sheet2!$T$11,#REF!,32)+HLOOKUP(Sheet2!$T$12,#REF!,32))</f>
        <v>#REF!</v>
      </c>
      <c r="U52" s="8" t="e">
        <f>SUM(HLOOKUP(Sheet2!$U$3,#REF!,32)+HLOOKUP(Sheet2!$U$4,#REF!,32)+HLOOKUP(Sheet2!$U$5,#REF!,32)+HLOOKUP(Sheet2!$U$6,#REF!,32)+HLOOKUP(Sheet2!$U$7,#REF!,32)+HLOOKUP(Sheet2!$U$8,#REF!,32)+HLOOKUP(Sheet2!$U$9,#REF!,32)+HLOOKUP(Sheet2!$U$10,#REF!,32)+HLOOKUP(Sheet2!$U$11,#REF!,32)+HLOOKUP(Sheet2!$U$12,#REF!,32)+HLOOKUP(Sheet2!$U$13,#REF!,32)+HLOOKUP(Sheet2!$U$14,#REF!,32)+HLOOKUP(Sheet2!$U$15,#REF!,32))</f>
        <v>#REF!</v>
      </c>
      <c r="V52" s="8" t="e">
        <f>SUM(HLOOKUP(Sheet2!$V$3,#REF!,32)+HLOOKUP(Sheet2!$V$4,#REF!,32)+HLOOKUP(Sheet2!$V$5,#REF!,32)+HLOOKUP(Sheet2!$V$6,#REF!,32)+HLOOKUP(Sheet2!$V$7,#REF!,32)+HLOOKUP(Sheet2!$V$8,#REF!,32)+HLOOKUP(Sheet2!$V$9,#REF!,32)+HLOOKUP(Sheet2!$V$10,#REF!,32)+HLOOKUP(Sheet2!$V$11,#REF!,32)+HLOOKUP(Sheet2!$V$12,#REF!,32)+HLOOKUP(Sheet2!$V$13,#REF!,32)+HLOOKUP(Sheet2!$V$14,#REF!,32)+HLOOKUP(Sheet2!$V$15,#REF!,32))</f>
        <v>#REF!</v>
      </c>
      <c r="W52" s="8" t="e">
        <f>SUM(HLOOKUP(Sheet2!$W$3,#REF!,32)+HLOOKUP(Sheet2!$W$4,#REF!,32)+HLOOKUP(Sheet2!$W$5,#REF!,32)+HLOOKUP(Sheet2!$W$6,#REF!,32)+HLOOKUP(Sheet2!$W$7,#REF!,32)+HLOOKUP(Sheet2!$W$8,#REF!,32)+HLOOKUP(Sheet2!$W$9,#REF!,32)+HLOOKUP(Sheet2!$W$10,#REF!,32)+HLOOKUP(Sheet2!$W$11,#REF!,32)+HLOOKUP(Sheet2!$W$12,#REF!,32)+HLOOKUP(Sheet2!$W$13,#REF!,32)+HLOOKUP(Sheet2!$W$14,#REF!,32)+HLOOKUP(Sheet2!$W$15,#REF!,32))</f>
        <v>#REF!</v>
      </c>
      <c r="X52" s="8" t="e">
        <f>SUM(HLOOKUP(Sheet2!$X$3,#REF!,32)+HLOOKUP(Sheet2!$X$4,#REF!,32)+HLOOKUP(Sheet2!$X$5,#REF!,32)+HLOOKUP(Sheet2!$X$6,#REF!,32)+HLOOKUP(Sheet2!$X$7,#REF!,32)+HLOOKUP(Sheet2!$X$8,#REF!,32)+HLOOKUP(Sheet2!$X$9,#REF!,32)+HLOOKUP(Sheet2!$X$10,#REF!,32)+HLOOKUP(Sheet2!$X$11,#REF!,32)+HLOOKUP(Sheet2!$X$12,#REF!,32)+HLOOKUP(Sheet2!$X$13,#REF!,32)+HLOOKUP(Sheet2!$X$14,#REF!,32)+HLOOKUP(Sheet2!$X$15,#REF!,32))</f>
        <v>#REF!</v>
      </c>
      <c r="Y52" s="8" t="e">
        <f>SUM(HLOOKUP(Sheet2!$Y$3,#REF!,32)+HLOOKUP(Sheet2!$Y$4,#REF!,32)+HLOOKUP(Sheet2!$Y$5,#REF!,32)+HLOOKUP(Sheet2!$Y$6,#REF!,32)+HLOOKUP(Sheet2!$Y$7,#REF!,32)+HLOOKUP(Sheet2!$Y$8,#REF!,32)+HLOOKUP(Sheet2!$Y$9,#REF!,32)+HLOOKUP(Sheet2!$Y$10,#REF!,32)+HLOOKUP(Sheet2!$Y$11,#REF!,32)+HLOOKUP(Sheet2!$Y$12,#REF!,32)+HLOOKUP(Sheet2!$Y$13,#REF!,32)+HLOOKUP(Sheet2!$Y$14,#REF!,32))</f>
        <v>#REF!</v>
      </c>
      <c r="Z52" s="8" t="e">
        <f>SUM(HLOOKUP(Sheet2!$Z$3,#REF!,32)+HLOOKUP(Sheet2!$Z$4,#REF!,32)+HLOOKUP(Sheet2!$Z$5,#REF!,32)+HLOOKUP(Sheet2!$Z$6,#REF!,32)+HLOOKUP(Sheet2!$Z$7,#REF!,32)+HLOOKUP(Sheet2!$Z$8,#REF!,32)+HLOOKUP(Sheet2!$Z$9,#REF!,32)+HLOOKUP(Sheet2!$Z$10,#REF!,32)+HLOOKUP(Sheet2!$Z$11,#REF!,32)+HLOOKUP(Sheet2!$Z$12,#REF!,32)+HLOOKUP(Sheet2!$Z$13,#REF!,32)+HLOOKUP(Sheet2!$Z$14,#REF!,32))</f>
        <v>#REF!</v>
      </c>
      <c r="AA52" s="8" t="e">
        <f>SUM(HLOOKUP(Sheet2!$AA$3,#REF!,32)+HLOOKUP(Sheet2!$AA$4,#REF!,32)+HLOOKUP(Sheet2!$AA$5,#REF!,32)+HLOOKUP(Sheet2!$AA$6,#REF!,32)+HLOOKUP(Sheet2!$AA$7,#REF!,32)+HLOOKUP(Sheet2!$AA$8,#REF!,32)+HLOOKUP(Sheet2!$AA$9,#REF!,32)+HLOOKUP(Sheet2!$AA$10,#REF!,32)+HLOOKUP(Sheet2!$AA$11,#REF!,32)+HLOOKUP(Sheet2!$AA$12,#REF!,32)+HLOOKUP(Sheet2!$AA$13,#REF!,32)+HLOOKUP(Sheet2!$AA$14,#REF!,32))</f>
        <v>#REF!</v>
      </c>
      <c r="AB52" s="8" t="e">
        <f>SUM(HLOOKUP(Sheet2!$AB$3,#REF!,32)+HLOOKUP(Sheet2!$AB$4,#REF!,32)+HLOOKUP(Sheet2!$AB$5,#REF!,32)+HLOOKUP(Sheet2!$AB$6,#REF!,32)+HLOOKUP(Sheet2!$AB$7,#REF!,32)+HLOOKUP(Sheet2!$AB$8,#REF!,32)+HLOOKUP(Sheet2!$AB$9,#REF!,32)+HLOOKUP(Sheet2!$AB$10,#REF!,32)+HLOOKUP(Sheet2!$AB$11,#REF!,32)+HLOOKUP(Sheet2!$AB$12,#REF!,32))</f>
        <v>#REF!</v>
      </c>
      <c r="AC52" s="8" t="e">
        <f>SUM(HLOOKUP(Sheet2!$AC$3,#REF!,32)+HLOOKUP(Sheet2!$AC$4,#REF!,32)+HLOOKUP(Sheet2!$AC$5,#REF!,32)+HLOOKUP(Sheet2!$AC$6,#REF!,32)+HLOOKUP(Sheet2!$AC$7,#REF!,32)+HLOOKUP(Sheet2!$AC$8,#REF!,32)+HLOOKUP(Sheet2!$AC$9,#REF!,32)+HLOOKUP(Sheet2!$AC$10,#REF!,32)+HLOOKUP(Sheet2!$AC$11,#REF!,32)+HLOOKUP(Sheet2!$AC$12,#REF!,32)+HLOOKUP(Sheet2!$AC$13,#REF!,32)+HLOOKUP(Sheet2!$AC$14,#REF!,32))</f>
        <v>#REF!</v>
      </c>
      <c r="AD52" s="8" t="e">
        <f>SUM(HLOOKUP(Sheet2!$AD$3,#REF!,32)+HLOOKUP(Sheet2!$AD$4,#REF!,32)+HLOOKUP(Sheet2!$AD$5,#REF!,32)+HLOOKUP(Sheet2!$AD$6,#REF!,32)+HLOOKUP(Sheet2!$AD$7,#REF!,32)+HLOOKUP(Sheet2!$AD$8,#REF!,32)+HLOOKUP(Sheet2!$AD$9,#REF!,32)+HLOOKUP(Sheet2!$AD$10,#REF!,32)+HLOOKUP(Sheet2!$AD$11,#REF!,32)+HLOOKUP(Sheet2!$AD$12,#REF!,32)+HLOOKUP(Sheet2!$AD$13,#REF!,32)+HLOOKUP(Sheet2!$AD$14,#REF!,32)+HLOOKUP(Sheet2!$AD$15,#REF!,32)+HLOOKUP(Sheet2!$AD$16,#REF!,32))</f>
        <v>#REF!</v>
      </c>
      <c r="AE52" s="8" t="e">
        <f>SUM(HLOOKUP(Sheet2!$AE$3,#REF!,32)+HLOOKUP(Sheet2!$AE$4,#REF!,32)+HLOOKUP(Sheet2!$AE$5,#REF!,32)+HLOOKUP(Sheet2!$AE$6,#REF!,32)+HLOOKUP(Sheet2!$AE$7,#REF!,32)+HLOOKUP(Sheet2!$AE$8,#REF!,32)+HLOOKUP(Sheet2!$AE$9,#REF!,32)+HLOOKUP(Sheet2!$AE$10,#REF!,32)+HLOOKUP(Sheet2!$AE$11,#REF!,32)+HLOOKUP(Sheet2!$AE$12,#REF!,32)+HLOOKUP(Sheet2!$AE$13,#REF!,32)+HLOOKUP(Sheet2!$AE$14,#REF!,32)+HLOOKUP(Sheet2!$AE$15,#REF!,32)+HLOOKUP(Sheet2!$AE$16,#REF!,32)+HLOOKUP(Sheet2!$AE$17,#REF!,32))</f>
        <v>#REF!</v>
      </c>
      <c r="AF52" s="8" t="e">
        <f>SUM(HLOOKUP(Sheet2!$AF$3,#REF!,32)+HLOOKUP(Sheet2!$AF$4,#REF!,32)+HLOOKUP(Sheet2!$AF$5,#REF!,32)+HLOOKUP(Sheet2!$AF$6,#REF!,32)+HLOOKUP(Sheet2!$AF$7,#REF!,32)+HLOOKUP(Sheet2!$AF$8,#REF!,32)+HLOOKUP(Sheet2!$AF$9,#REF!,32)+HLOOKUP(Sheet2!$AF$10,#REF!,32)+HLOOKUP(Sheet2!$AF$11,#REF!,32)+HLOOKUP(Sheet2!$AF$12,#REF!,32)+HLOOKUP(Sheet2!$AF$13,#REF!,32)+HLOOKUP(Sheet2!$AF$14,#REF!,32))</f>
        <v>#REF!</v>
      </c>
      <c r="AG52" s="8" t="e">
        <f>SUM(HLOOKUP(Sheet2!$AG$3,#REF!,32)+HLOOKUP(Sheet2!$AG$4,#REF!,32)+HLOOKUP(Sheet2!$AG$5,#REF!,32)+HLOOKUP(Sheet2!$AG$6,#REF!,32)+HLOOKUP(Sheet2!$AG$7,#REF!,32)+HLOOKUP(Sheet2!$AG$8,#REF!,32)+HLOOKUP(Sheet2!$AG$9,#REF!,32)+HLOOKUP(Sheet2!$AG$10,#REF!,32)+HLOOKUP(Sheet2!$AG$11,#REF!,32)+HLOOKUP(Sheet2!$AG$12,#REF!,32)+HLOOKUP(Sheet2!$AG$13,#REF!,32)+HLOOKUP(Sheet2!$AG$14,#REF!,32)+HLOOKUP(Sheet2!$AG$15,#REF!,32)+HLOOKUP(Sheet2!$AG$16,#REF!,32))</f>
        <v>#REF!</v>
      </c>
      <c r="AH52" s="8" t="e">
        <f>SUM(HLOOKUP(Sheet2!$AH$3,#REF!,32)+HLOOKUP(Sheet2!$AH$4,#REF!,32)+HLOOKUP(Sheet2!$AH$5,#REF!,32)+HLOOKUP(Sheet2!$AH$6,#REF!,32)+HLOOKUP(Sheet2!$AH$7,#REF!,32)+HLOOKUP(Sheet2!$AH$8,#REF!,32)+HLOOKUP(Sheet2!$AH$9,#REF!,32)+HLOOKUP(Sheet2!$AH$10,#REF!,32)+HLOOKUP(Sheet2!$AH$11,#REF!,32)+HLOOKUP(Sheet2!$AH$12,#REF!,32)+HLOOKUP(Sheet2!$AH$13,#REF!,32)+HLOOKUP(Sheet2!$AH$14,#REF!,32)+HLOOKUP(Sheet2!$AH$15,#REF!,32)+HLOOKUP(Sheet2!$AH$16,#REF!,32))</f>
        <v>#REF!</v>
      </c>
      <c r="AI52" s="8" t="e">
        <f>SUM(HLOOKUP(Sheet2!$AI$3,#REF!,32)+HLOOKUP(Sheet2!$AI$4,#REF!,32)+HLOOKUP(Sheet2!$AI$5,#REF!,32)+HLOOKUP(Sheet2!$AI$6,#REF!,32)+HLOOKUP(Sheet2!$AI$7,#REF!,32)+HLOOKUP(Sheet2!$AI$8,#REF!,32)+HLOOKUP(Sheet2!$AI$9,#REF!,32)+HLOOKUP(Sheet2!$AI$10,#REF!,32)+HLOOKUP(Sheet2!$AI$11,#REF!,32)+HLOOKUP(Sheet2!$AI$12,#REF!,32)+HLOOKUP(Sheet2!$AI$13,#REF!,32))</f>
        <v>#REF!</v>
      </c>
      <c r="AJ52" s="8" t="e">
        <f>SUM(HLOOKUP(Sheet2!$AJ$3,#REF!,32)+HLOOKUP(Sheet2!$AJ$4,#REF!,32)+HLOOKUP(Sheet2!$AJ$5,#REF!,32)+HLOOKUP(Sheet2!$AJ$6,#REF!,32)+HLOOKUP(Sheet2!$AJ$7,#REF!,32)+HLOOKUP(Sheet2!$AJ$8,#REF!,32)+HLOOKUP(Sheet2!$AJ$9,#REF!,32)+HLOOKUP(Sheet2!$AJ$10,#REF!,32)+HLOOKUP(Sheet2!$AJ$11,#REF!,32)+HLOOKUP(Sheet2!$AJ$12,#REF!,32)+HLOOKUP(Sheet2!$AJ$13,#REF!,32)+HLOOKUP(Sheet2!$AJ$14,#REF!,32)+HLOOKUP(Sheet2!$AJ$15,#REF!,32))</f>
        <v>#REF!</v>
      </c>
      <c r="AK52" s="8" t="e">
        <f>SUM(HLOOKUP(Sheet2!$AK$3,#REF!,32)+HLOOKUP(Sheet2!$AK$4,#REF!,32)+HLOOKUP(Sheet2!$AK$5,#REF!,32)+HLOOKUP(Sheet2!$AK$6,#REF!,32)+HLOOKUP(Sheet2!$AK$7,#REF!,32)+HLOOKUP(Sheet2!$AK$8,#REF!,32)+HLOOKUP(Sheet2!$AK$9,#REF!,32)+HLOOKUP(Sheet2!$AK$10,#REF!,32)+HLOOKUP(Sheet2!$AK$11,#REF!,32)+HLOOKUP(Sheet2!$AK$12,#REF!,32)+HLOOKUP(Sheet2!$AK$13,#REF!,32)+HLOOKUP(Sheet2!$AK$14,#REF!,32))</f>
        <v>#REF!</v>
      </c>
      <c r="AL52" s="8" t="e">
        <f>SUM(HLOOKUP(Sheet2!$AL$3,#REF!,32)+HLOOKUP(Sheet2!$AL$4,#REF!,32)+HLOOKUP(Sheet2!$AL$5,#REF!,32)+HLOOKUP(Sheet2!$AL$6,#REF!,32)+HLOOKUP(Sheet2!$AL$7,#REF!,32)+HLOOKUP(Sheet2!$AL$8,#REF!,32)+HLOOKUP(Sheet2!$AL$9,#REF!,32)+HLOOKUP(Sheet2!$AL$10,#REF!,32)+HLOOKUP(Sheet2!$AL$11,#REF!,32)+HLOOKUP(Sheet2!$AL$12,#REF!,32)+HLOOKUP(Sheet2!$AL$13,#REF!,32)+HLOOKUP(Sheet2!$AL$14,#REF!,32)+HLOOKUP(Sheet2!$AL$15,#REF!,32)+HLOOKUP(Sheet2!$AL$16,#REF!,32))</f>
        <v>#REF!</v>
      </c>
      <c r="AM52" s="8" t="e">
        <f>SUM(HLOOKUP(Sheet2!$AM$3,#REF!,32)+HLOOKUP(Sheet2!$AM$4,#REF!,32)+HLOOKUP(Sheet2!$AM$5,#REF!,32)+HLOOKUP(Sheet2!$AM$6,#REF!,32)+HLOOKUP(Sheet2!$AM$7,#REF!,32)+HLOOKUP(Sheet2!$AM$8,#REF!,32)+HLOOKUP(Sheet2!$AM$9,#REF!,32)+HLOOKUP(Sheet2!$AM$10,#REF!,32)+HLOOKUP(Sheet2!$AM$11,#REF!,32)+HLOOKUP(Sheet2!$AM$12,#REF!,32)+HLOOKUP(Sheet2!$AM$13,#REF!,32)+HLOOKUP(Sheet2!$AM$14,#REF!,32)+HLOOKUP(Sheet2!$AM$15,#REF!,32)+HLOOKUP(Sheet2!$AM$16,#REF!,32)+HLOOKUP(Sheet2!$AM$17,#REF!,32))</f>
        <v>#REF!</v>
      </c>
      <c r="AN52" s="8" t="e">
        <f>SUM(HLOOKUP(Sheet2!$AN$3,#REF!,32)+HLOOKUP(Sheet2!$AN$4,#REF!,32)+HLOOKUP(Sheet2!$AN$5,#REF!,32)+HLOOKUP(Sheet2!$AN$6,#REF!,32)+HLOOKUP(Sheet2!$AN$7,#REF!,32)+HLOOKUP(Sheet2!$AN$8,#REF!,32)+HLOOKUP(Sheet2!$AN$9,#REF!,32)+HLOOKUP(Sheet2!$AN$10,#REF!,32)+HLOOKUP(Sheet2!$AN$11,#REF!,32)+HLOOKUP(Sheet2!$AN$12,#REF!,32)+HLOOKUP(Sheet2!$AN$13,#REF!,32)+HLOOKUP(Sheet2!$AN$14,#REF!,32)+HLOOKUP(Sheet2!$AN$15,#REF!,32)+HLOOKUP(Sheet2!$AN$16,#REF!,32)+HLOOKUP(Sheet2!$AN$17,#REF!,32))</f>
        <v>#REF!</v>
      </c>
      <c r="AO52" s="8" t="e">
        <f>SUM(HLOOKUP(Sheet2!$AO$3,#REF!,32)+HLOOKUP(Sheet2!$AO$4,#REF!,32)+HLOOKUP(Sheet2!$AO$5,#REF!,32)+HLOOKUP(Sheet2!$AO$6,#REF!,32)+HLOOKUP(Sheet2!$AO$7,#REF!,32)+HLOOKUP(Sheet2!$AO$8,#REF!,32)+HLOOKUP(Sheet2!$AO$9,#REF!,32)+HLOOKUP(Sheet2!$AO$10,#REF!,32)+HLOOKUP(Sheet2!$AO$11,#REF!,32)+HLOOKUP(Sheet2!$AO$12,#REF!,32)+HLOOKUP(Sheet2!$AO$13,#REF!,32)+HLOOKUP(Sheet2!$AO$14,#REF!,32)+HLOOKUP(Sheet2!$AO$15,#REF!,32)+HLOOKUP(Sheet2!$AO$16,#REF!,32)+HLOOKUP(Sheet2!$AO$17,#REF!,32))</f>
        <v>#REF!</v>
      </c>
      <c r="AP52" s="8" t="e">
        <f>SUM(HLOOKUP(Sheet2!$AP$3,#REF!,32)+HLOOKUP(Sheet2!$AP$4,#REF!,32)+HLOOKUP(Sheet2!$AP$5,#REF!,32)+HLOOKUP(Sheet2!$AP$6,#REF!,32)+HLOOKUP(Sheet2!$AP$7,#REF!,32)+HLOOKUP(Sheet2!$AP$8,#REF!,32)+HLOOKUP(Sheet2!$AP$9,#REF!,32)+HLOOKUP(Sheet2!$AP$10,#REF!,32)+HLOOKUP(Sheet2!$AP$11,#REF!,32)+HLOOKUP(Sheet2!$AP$12,#REF!,32)+HLOOKUP(Sheet2!$AP$13,#REF!,32)+HLOOKUP(Sheet2!$AP$14,#REF!,32)+HLOOKUP(Sheet2!$AP$15,#REF!,32)+HLOOKUP(Sheet2!$AP$16,#REF!,32))</f>
        <v>#REF!</v>
      </c>
      <c r="AQ52" s="8" t="e">
        <f>SUM(HLOOKUP(Sheet2!$AQ$3,#REF!,32)+HLOOKUP(Sheet2!$AQ$4,#REF!,32)+HLOOKUP(Sheet2!$AQ$5,#REF!,32)+HLOOKUP(Sheet2!$AQ$6,#REF!,32)+HLOOKUP(Sheet2!$AQ$7,#REF!,32)+HLOOKUP(Sheet2!$AQ$8,#REF!,32)+HLOOKUP(Sheet2!$AQ$9,#REF!,32)+HLOOKUP(Sheet2!$AQ$10,#REF!,32)+HLOOKUP(Sheet2!$AQ$11,#REF!,32)+HLOOKUP(Sheet2!$AQ$12,#REF!,32)+HLOOKUP(Sheet2!$AQ$13,#REF!,32)+HLOOKUP(Sheet2!$AQ$14,#REF!,32)+HLOOKUP(Sheet2!$AQ$15,#REF!,32)+HLOOKUP(Sheet2!$AQ$16,#REF!,32))</f>
        <v>#REF!</v>
      </c>
      <c r="AR52" s="8" t="e">
        <f>SUM(HLOOKUP(Sheet2!$AR$3,#REF!,32)+HLOOKUP(Sheet2!$AR$4,#REF!,32)+HLOOKUP(Sheet2!$AR$5,#REF!,32)+HLOOKUP(Sheet2!$AR$6,#REF!,32)+HLOOKUP(Sheet2!$AR$7,#REF!,32)+HLOOKUP(Sheet2!$AR$8,#REF!,32)+HLOOKUP(Sheet2!$AR$9,#REF!,32)+HLOOKUP(Sheet2!$AR$10,#REF!,32)+HLOOKUP(Sheet2!$AR$11,#REF!,32)+HLOOKUP(Sheet2!$AR$12,#REF!,32)+HLOOKUP(Sheet2!$AR$13,#REF!,32)+HLOOKUP(Sheet2!$AR$14,#REF!,32)+HLOOKUP(Sheet2!$AR$15,#REF!,32)+HLOOKUP(Sheet2!$AR$16,#REF!,32))</f>
        <v>#REF!</v>
      </c>
      <c r="AS52" s="8" t="e">
        <f>SUM(HLOOKUP(Sheet2!$AS$3,#REF!,32)+HLOOKUP(Sheet2!$AS$4,#REF!,32)+HLOOKUP(Sheet2!$AS$5,#REF!,32)+HLOOKUP(Sheet2!$AS$6,#REF!,32)+HLOOKUP(Sheet2!$AS$7,#REF!,32)+HLOOKUP(Sheet2!$AS$8,#REF!,32)+HLOOKUP(Sheet2!$AS$9,#REF!,32)+HLOOKUP(Sheet2!$AS$10,#REF!,32)+HLOOKUP(Sheet2!$AS$11,#REF!,32)+HLOOKUP(Sheet2!$AS$12,#REF!,32)+HLOOKUP(Sheet2!$AS$13,#REF!,32)+HLOOKUP(Sheet2!$AS$14,#REF!,32))</f>
        <v>#REF!</v>
      </c>
      <c r="AT52" s="8" t="e">
        <f>SUM(HLOOKUP(Sheet2!$AT$3,#REF!,32)+HLOOKUP(Sheet2!$AT$4,#REF!,32)+HLOOKUP(Sheet2!$AT$5,#REF!,32)+HLOOKUP(Sheet2!$AT$6,#REF!,32)+HLOOKUP(Sheet2!$AT$7,#REF!,32)+HLOOKUP(Sheet2!$AT$8,#REF!,32)+HLOOKUP(Sheet2!$AT$9,#REF!,32)+HLOOKUP(Sheet2!$AT$10,#REF!,32)+HLOOKUP(Sheet2!$AT$11,#REF!,32)+HLOOKUP(Sheet2!$AT$12,#REF!,32)+HLOOKUP(Sheet2!$AT$13,#REF!,32)+HLOOKUP(Sheet2!$AT$14,#REF!,32)+HLOOKUP(Sheet2!$AT$15,#REF!,32)+HLOOKUP(Sheet2!$AT$16,#REF!,32))</f>
        <v>#REF!</v>
      </c>
      <c r="AU52" s="8" t="e">
        <f>SUM(HLOOKUP(Sheet2!$AU$3,#REF!,32)+HLOOKUP(Sheet2!$AU$4,#REF!,32)+HLOOKUP(Sheet2!$AU$5,#REF!,32)+HLOOKUP(Sheet2!$AU$6,#REF!,32)+HLOOKUP(Sheet2!$AU$7,#REF!,32)+HLOOKUP(Sheet2!$AU$8,#REF!,32)+HLOOKUP(Sheet2!$AU$9,#REF!,32)+HLOOKUP(Sheet2!$AU$10,#REF!,32)+HLOOKUP(Sheet2!$AU$11,#REF!,32)+HLOOKUP(Sheet2!$AU$12,#REF!,32)+HLOOKUP(Sheet2!$AU$13,#REF!,32)+HLOOKUP(Sheet2!$AU$14,#REF!,32)+HLOOKUP(Sheet2!$AU$15,#REF!,32)+HLOOKUP(Sheet2!$AU$16,#REF!,32))</f>
        <v>#REF!</v>
      </c>
      <c r="AV52" s="8" t="e">
        <f>SUM(HLOOKUP(Sheet2!$AV$3,#REF!,32)+HLOOKUP(Sheet2!$AV$4,#REF!,32)+HLOOKUP(Sheet2!$AV$5,#REF!,32)+HLOOKUP(Sheet2!$AV$6,#REF!,32)+HLOOKUP(Sheet2!$AV$7,#REF!,32)+HLOOKUP(Sheet2!$AV$8,#REF!,32)+HLOOKUP(Sheet2!$AV$9,#REF!,32)+HLOOKUP(Sheet2!$AV$10,#REF!,32)+HLOOKUP(Sheet2!$AV$11,#REF!,32)+HLOOKUP(Sheet2!$AV$12,#REF!,32)+HLOOKUP(Sheet2!$AV$13,#REF!,32)+HLOOKUP(Sheet2!$AV$14,#REF!,32)+HLOOKUP(Sheet2!$AV$15,#REF!,32)+HLOOKUP(Sheet2!$AV$16,#REF!,32)+HLOOKUP(Sheet2!$AV$17,#REF!,32))</f>
        <v>#REF!</v>
      </c>
      <c r="AW52" s="8" t="e">
        <f>SUM(HLOOKUP(Sheet2!$AW$3,#REF!,32)+HLOOKUP(Sheet2!$AW$4,#REF!,32)+HLOOKUP(Sheet2!$AW$5,#REF!,32)+HLOOKUP(Sheet2!$AW$6,#REF!,32)+HLOOKUP(Sheet2!$AW$7,#REF!,32)+HLOOKUP(Sheet2!$AW$8,#REF!,32)+HLOOKUP(Sheet2!$AW$9,#REF!,32)+HLOOKUP(Sheet2!$AW$10,#REF!,32)+HLOOKUP(Sheet2!$AW$11,#REF!,32)+HLOOKUP(Sheet2!$AW$12,#REF!,32)+HLOOKUP(Sheet2!$AW$13,#REF!,32)+HLOOKUP(Sheet2!$AW$14,#REF!,32)+HLOOKUP(Sheet2!$AW$15,#REF!,32)+HLOOKUP(Sheet2!$AW$16,#REF!,32)+HLOOKUP(Sheet2!$AW$17,#REF!,32))</f>
        <v>#REF!</v>
      </c>
      <c r="AX52" s="8" t="e">
        <f>SUM(HLOOKUP(Sheet2!$AX$3,#REF!,32)+HLOOKUP(Sheet2!$AX$4,#REF!,32)+HLOOKUP(Sheet2!$AX$5,#REF!,32)+HLOOKUP(Sheet2!$AX$6,#REF!,32)+HLOOKUP(Sheet2!$AX$7,#REF!,32)+HLOOKUP(Sheet2!$AX$8,#REF!,32)+HLOOKUP(Sheet2!$AX$9,#REF!,32)+HLOOKUP(Sheet2!$AX$10,#REF!,32)+HLOOKUP(Sheet2!$AX$11,#REF!,32)+HLOOKUP(Sheet2!$AX$12,#REF!,32)+HLOOKUP(Sheet2!$AX$13,#REF!,32)+HLOOKUP(Sheet2!$AX$14,#REF!,32)+HLOOKUP(Sheet2!$AX$15,#REF!,32)+HLOOKUP(Sheet2!$AX$16,#REF!,32)+HLOOKUP(Sheet2!$AX$17,#REF!,32)+HLOOKUP(Sheet2!$AX$18,#REF!,32)+HLOOKUP(Sheet2!$AX$19,#REF!,32)+HLOOKUP(Sheet2!$AX$20,#REF!,32))</f>
        <v>#REF!</v>
      </c>
      <c r="AY52" s="8" t="e">
        <f>SUM(HLOOKUP(Sheet2!$AY$3,#REF!,32)+HLOOKUP(Sheet2!$AY$4,#REF!,32)+HLOOKUP(Sheet2!$AY$5,#REF!,32)+HLOOKUP(Sheet2!$AY$6,#REF!,32)+HLOOKUP(Sheet2!$AY$7,#REF!,32)+HLOOKUP(Sheet2!$AY$8,#REF!,32)+HLOOKUP(Sheet2!$AY$9,#REF!,32)+HLOOKUP(Sheet2!$AY$10,#REF!,32)+HLOOKUP(Sheet2!$AY$11,#REF!,32)+HLOOKUP(Sheet2!$AY$12,#REF!,32)+HLOOKUP(Sheet2!$AY$13,#REF!,32)+HLOOKUP(Sheet2!$AY$14,#REF!,32)+HLOOKUP(Sheet2!$AY$15,#REF!,32)+HLOOKUP(Sheet2!$AY$16,#REF!,32)+HLOOKUP(Sheet2!$AY$17,#REF!,32))</f>
        <v>#REF!</v>
      </c>
      <c r="AZ52" s="8" t="e">
        <f>SUM(HLOOKUP(Sheet2!$AZ$3,#REF!,32)+HLOOKUP(Sheet2!$AZ$4,#REF!,32)+HLOOKUP(Sheet2!$AZ$5,#REF!,32)+HLOOKUP(Sheet2!$AZ$6,#REF!,32)+HLOOKUP(Sheet2!$AZ$7,#REF!,32)+HLOOKUP(Sheet2!$AZ$8,#REF!,32)+HLOOKUP(Sheet2!$AZ$9,#REF!,32)+HLOOKUP(Sheet2!$AZ$10,#REF!,32)+HLOOKUP(Sheet2!$AZ$11,#REF!,32)+HLOOKUP(Sheet2!$AZ$12,#REF!,32)+HLOOKUP(Sheet2!$AZ$13,#REF!,32)+HLOOKUP(Sheet2!$AZ$14,#REF!,32)+HLOOKUP(Sheet2!$AZ$15,#REF!,32)+HLOOKUP(Sheet2!$AZ$16,#REF!,32)+HLOOKUP(Sheet2!$AZ$17,#REF!,32)+HLOOKUP(Sheet2!$AZ$18,#REF!,32)+HLOOKUP(Sheet2!$AZ$19,#REF!,32))</f>
        <v>#REF!</v>
      </c>
      <c r="BA52" s="8" t="e">
        <f>SUM(HLOOKUP(Sheet2!$BA$3,#REF!,32)+HLOOKUP(Sheet2!$BA$4,#REF!,32)+HLOOKUP(Sheet2!$BA$5,#REF!,32)+HLOOKUP(Sheet2!$BA$6,#REF!,32)+HLOOKUP(Sheet2!$BA$7,#REF!,32)+HLOOKUP(Sheet2!$BA$8,#REF!,32)+HLOOKUP(Sheet2!$BA$9,#REF!,32)+HLOOKUP(Sheet2!$BA$10,#REF!,32)+HLOOKUP(Sheet2!$BA$11,#REF!,32)+HLOOKUP(Sheet2!$BA$12,#REF!,32)+HLOOKUP(Sheet2!$BA$13,#REF!,32)+HLOOKUP(Sheet2!$BA$14,#REF!,32)+HLOOKUP(Sheet2!$BA$15,#REF!,32)+HLOOKUP(Sheet2!$BA$16,#REF!,32))</f>
        <v>#REF!</v>
      </c>
      <c r="BB52" s="8" t="e">
        <f>SUM(HLOOKUP(Sheet2!$BB$3,#REF!,32)+HLOOKUP(Sheet2!$BB$4,#REF!,32)+HLOOKUP(Sheet2!$BB$5,#REF!,32)+HLOOKUP(Sheet2!$BB$6,#REF!,32)+HLOOKUP(Sheet2!$BB$7,#REF!,32)+HLOOKUP(Sheet2!$BB$8,#REF!,32)+HLOOKUP(Sheet2!$BB$9,#REF!,32)+HLOOKUP(Sheet2!$BB$10,#REF!,32)+HLOOKUP(Sheet2!$BB$11,#REF!,32)+HLOOKUP(Sheet2!$BB$12,#REF!,32)+HLOOKUP(Sheet2!$BB$13,#REF!,32)+HLOOKUP(Sheet2!$BB$14,#REF!,32)+HLOOKUP(Sheet2!$BB$15,#REF!,32)+HLOOKUP(Sheet2!$BB$16,#REF!,32)+HLOOKUP(Sheet2!$BB$17,#REF!,32))</f>
        <v>#REF!</v>
      </c>
      <c r="BC52" s="8" t="e">
        <f>SUM(HLOOKUP(Sheet2!$BC$3,#REF!,32)+HLOOKUP(Sheet2!$BC$4,#REF!,32)+HLOOKUP(Sheet2!$BC$5,#REF!,32)+HLOOKUP(Sheet2!$BC$6,#REF!,32)+HLOOKUP(Sheet2!$BC$7,#REF!,32)+HLOOKUP(Sheet2!$BC$8,#REF!,32)+HLOOKUP(Sheet2!$BC$9,#REF!,32)+HLOOKUP(Sheet2!$BC$10,#REF!,32)+HLOOKUP(Sheet2!$BC$11,#REF!,32)+HLOOKUP(Sheet2!$BC$12,#REF!,32)+HLOOKUP(Sheet2!$BC$13,#REF!,32)+HLOOKUP(Sheet2!$BC$14,#REF!,32))</f>
        <v>#REF!</v>
      </c>
      <c r="BD52" s="8" t="e">
        <f>SUM(HLOOKUP(Sheet2!$BD$3,#REF!,32)+HLOOKUP(Sheet2!$BD$4,#REF!,32)+HLOOKUP(Sheet2!$BD$5,#REF!,32)+HLOOKUP(Sheet2!$BD$6,#REF!,32)+HLOOKUP(Sheet2!$BD$7,#REF!,32)+HLOOKUP(Sheet2!$BD$8,#REF!,32)+HLOOKUP(Sheet2!$BD$9,#REF!,32)+HLOOKUP(Sheet2!$BD$10,#REF!,32)+HLOOKUP(Sheet2!$BD$11,#REF!,32)+HLOOKUP(Sheet2!$BD$12,#REF!,32)+HLOOKUP(Sheet2!$BD$13,#REF!,32)+HLOOKUP(Sheet2!$BD$14,#REF!,32)+HLOOKUP(Sheet2!$BD$15,#REF!,32)+HLOOKUP(Sheet2!$BD$16,#REF!,32))</f>
        <v>#REF!</v>
      </c>
      <c r="BE52" s="8" t="e">
        <f>SUM(HLOOKUP(Sheet2!$BE$3,#REF!,32)+HLOOKUP(Sheet2!$BE$4,#REF!,32)+HLOOKUP(Sheet2!$BE$5,#REF!,32)+HLOOKUP(Sheet2!$BE$6,#REF!,32)+HLOOKUP(Sheet2!$BE$7,#REF!,32)+HLOOKUP(Sheet2!$BE$8,#REF!,32)+HLOOKUP(Sheet2!$BE$9,#REF!,32)+HLOOKUP(Sheet2!$BE$10,#REF!,32)+HLOOKUP(Sheet2!$BE$11,#REF!,32)+HLOOKUP(Sheet2!$BE$12,#REF!,32)+HLOOKUP(Sheet2!$BE$13,#REF!,32)+HLOOKUP(Sheet2!$BE$14,#REF!,32)+HLOOKUP(Sheet2!$BE$15,#REF!,32)+HLOOKUP(Sheet2!$BE$16,#REF!,32))</f>
        <v>#REF!</v>
      </c>
      <c r="BF52" s="8" t="e">
        <f>SUM(HLOOKUP(Sheet2!$BF$3,#REF!,32)+HLOOKUP(Sheet2!$BF$4,#REF!,32)+HLOOKUP(Sheet2!$BF$5,#REF!,32)+HLOOKUP(Sheet2!$BF$6,#REF!,32)+HLOOKUP(Sheet2!$BF$7,#REF!,32)+HLOOKUP(Sheet2!$BF$8,#REF!,32)+HLOOKUP(Sheet2!$BF$9,#REF!,32)+HLOOKUP(Sheet2!$BF$10,#REF!,32)+HLOOKUP(Sheet2!$BF$11,#REF!,32)+HLOOKUP(Sheet2!$BF$12,#REF!,32)+HLOOKUP(Sheet2!$BF$13,#REF!,32))</f>
        <v>#REF!</v>
      </c>
      <c r="BG52" s="8" t="e">
        <f>SUM(HLOOKUP(Sheet2!$BG$3,#REF!,32)+HLOOKUP(Sheet2!$BG$4,#REF!,32)+HLOOKUP(Sheet2!$BG$5,#REF!,32)+HLOOKUP(Sheet2!$BG$6,#REF!,32)+HLOOKUP(Sheet2!$BG$7,#REF!,32)+HLOOKUP(Sheet2!$BG$8,#REF!,32)+HLOOKUP(Sheet2!$BG$9,#REF!,32)+HLOOKUP(Sheet2!$BG$10,#REF!,32)+HLOOKUP(Sheet2!$BG$11,#REF!,32)+HLOOKUP(Sheet2!$BG$12,#REF!,32)+HLOOKUP(Sheet2!$BG$13,#REF!,32)+HLOOKUP(Sheet2!$BG$14,#REF!,32)+HLOOKUP(Sheet2!$BG$15,#REF!,32))</f>
        <v>#REF!</v>
      </c>
      <c r="BH52" s="8" t="e">
        <f>SUM(HLOOKUP(Sheet2!$BH$3,#REF!,32)+HLOOKUP(Sheet2!$BH$4,#REF!,32)+HLOOKUP(Sheet2!$BH$5,#REF!,32)+HLOOKUP(Sheet2!$BH$6,#REF!,32)+HLOOKUP(Sheet2!$BH$7,#REF!,32)+HLOOKUP(Sheet2!$BH$8,#REF!,32)+HLOOKUP(Sheet2!$BH$9,#REF!,32)+HLOOKUP(Sheet2!$BH$10,#REF!,32)+HLOOKUP(Sheet2!$BH$11,#REF!,32)+HLOOKUP(Sheet2!$BH$12,#REF!,32)+HLOOKUP(Sheet2!$BH$13,#REF!,32)+HLOOKUP(Sheet2!$BH$14,#REF!,32))</f>
        <v>#REF!</v>
      </c>
      <c r="BI52" s="8" t="e">
        <f>SUM(HLOOKUP(Sheet2!$BI$3,#REF!,32)+HLOOKUP(Sheet2!$BI$4,#REF!,32)+HLOOKUP(Sheet2!$BI$5,#REF!,32)+HLOOKUP(Sheet2!$BI$6,#REF!,32)+HLOOKUP(Sheet2!$BI$7,#REF!,32)+HLOOKUP(Sheet2!$BI$8,#REF!,32)+HLOOKUP(Sheet2!$BI$9,#REF!,32)+HLOOKUP(Sheet2!$BI$10,#REF!,32)+HLOOKUP(Sheet2!$BI$11,#REF!,32)+HLOOKUP(Sheet2!$BI$12,#REF!,32)+HLOOKUP(Sheet2!$BI$13,#REF!,32)+HLOOKUP(Sheet2!$BI$14,#REF!,32)+HLOOKUP(Sheet2!$BI$15,#REF!,32)+HLOOKUP(Sheet2!$BI$16,#REF!,32))</f>
        <v>#REF!</v>
      </c>
      <c r="BJ52" s="8" t="e">
        <f>SUM(HLOOKUP(Sheet2!$BJ$3,#REF!,32)+HLOOKUP(Sheet2!$BJ$4,#REF!,32)+HLOOKUP(Sheet2!$BJ$5,#REF!,32)+HLOOKUP(Sheet2!$BJ$6,#REF!,32)+HLOOKUP(Sheet2!$BJ$7,#REF!,32)+HLOOKUP(Sheet2!$BJ$8,#REF!,32)+HLOOKUP(Sheet2!$BJ$9,#REF!,32)+HLOOKUP(Sheet2!$BJ$10,#REF!,32)+HLOOKUP(Sheet2!$BJ$11,#REF!,32)+HLOOKUP(Sheet2!$BJ$12,#REF!,32)+HLOOKUP(Sheet2!$BJ$13,#REF!,32)+HLOOKUP(Sheet2!$BJ$14,#REF!,32)+HLOOKUP(Sheet2!$BJ$15,#REF!,32)+HLOOKUP(Sheet2!$BJ$16,#REF!,32)+HLOOKUP(Sheet2!$BJ$17,#REF!,32))</f>
        <v>#REF!</v>
      </c>
      <c r="BK52" s="8" t="e">
        <f>SUM(HLOOKUP(Sheet2!$BK$3,#REF!,32)+HLOOKUP(Sheet2!$BK$4,#REF!,32)+HLOOKUP(Sheet2!$BK$5,#REF!,32)+HLOOKUP(Sheet2!$BK$6,#REF!,32)+HLOOKUP(Sheet2!$BK$7,#REF!,32)+HLOOKUP(Sheet2!$BK$8,#REF!,32)+HLOOKUP(Sheet2!$BK$9,#REF!,32)+HLOOKUP(Sheet2!$BK$10,#REF!,32)+HLOOKUP(Sheet2!$BK$11,#REF!,32)+HLOOKUP(Sheet2!$BK$12,#REF!,32)+HLOOKUP(Sheet2!$BK$13,#REF!,32)+HLOOKUP(Sheet2!$BK$14,#REF!,32)+HLOOKUP(Sheet2!$BK$15,#REF!,32)+HLOOKUP(Sheet2!$BK$16,#REF!,32)+HLOOKUP(Sheet2!$BK$17,#REF!,32))</f>
        <v>#REF!</v>
      </c>
      <c r="BL52" s="8" t="e">
        <f>SUM(HLOOKUP(Sheet2!$BL$3,#REF!,32)+HLOOKUP(Sheet2!$BL$4,#REF!,32)+HLOOKUP(Sheet2!$BL$5,#REF!,32)+HLOOKUP(Sheet2!$BL$6,#REF!,32)+HLOOKUP(Sheet2!$BL$7,#REF!,32)+HLOOKUP(Sheet2!$BL$8,#REF!,32)+HLOOKUP(Sheet2!$BL$9,#REF!,32)+HLOOKUP(Sheet2!$BL$10,#REF!,32)+HLOOKUP(Sheet2!$BL$11,#REF!,32)+HLOOKUP(Sheet2!$BL$12,#REF!,32)+HLOOKUP(Sheet2!$BL$13,#REF!,32)+HLOOKUP(Sheet2!$BL$14,#REF!,32)+HLOOKUP(Sheet2!$BL$15,#REF!,32)+HLOOKUP(Sheet2!$BL$16,#REF!,32)+HLOOKUP(Sheet2!$BL$17,#REF!,32))</f>
        <v>#REF!</v>
      </c>
      <c r="BM52" s="8" t="e">
        <f>SUM(HLOOKUP(Sheet2!$BM$3,#REF!,32)+HLOOKUP(Sheet2!$BM$4,#REF!,32)+HLOOKUP(Sheet2!$BM$5,#REF!,32)+HLOOKUP(Sheet2!$BM$6,#REF!,32)+HLOOKUP(Sheet2!$BM$7,#REF!,32)+HLOOKUP(Sheet2!$BM$8,#REF!,32)+HLOOKUP(Sheet2!$BM$9,#REF!,32)+HLOOKUP(Sheet2!$BM$10,#REF!,32)+HLOOKUP(Sheet2!$BM$11,#REF!,32)+HLOOKUP(Sheet2!$BM$12,#REF!,32)+HLOOKUP(Sheet2!$BM$13,#REF!,32)+HLOOKUP(Sheet2!$BM$14,#REF!,32)+HLOOKUP(Sheet2!$BM$15,#REF!,32)+HLOOKUP(Sheet2!$BM$16,#REF!,32))</f>
        <v>#REF!</v>
      </c>
      <c r="BN52" s="8" t="e">
        <f>SUM(HLOOKUP(Sheet2!$BN$3,#REF!,32)+HLOOKUP(Sheet2!$BN$4,#REF!,32)+HLOOKUP(Sheet2!$BN$5,#REF!,32)+HLOOKUP(Sheet2!$BN$6,#REF!,32)+HLOOKUP(Sheet2!$BN$7,#REF!,32)+HLOOKUP(Sheet2!$BN$8,#REF!,32)+HLOOKUP(Sheet2!$BN$9,#REF!,32)+HLOOKUP(Sheet2!$BN$10,#REF!,32)+HLOOKUP(Sheet2!$BN$11,#REF!,32)+HLOOKUP(Sheet2!$BN$12,#REF!,32)+HLOOKUP(Sheet2!$BN$13,#REF!,32)+HLOOKUP(Sheet2!$BN$14,#REF!,32)+HLOOKUP(Sheet2!$BN$15,#REF!,32)+HLOOKUP(Sheet2!$BN$16,#REF!,32))</f>
        <v>#REF!</v>
      </c>
      <c r="BO52" s="8" t="e">
        <f>SUM(HLOOKUP(Sheet2!$BO$3,#REF!,32)+HLOOKUP(Sheet2!$BO$4,#REF!,32)+HLOOKUP(Sheet2!$BO$5,#REF!,32)+HLOOKUP(Sheet2!$BO$6,#REF!,32)+HLOOKUP(Sheet2!$BO$7,#REF!,32)+HLOOKUP(Sheet2!$BO$8,#REF!,32)+HLOOKUP(Sheet2!$BO$9,#REF!,32)+HLOOKUP(Sheet2!$BO$10,#REF!,32)+HLOOKUP(Sheet2!$BO$11,#REF!,32)+HLOOKUP(Sheet2!$BO$12,#REF!,32)+HLOOKUP(Sheet2!$BO$13,#REF!,32)+HLOOKUP(Sheet2!$BO$14,#REF!,32)+HLOOKUP(Sheet2!$BO$15,#REF!,32)+HLOOKUP(Sheet2!$BO$16,#REF!,32))</f>
        <v>#REF!</v>
      </c>
      <c r="BP52" s="8" t="e">
        <f>SUM(HLOOKUP(Sheet2!$BP$3,#REF!,32)+HLOOKUP(Sheet2!$BP$4,#REF!,32)+HLOOKUP(Sheet2!$BP$5,#REF!,32)+HLOOKUP(Sheet2!$BP$6,#REF!,32)+HLOOKUP(Sheet2!$BP$7,#REF!,32)+HLOOKUP(Sheet2!$BP$8,#REF!,32)+HLOOKUP(Sheet2!$BP$9,#REF!,32)+HLOOKUP(Sheet2!$BP$10,#REF!,32)+HLOOKUP(Sheet2!$BP$11,#REF!,32)+HLOOKUP(Sheet2!$BP$12,#REF!,32)+HLOOKUP(Sheet2!$BP$13,#REF!,32)+HLOOKUP(Sheet2!$BP$14,#REF!,32))</f>
        <v>#REF!</v>
      </c>
      <c r="BQ52" s="8" t="e">
        <f>SUM(HLOOKUP(Sheet2!$BQ$3,#REF!,32)+HLOOKUP(Sheet2!$BQ$4,#REF!,32)+HLOOKUP(Sheet2!$BQ$5,#REF!,32)+HLOOKUP(Sheet2!$BQ$6,#REF!,32)+HLOOKUP(Sheet2!$BQ$7,#REF!,32)+HLOOKUP(Sheet2!$BQ$8,#REF!,32)+HLOOKUP(Sheet2!$BQ$9,#REF!,32)+HLOOKUP(Sheet2!$BQ$10,#REF!,32)+HLOOKUP(Sheet2!$BQ$11,#REF!,32)+HLOOKUP(Sheet2!$BQ$12,#REF!,32)+HLOOKUP(Sheet2!$BQ$13,#REF!,32)+HLOOKUP(Sheet2!$BQ$14,#REF!,32)+HLOOKUP(Sheet2!$BQ$15,#REF!,32)+HLOOKUP(Sheet2!$BQ$16,#REF!,32))</f>
        <v>#REF!</v>
      </c>
      <c r="BR52" s="8" t="e">
        <f>SUM(HLOOKUP(Sheet2!$BR$3,#REF!,32)+HLOOKUP(Sheet2!$BR$4,#REF!,32)+HLOOKUP(Sheet2!$BR$5,#REF!,32)+HLOOKUP(Sheet2!$BR$6,#REF!,32)+HLOOKUP(Sheet2!$BR$7,#REF!,32)+HLOOKUP(Sheet2!$BR$8,#REF!,32)+HLOOKUP(Sheet2!$BR$9,#REF!,32)+HLOOKUP(Sheet2!$BR$10,#REF!,32)+HLOOKUP(Sheet2!$BR$11,#REF!,32)+HLOOKUP(Sheet2!$BR$12,#REF!,32)+HLOOKUP(Sheet2!$BR$13,#REF!,32)+HLOOKUP(Sheet2!$BR$14,#REF!,32)+HLOOKUP(Sheet2!$BR$15,#REF!,32)+HLOOKUP(Sheet2!$BR$16,#REF!,32))</f>
        <v>#REF!</v>
      </c>
      <c r="BS52" s="8" t="e">
        <f>SUM(HLOOKUP(Sheet2!$BS$3,#REF!,32)+HLOOKUP(Sheet2!$BS$4,#REF!,32)+HLOOKUP(Sheet2!$BS$5,#REF!,32)+HLOOKUP(Sheet2!$BS$6,#REF!,32)+HLOOKUP(Sheet2!$BS$7,#REF!,32)+HLOOKUP(Sheet2!$BS$8,#REF!,32)+HLOOKUP(Sheet2!$BS$9,#REF!,32)+HLOOKUP(Sheet2!$BS$10,#REF!,32)+HLOOKUP(Sheet2!$BS$11,#REF!,32)+HLOOKUP(Sheet2!$BS$12,#REF!,32)+HLOOKUP(Sheet2!$BS$13,#REF!,32)+HLOOKUP(Sheet2!$BS$14,#REF!,32)+HLOOKUP(Sheet2!$BS$15,#REF!,32)+HLOOKUP(Sheet2!$BS$16,#REF!,32)+HLOOKUP(Sheet2!$BS$17,#REF!,32))</f>
        <v>#REF!</v>
      </c>
      <c r="BT52" s="8" t="e">
        <f>SUM(HLOOKUP(Sheet2!$BT$3,#REF!,32)+HLOOKUP(Sheet2!$BT$4,#REF!,32)+HLOOKUP(Sheet2!$BT$5,#REF!,32)+HLOOKUP(Sheet2!$BT$6,#REF!,32)+HLOOKUP(Sheet2!$BT$7,#REF!,32)+HLOOKUP(Sheet2!$BT$8,#REF!,32)+HLOOKUP(Sheet2!$BT$9,#REF!,32)+HLOOKUP(Sheet2!$BT$10,#REF!,32)+HLOOKUP(Sheet2!$BT$11,#REF!,32)+HLOOKUP(Sheet2!$BT$12,#REF!,32)+HLOOKUP(Sheet2!$BT$13,#REF!,32)+HLOOKUP(Sheet2!$BT$14,#REF!,32)+HLOOKUP(Sheet2!$BT$15,#REF!,32)+HLOOKUP(Sheet2!$BT$16,#REF!,32)+HLOOKUP(Sheet2!$BT$17,#REF!,32))</f>
        <v>#REF!</v>
      </c>
      <c r="BU52" s="8" t="e">
        <f>SUM(HLOOKUP(Sheet2!$BU$3,#REF!,32)+HLOOKUP(Sheet2!$BU$4,#REF!,32)+HLOOKUP(Sheet2!$BU$5,#REF!,32)+HLOOKUP(Sheet2!$BU$6,#REF!,32)+HLOOKUP(Sheet2!$BU$7,#REF!,32)+HLOOKUP(Sheet2!$BU$8,#REF!,32)+HLOOKUP(Sheet2!$BU$9,#REF!,32)+HLOOKUP(Sheet2!$BU$10,#REF!,32)+HLOOKUP(Sheet2!$BU$11,#REF!,32)+HLOOKUP(Sheet2!$BU$12,#REF!,32)+HLOOKUP(Sheet2!$BU$13,#REF!,32)+HLOOKUP(Sheet2!$BU$14,#REF!,32)+HLOOKUP(Sheet2!$BU$15,#REF!,32)+HLOOKUP(Sheet2!$BU$16,#REF!,32)+HLOOKUP(Sheet2!$BU$17,#REF!,32)+HLOOKUP(Sheet2!$BU$18,#REF!,32)+HLOOKUP(Sheet2!$BU$19,#REF!,32)+HLOOKUP(Sheet2!$BU$20,#REF!,32))</f>
        <v>#REF!</v>
      </c>
      <c r="BV52" s="8" t="e">
        <f>SUM(HLOOKUP(Sheet2!$BV$3,#REF!,32)+HLOOKUP(Sheet2!$BV$4,#REF!,32)+HLOOKUP(Sheet2!$BV$5,#REF!,32)+HLOOKUP(Sheet2!$BV$6,#REF!,32)+HLOOKUP(Sheet2!$BV$7,#REF!,32)+HLOOKUP(Sheet2!$BV$8,#REF!,32)+HLOOKUP(Sheet2!$BV$9,#REF!,32)+HLOOKUP(Sheet2!$BV$10,#REF!,32)+HLOOKUP(Sheet2!$BV$11,#REF!,32)+HLOOKUP(Sheet2!$BV$12,#REF!,32)+HLOOKUP(Sheet2!$BV$13,#REF!,32)+HLOOKUP(Sheet2!$BV$14,#REF!,32)+HLOOKUP(Sheet2!$BV$15,#REF!,32)+HLOOKUP(Sheet2!$BV$16,#REF!,32)+HLOOKUP(Sheet2!$BV$17,#REF!,32))</f>
        <v>#REF!</v>
      </c>
      <c r="BW52" s="8" t="e">
        <f>SUM(HLOOKUP(Sheet2!$BW$3,#REF!,32)+HLOOKUP(Sheet2!$BW$4,#REF!,32)+HLOOKUP(Sheet2!$BW$5,#REF!,32)+HLOOKUP(Sheet2!$BW$6,#REF!,32)+HLOOKUP(Sheet2!$BW$7,#REF!,32)+HLOOKUP(Sheet2!$BW$8,#REF!,32)+HLOOKUP(Sheet2!$BW$9,#REF!,32)+HLOOKUP(Sheet2!$BW$10,#REF!,32)+HLOOKUP(Sheet2!$BW$11,#REF!,32)+HLOOKUP(Sheet2!$BW$12,#REF!,32)+HLOOKUP(Sheet2!$BW$13,#REF!,32)+HLOOKUP(Sheet2!$BW$14,#REF!,32)+HLOOKUP(Sheet2!$BW$15,#REF!,32)+HLOOKUP(Sheet2!$BW$16,#REF!,32)+HLOOKUP(Sheet2!$BW$17,#REF!,32)+HLOOKUP(Sheet2!$BW$18,#REF!,32)+HLOOKUP(Sheet2!$BW$19,#REF!,32))</f>
        <v>#REF!</v>
      </c>
      <c r="BX52" s="8" t="e">
        <f>SUM(HLOOKUP(Sheet2!$BX$3,#REF!,32)+HLOOKUP(Sheet2!$BX$4,#REF!,32)+HLOOKUP(Sheet2!$BX$5,#REF!,32)+HLOOKUP(Sheet2!$BX$6,#REF!,32)+HLOOKUP(Sheet2!$BX$7,#REF!,32)+HLOOKUP(Sheet2!$BX$8,#REF!,32)+HLOOKUP(Sheet2!$BX$9,#REF!,32)+HLOOKUP(Sheet2!$BX$10,#REF!,32)+HLOOKUP(Sheet2!$BX$11,#REF!,32)+HLOOKUP(Sheet2!$BX$12,#REF!,32)+HLOOKUP(Sheet2!$BX$13,#REF!,32)+HLOOKUP(Sheet2!$BX$14,#REF!,32)+HLOOKUP(Sheet2!$BX$15,#REF!,32)+HLOOKUP(Sheet2!$BX$16,#REF!,32)+HLOOKUP(Sheet2!$BX$17,#REF!,32))</f>
        <v>#REF!</v>
      </c>
      <c r="BY52" s="8" t="e">
        <f>SUM(HLOOKUP(Sheet2!$BY$3,#REF!,32)+HLOOKUP(Sheet2!$BY$4,#REF!,32)+HLOOKUP(Sheet2!$BY$5,#REF!,32)+HLOOKUP(Sheet2!$BY$6,#REF!,32)+HLOOKUP(Sheet2!$BY$7,#REF!,32)+HLOOKUP(Sheet2!$BY$8,#REF!,32)+HLOOKUP(Sheet2!$BY$9,#REF!,32)+HLOOKUP(Sheet2!$BY$10,#REF!,32)+HLOOKUP(Sheet2!$BY$11,#REF!,32)+HLOOKUP(Sheet2!$BY$12,#REF!,32)+HLOOKUP(Sheet2!$BY$13,#REF!,32)+HLOOKUP(Sheet2!$BY$14,#REF!,32)+HLOOKUP(Sheet2!$BY$15,#REF!,32)+HLOOKUP(Sheet2!$BY$16,#REF!,32)+HLOOKUP(Sheet2!$BY$17,#REF!,32)+HLOOKUP(Sheet2!$BY$18,#REF!,32))</f>
        <v>#REF!</v>
      </c>
      <c r="BZ52" s="8" t="e">
        <f>SUM(HLOOKUP(Sheet2!$BZ$3,#REF!,32)+HLOOKUP(Sheet2!$BZ$4,#REF!,32)+HLOOKUP(Sheet2!$BZ$5,#REF!,32)+HLOOKUP(Sheet2!$BZ$6,#REF!,32)+HLOOKUP(Sheet2!$BZ$7,#REF!,32)+HLOOKUP(Sheet2!$BZ$8,#REF!,32)+HLOOKUP(Sheet2!$BZ$9,#REF!,32)+HLOOKUP(Sheet2!$BZ$10,#REF!,32)+HLOOKUP(Sheet2!$BZ$11,#REF!,32)+HLOOKUP(Sheet2!$BZ$12,#REF!,32)+HLOOKUP(Sheet2!$BZ$13,#REF!,32)+HLOOKUP(Sheet2!$BZ$14,#REF!,32)+HLOOKUP(Sheet2!$BZ$15,#REF!,32))</f>
        <v>#REF!</v>
      </c>
      <c r="CA52" s="8" t="e">
        <f>SUM(HLOOKUP(Sheet2!$CA$3,#REF!,32)+HLOOKUP(Sheet2!$CA$4,#REF!,32)+HLOOKUP(Sheet2!$CA$5,#REF!,32)+HLOOKUP(Sheet2!$CA$6,#REF!,32)+HLOOKUP(Sheet2!$CA$7,#REF!,32)+HLOOKUP(Sheet2!$CA$8,#REF!,32)+HLOOKUP(Sheet2!$CA$9,#REF!,32)+HLOOKUP(Sheet2!$CA$10,#REF!,32)+HLOOKUP(Sheet2!$CA$11,#REF!,32)+HLOOKUP(Sheet2!$CA$12,#REF!,32)+HLOOKUP(Sheet2!$CA$13,#REF!,32)+HLOOKUP(Sheet2!$CA$14,#REF!,32)+HLOOKUP(Sheet2!$CA$15,#REF!,32)+HLOOKUP(Sheet2!$CA$16,#REF!,32)+HLOOKUP(Sheet2!$CA$17,#REF!,32))</f>
        <v>#REF!</v>
      </c>
      <c r="CB52" s="8" t="e">
        <f>SUM(HLOOKUP(Sheet2!$CB$3,#REF!,32)+HLOOKUP(Sheet2!$CB$4,#REF!,32)+HLOOKUP(Sheet2!$CB$5,#REF!,32)+HLOOKUP(Sheet2!$CB$6,#REF!,32)+HLOOKUP(Sheet2!$CB$7,#REF!,32)+HLOOKUP(Sheet2!$CB$8,#REF!,32)+HLOOKUP(Sheet2!$CB$9,#REF!,32)+HLOOKUP(Sheet2!$CB$10,#REF!,32)+HLOOKUP(Sheet2!$CB$11,#REF!,32)+HLOOKUP(Sheet2!$CB$12,#REF!,32)+HLOOKUP(Sheet2!$CB$13,#REF!,32)+HLOOKUP(Sheet2!$CB$14,#REF!,32)+HLOOKUP(Sheet2!$CB$15,#REF!,32)+HLOOKUP(Sheet2!$CB$16,#REF!,32)+HLOOKUP(Sheet2!$CB$17,#REF!,32))</f>
        <v>#REF!</v>
      </c>
      <c r="CC52" s="8" t="e">
        <f>SUM(HLOOKUP(Sheet2!$CC$3,#REF!,32)+HLOOKUP(Sheet2!$CC$4,#REF!,32)+HLOOKUP(Sheet2!$CC$5,#REF!,32)+HLOOKUP(Sheet2!$CC$6,#REF!,32)+HLOOKUP(Sheet2!$CC$7,#REF!,32)+HLOOKUP(Sheet2!$CC$8,#REF!,32)+HLOOKUP(Sheet2!$CC$9,#REF!,32)+HLOOKUP(Sheet2!$CC$10,#REF!,32)+HLOOKUP(Sheet2!$CC$11,#REF!,32)+HLOOKUP(Sheet2!$CC$12,#REF!,32)+HLOOKUP(Sheet2!$CC$13,#REF!,32)+HLOOKUP(Sheet2!$CC$14,#REF!,32))</f>
        <v>#REF!</v>
      </c>
      <c r="CD52" s="8" t="e">
        <f>SUM(HLOOKUP(Sheet2!$CD$3,#REF!,32)+HLOOKUP(Sheet2!$CD$4,#REF!,32)+HLOOKUP(Sheet2!$CD$5,#REF!,32)+HLOOKUP(Sheet2!$CD$6,#REF!,32)+HLOOKUP(Sheet2!$CD$7,#REF!,32)+HLOOKUP(Sheet2!$CD$8,#REF!,32)+HLOOKUP(Sheet2!$CD$9,#REF!,32)+HLOOKUP(Sheet2!$CD$10,#REF!,32)+HLOOKUP(Sheet2!$CD$11,#REF!,32)+HLOOKUP(Sheet2!$CD$12,#REF!,32)+HLOOKUP(Sheet2!$CD$13,#REF!,32)+HLOOKUP(Sheet2!$CD$14,#REF!,32)+HLOOKUP(Sheet2!$CD$15,#REF!,32)+HLOOKUP(Sheet2!$CD$16,#REF!,32))</f>
        <v>#REF!</v>
      </c>
      <c r="CE52" s="8" t="e">
        <f>SUM(HLOOKUP(Sheet2!$CE$3,#REF!,32)+HLOOKUP(Sheet2!$CE$4,#REF!,32)+HLOOKUP(Sheet2!$CE$5,#REF!,32)+HLOOKUP(Sheet2!$CE$6,#REF!,32)+HLOOKUP(Sheet2!$CE$7,#REF!,32)+HLOOKUP(Sheet2!$CE$8,#REF!,32)+HLOOKUP(Sheet2!$CE$9,#REF!,32)+HLOOKUP(Sheet2!$CE$10,#REF!,32)+HLOOKUP(Sheet2!$CE$11,#REF!,32)+HLOOKUP(Sheet2!$CE$12,#REF!,32)+HLOOKUP(Sheet2!$CE$13,#REF!,32)+HLOOKUP(Sheet2!$CE$14,#REF!,32)+HLOOKUP(Sheet2!$CE$15,#REF!,32))</f>
        <v>#REF!</v>
      </c>
      <c r="CF52" s="8" t="e">
        <f>SUM(HLOOKUP(Sheet2!$CF$3,#REF!,32)+HLOOKUP(Sheet2!$CF$4,#REF!,32)+HLOOKUP(Sheet2!$CF$5,#REF!,32)+HLOOKUP(Sheet2!$CF$6,#REF!,32)+HLOOKUP(Sheet2!$CF$7,#REF!,32)+HLOOKUP(Sheet2!$CF$8,#REF!,32)+HLOOKUP(Sheet2!$CF$9,#REF!,32)+HLOOKUP(Sheet2!$CF$10,#REF!,32)+HLOOKUP(Sheet2!$CF$11,#REF!,32)+HLOOKUP(Sheet2!$CF$12,#REF!,32)+HLOOKUP(Sheet2!$CF$13,#REF!,32)+HLOOKUP(Sheet2!$CF$14,#REF!,32)+HLOOKUP(Sheet2!$CF$15,#REF!,32)+HLOOKUP(Sheet2!$CF$16,#REF!,32)+HLOOKUP(Sheet2!$CF$17,#REF!,32))</f>
        <v>#REF!</v>
      </c>
      <c r="CG52" s="8" t="e">
        <f>SUM(HLOOKUP(Sheet2!$CG$3,#REF!,32)+HLOOKUP(Sheet2!$CG$4,#REF!,32)+HLOOKUP(Sheet2!$CG$5,#REF!,32)+HLOOKUP(Sheet2!$CG$6,#REF!,32)+HLOOKUP(Sheet2!$CG$7,#REF!,32)+HLOOKUP(Sheet2!$CG$8,#REF!,32)+HLOOKUP(Sheet2!$CG$9,#REF!,32)+HLOOKUP(Sheet2!$CG$10,#REF!,32)+HLOOKUP(Sheet2!$CG$11,#REF!,32)+HLOOKUP(Sheet2!$CG$12,#REF!,32)+HLOOKUP(Sheet2!$CG$13,#REF!,32)+HLOOKUP(Sheet2!$CG$14,#REF!,32)+HLOOKUP(Sheet2!$CG$15,#REF!,32)+HLOOKUP(Sheet2!$CG$16,#REF!,32)+HLOOKUP(Sheet2!$CG$17,#REF!,32)+HLOOKUP(Sheet2!$CG$18,#REF!,32))</f>
        <v>#REF!</v>
      </c>
      <c r="CH52" s="8" t="e">
        <f>SUM(HLOOKUP(Sheet2!$CH$3,#REF!,32)+HLOOKUP(Sheet2!$CH$4,#REF!,32)+HLOOKUP(Sheet2!$CH$5,#REF!,32)+HLOOKUP(Sheet2!$CH$6,#REF!,32)+HLOOKUP(Sheet2!$CH$7,#REF!,32)+HLOOKUP(Sheet2!$CH$8,#REF!,32)+HLOOKUP(Sheet2!$CH$9,#REF!,32)+HLOOKUP(Sheet2!$CH$10,#REF!,32)+HLOOKUP(Sheet2!$CH$11,#REF!,32)+HLOOKUP(Sheet2!$CH$12,#REF!,32)+HLOOKUP(Sheet2!$CH$13,#REF!,32)+HLOOKUP(Sheet2!$CH$14,#REF!,32)+HLOOKUP(Sheet2!$CH$15,#REF!,32)+HLOOKUP(Sheet2!$CH$16,#REF!,32)+HLOOKUP(Sheet2!$CH$17,#REF!,32)+HLOOKUP(Sheet2!$CH$18,#REF!,32))</f>
        <v>#REF!</v>
      </c>
      <c r="CI52" s="8" t="e">
        <f>SUM(HLOOKUP(Sheet2!$CI$3,#REF!,32)+HLOOKUP(Sheet2!$CI$4,#REF!,32)+HLOOKUP(Sheet2!$CI$5,#REF!,32)+HLOOKUP(Sheet2!$CI$6,#REF!,32)+HLOOKUP(Sheet2!$CI$7,#REF!,32)+HLOOKUP(Sheet2!$CI$8,#REF!,32)+HLOOKUP(Sheet2!$CI$9,#REF!,32)+HLOOKUP(Sheet2!$CI$10,#REF!,32)+HLOOKUP(Sheet2!$CI$11,#REF!,32)+HLOOKUP(Sheet2!$CI$12,#REF!,32)+HLOOKUP(Sheet2!$CI$13,#REF!,32)+HLOOKUP(Sheet2!$CI$14,#REF!,32)+HLOOKUP(Sheet2!$CI$15,#REF!,32)+HLOOKUP(Sheet2!$CI$16,#REF!,32)+HLOOKUP(Sheet2!$CI$17,#REF!,32)+HLOOKUP(Sheet2!$CI$18,#REF!,32))</f>
        <v>#REF!</v>
      </c>
      <c r="CJ52" s="8" t="e">
        <f>SUM(HLOOKUP(Sheet2!$CJ$3,#REF!,32)+HLOOKUP(Sheet2!$CJ$4,#REF!,32)+HLOOKUP(Sheet2!$CJ$5,#REF!,32)+HLOOKUP(Sheet2!$CJ$6,#REF!,32)+HLOOKUP(Sheet2!$CJ$7,#REF!,32)+HLOOKUP(Sheet2!$CJ$8,#REF!,32)+HLOOKUP(Sheet2!$CJ$9,#REF!,32)+HLOOKUP(Sheet2!$CJ$10,#REF!,32)+HLOOKUP(Sheet2!$CJ$11,#REF!,32)+HLOOKUP(Sheet2!$CJ$12,#REF!,32)+HLOOKUP(Sheet2!$CJ$13,#REF!,32)+HLOOKUP(Sheet2!$CJ$14,#REF!,32)+HLOOKUP(Sheet2!$CJ$15,#REF!,32)+HLOOKUP(Sheet2!$CJ$16,#REF!,32)+HLOOKUP(Sheet2!$CJ$17,#REF!,32))</f>
        <v>#REF!</v>
      </c>
      <c r="CK52" s="8" t="e">
        <f>SUM(HLOOKUP(Sheet2!$CK$3,#REF!,32)+HLOOKUP(Sheet2!$CK$4,#REF!,32)+HLOOKUP(Sheet2!$CK$5,#REF!,32)+HLOOKUP(Sheet2!$CK$6,#REF!,32)+HLOOKUP(Sheet2!$CK$7,#REF!,32)+HLOOKUP(Sheet2!$CK$8,#REF!,32)+HLOOKUP(Sheet2!$CK$9,#REF!,32)+HLOOKUP(Sheet2!$CK$10,#REF!,32)+HLOOKUP(Sheet2!$CK$11,#REF!,32)+HLOOKUP(Sheet2!$CK$12,#REF!,32)+HLOOKUP(Sheet2!$CK$13,#REF!,32)+HLOOKUP(Sheet2!$CK$14,#REF!,32)+HLOOKUP(Sheet2!$CK$15,#REF!,32)+HLOOKUP(Sheet2!$CK$16,#REF!,32)+HLOOKUP(Sheet2!$CK$17,#REF!,32))</f>
        <v>#REF!</v>
      </c>
      <c r="CL52" s="8" t="e">
        <f>SUM(HLOOKUP(Sheet2!$CL$3,#REF!,32)+HLOOKUP(Sheet2!$CL$4,#REF!,32)+HLOOKUP(Sheet2!$CL$5,#REF!,32)+HLOOKUP(Sheet2!$CL$6,#REF!,32)+HLOOKUP(Sheet2!$CL$7,#REF!,32)+HLOOKUP(Sheet2!$CL$8,#REF!,32)+HLOOKUP(Sheet2!$CL$9,#REF!,32)+HLOOKUP(Sheet2!$CL$10,#REF!,32)+HLOOKUP(Sheet2!$CL$11,#REF!,32)+HLOOKUP(Sheet2!$CL$12,#REF!,32)+HLOOKUP(Sheet2!$CL$13,#REF!,32)+HLOOKUP(Sheet2!$CL$14,#REF!,32)+HLOOKUP(Sheet2!$CL$15,#REF!,32)+HLOOKUP(Sheet2!$CL$16,#REF!,32)+HLOOKUP(Sheet2!$CL$17,#REF!,32))</f>
        <v>#REF!</v>
      </c>
      <c r="CM52" s="8" t="e">
        <f>SUM(HLOOKUP(Sheet2!$CM$3,#REF!,32)+HLOOKUP(Sheet2!$CM$4,#REF!,32)+HLOOKUP(Sheet2!$CM$5,#REF!,32)+HLOOKUP(Sheet2!$CM$6,#REF!,32)+HLOOKUP(Sheet2!$CM$7,#REF!,32)+HLOOKUP(Sheet2!$CM$8,#REF!,32)+HLOOKUP(Sheet2!$CM$9,#REF!,32)+HLOOKUP(Sheet2!$CM$10,#REF!,32)+HLOOKUP(Sheet2!$CM$11,#REF!,32)+HLOOKUP(Sheet2!$CM$12,#REF!,32)+HLOOKUP(Sheet2!$CM$13,#REF!,32)+HLOOKUP(Sheet2!$CM$14,#REF!,32)+HLOOKUP(Sheet2!$CM$15,#REF!,32))</f>
        <v>#REF!</v>
      </c>
      <c r="CN52" s="8" t="e">
        <f>SUM(HLOOKUP(Sheet2!$CN$3,#REF!,32)+HLOOKUP(Sheet2!$CN$4,#REF!,32)+HLOOKUP(Sheet2!$CN$5,#REF!,32)+HLOOKUP(Sheet2!$CN$6,#REF!,32)+HLOOKUP(Sheet2!$CN$7,#REF!,32)+HLOOKUP(Sheet2!$CN$8,#REF!,32)+HLOOKUP(Sheet2!$CN$9,#REF!,32)+HLOOKUP(Sheet2!$CN$10,#REF!,32)+HLOOKUP(Sheet2!$CN$11,#REF!,32)+HLOOKUP(Sheet2!$CN$12,#REF!,32)+HLOOKUP(Sheet2!$CN$13,#REF!,32)+HLOOKUP(Sheet2!$CN$14,#REF!,32)+HLOOKUP(Sheet2!$CN$15,#REF!,32)+HLOOKUP(Sheet2!$CN$16,#REF!,32)+HLOOKUP(Sheet2!$CN$17,#REF!,32))</f>
        <v>#REF!</v>
      </c>
      <c r="CO52" s="8" t="e">
        <f>SUM(HLOOKUP(Sheet2!$CO$3,#REF!,32)+HLOOKUP(Sheet2!$CO$4,#REF!,32)+HLOOKUP(Sheet2!$CO$5,#REF!,32)+HLOOKUP(Sheet2!$CO$6,#REF!,32)+HLOOKUP(Sheet2!$CO$7,#REF!,32)+HLOOKUP(Sheet2!$CO$8,#REF!,32)+HLOOKUP(Sheet2!$CO$9,#REF!,32)+HLOOKUP(Sheet2!$CO$10,#REF!,32)+HLOOKUP(Sheet2!$CO$11,#REF!,32)+HLOOKUP(Sheet2!$CO$12,#REF!,32)+HLOOKUP(Sheet2!$CO$13,#REF!,32)+HLOOKUP(Sheet2!$CO$14,#REF!,32)+HLOOKUP(Sheet2!$CO$15,#REF!,32)+HLOOKUP(Sheet2!$CO$16,#REF!,32)+HLOOKUP(Sheet2!$CO$17,#REF!,32))</f>
        <v>#REF!</v>
      </c>
      <c r="CP52" s="8" t="e">
        <f>SUM(HLOOKUP(Sheet2!$CP$3,#REF!,32)+HLOOKUP(Sheet2!$CP$4,#REF!,32)+HLOOKUP(Sheet2!$CP$5,#REF!,32)+HLOOKUP(Sheet2!$CP$6,#REF!,32)+HLOOKUP(Sheet2!$CP$7,#REF!,32)+HLOOKUP(Sheet2!$CP$8,#REF!,32)+HLOOKUP(Sheet2!$CP$9,#REF!,32)+HLOOKUP(Sheet2!$CP$10,#REF!,32)+HLOOKUP(Sheet2!$CP$11,#REF!,32)+HLOOKUP(Sheet2!$CP$12,#REF!,32)+HLOOKUP(Sheet2!$CP$13,#REF!,32)+HLOOKUP(Sheet2!$CP$14,#REF!,32)+HLOOKUP(Sheet2!$CP$15,#REF!,32)+HLOOKUP(Sheet2!$CP$16,#REF!,32)+HLOOKUP(Sheet2!$CP$17,#REF!,32)+HLOOKUP(Sheet2!$CP$18,#REF!,32))</f>
        <v>#REF!</v>
      </c>
      <c r="CQ52" s="8" t="e">
        <f>SUM(HLOOKUP(Sheet2!$CQ$3,#REF!,32)+HLOOKUP(Sheet2!$CQ$4,#REF!,32)+HLOOKUP(Sheet2!$CQ$5,#REF!,32)+HLOOKUP(Sheet2!$CQ$6,#REF!,32)+HLOOKUP(Sheet2!$CQ$7,#REF!,32)+HLOOKUP(Sheet2!$CQ$8,#REF!,32)+HLOOKUP(Sheet2!$CQ$9,#REF!,32)+HLOOKUP(Sheet2!$CQ$10,#REF!,32)+HLOOKUP(Sheet2!$CQ$11,#REF!,32)+HLOOKUP(Sheet2!$CQ$12,#REF!,32)+HLOOKUP(Sheet2!$CQ$13,#REF!,32)+HLOOKUP(Sheet2!$CQ$14,#REF!,32)+HLOOKUP(Sheet2!$CQ$15,#REF!,32)+HLOOKUP(Sheet2!$CQ$16,#REF!,32)+HLOOKUP(Sheet2!$CQ$17,#REF!,32)+HLOOKUP(Sheet2!$CQ$18,#REF!,32))</f>
        <v>#REF!</v>
      </c>
      <c r="CR52" s="8" t="e">
        <f>SUM(HLOOKUP(Sheet2!$CR$3,#REF!,32)+HLOOKUP(Sheet2!$CR$4,#REF!,32)+HLOOKUP(Sheet2!$CR$5,#REF!,32)+HLOOKUP(Sheet2!$CR$6,#REF!,32)+HLOOKUP(Sheet2!$CR$7,#REF!,32)+HLOOKUP(Sheet2!$CR$8,#REF!,32)+HLOOKUP(Sheet2!$CR$9,#REF!,32)+HLOOKUP(Sheet2!$CR$10,#REF!,32)+HLOOKUP(Sheet2!$CR$11,#REF!,32)+HLOOKUP(Sheet2!$CR$12,#REF!,32)+HLOOKUP(Sheet2!$CR$13,#REF!,32)+HLOOKUP(Sheet2!$CR$14,#REF!,32)+HLOOKUP(Sheet2!$CR$15,#REF!,32)+HLOOKUP(Sheet2!$CR$16,#REF!,32)+HLOOKUP(Sheet2!$CR$17,#REF!,32)+HLOOKUP(Sheet2!$CR$18,#REF!,32)+HLOOKUP(Sheet2!$CR$19,#REF!,32)+HLOOKUP(Sheet2!$CR$20,#REF!,32)+HLOOKUP(Sheet2!$CR$21,#REF!,32))</f>
        <v>#REF!</v>
      </c>
      <c r="CS52" s="8" t="e">
        <f>SUM(HLOOKUP(Sheet2!$CS$3,#REF!,32)+HLOOKUP(Sheet2!$CS$4,#REF!,32)+HLOOKUP(Sheet2!$CS$5,#REF!,32)+HLOOKUP(Sheet2!$CS$6,#REF!,32)+HLOOKUP(Sheet2!$CS$7,#REF!,32)+HLOOKUP(Sheet2!$CS$8,#REF!,32)+HLOOKUP(Sheet2!$CS$9,#REF!,32)+HLOOKUP(Sheet2!$CS$10,#REF!,32)+HLOOKUP(Sheet2!$CS$11,#REF!,32)+HLOOKUP(Sheet2!$CS$12,#REF!,32)+HLOOKUP(Sheet2!$CS$13,#REF!,32)+HLOOKUP(Sheet2!$CS$14,#REF!,32)+HLOOKUP(Sheet2!$CS$15,#REF!,32)+HLOOKUP(Sheet2!$CS$16,#REF!,32)+HLOOKUP(Sheet2!$CS$17,#REF!,32)+HLOOKUP(Sheet2!$CS$18,#REF!,32))</f>
        <v>#REF!</v>
      </c>
      <c r="CT52" s="8" t="e">
        <f>SUM(HLOOKUP(Sheet2!$CT$3,#REF!,32)+HLOOKUP(Sheet2!$CT$4,#REF!,32)+HLOOKUP(Sheet2!$CT$5,#REF!,32)+HLOOKUP(Sheet2!$CT$6,#REF!,32)+HLOOKUP(Sheet2!$CT$7,#REF!,32)+HLOOKUP(Sheet2!$CT$8,#REF!,32)+HLOOKUP(Sheet2!$CT$9,#REF!,32)+HLOOKUP(Sheet2!$CT$10,#REF!,32)+HLOOKUP(Sheet2!$CT$11,#REF!,32)+HLOOKUP(Sheet2!$CT$12,#REF!,32)+HLOOKUP(Sheet2!$CT$13,#REF!,32)+HLOOKUP(Sheet2!$CT$14,#REF!,32)+HLOOKUP(Sheet2!$CT$15,#REF!,32)+HLOOKUP(Sheet2!$CT$16,#REF!,32)+HLOOKUP(Sheet2!$CT$17,#REF!,32)+HLOOKUP(Sheet2!$CT$18,#REF!,32)+HLOOKUP(Sheet2!$CT$19,#REF!,32)+HLOOKUP(Sheet2!$CT$20,#REF!,32))</f>
        <v>#REF!</v>
      </c>
      <c r="CU52" s="8" t="e">
        <f>SUM(HLOOKUP(Sheet2!$CU$3,#REF!,32)+HLOOKUP(Sheet2!$CU$4,#REF!,32)+HLOOKUP(Sheet2!$CU$5,#REF!,32)+HLOOKUP(Sheet2!$CU$6,#REF!,32)+HLOOKUP(Sheet2!$CU$7,#REF!,32)+HLOOKUP(Sheet2!$CU$8,#REF!,32)+HLOOKUP(Sheet2!$CU$9,#REF!,32)+HLOOKUP(Sheet2!$CU$10,#REF!,32)+HLOOKUP(Sheet2!$CU$11,#REF!,32)+HLOOKUP(Sheet2!$CU$12,#REF!,32)+HLOOKUP(Sheet2!$CU$13,#REF!,32)+HLOOKUP(Sheet2!$CU$14,#REF!,32)+HLOOKUP(Sheet2!$CU$15,#REF!,32)+HLOOKUP(Sheet2!$CU$16,#REF!,32)+HLOOKUP(Sheet2!$CU$17,#REF!,32))</f>
        <v>#REF!</v>
      </c>
      <c r="CV52" s="8" t="e">
        <f>SUM(HLOOKUP(Sheet2!$CV$3,#REF!,32)+HLOOKUP(Sheet2!$CV$4,#REF!,32)+HLOOKUP(Sheet2!$CV$5,#REF!,32)+HLOOKUP(Sheet2!$CV$6,#REF!,32)+HLOOKUP(Sheet2!$CV$7,#REF!,32)+HLOOKUP(Sheet2!$CV$8,#REF!,32)+HLOOKUP(Sheet2!$CV$9,#REF!,32)+HLOOKUP(Sheet2!$CV$10,#REF!,32)+HLOOKUP(Sheet2!$CV$11,#REF!,32)+HLOOKUP(Sheet2!$CV$12,#REF!,32)+HLOOKUP(Sheet2!$CV$13,#REF!,32)+HLOOKUP(Sheet2!$CV$14,#REF!,32)+HLOOKUP(Sheet2!$CV$15,#REF!,32)+HLOOKUP(Sheet2!$CV$16,#REF!,32)+HLOOKUP(Sheet2!$CV$17,#REF!,32)+HLOOKUP(Sheet2!$CV$18,#REF!,32))</f>
        <v>#REF!</v>
      </c>
      <c r="CW52" s="8" t="e">
        <f>SUM(HLOOKUP(Sheet2!$CW$3,#REF!,32)+HLOOKUP(Sheet2!$CW$4,#REF!,32)+HLOOKUP(Sheet2!$CW$5,#REF!,32)+HLOOKUP(Sheet2!$CW$6,#REF!,32)+HLOOKUP(Sheet2!$CW$7,#REF!,32)+HLOOKUP(Sheet2!$CW$8,#REF!,32)+HLOOKUP(Sheet2!$CW$9,#REF!,32)+HLOOKUP(Sheet2!$CW$10,#REF!,32)+HLOOKUP(Sheet2!$CW$11,#REF!,32)+HLOOKUP(Sheet2!$CW$12,#REF!,32)+HLOOKUP(Sheet2!$CW$13,#REF!,32)+HLOOKUP(Sheet2!$CW$14,#REF!,32)+HLOOKUP(Sheet2!$CW$15,#REF!,32))</f>
        <v>#REF!</v>
      </c>
      <c r="CX52" s="8" t="e">
        <f>SUM(HLOOKUP(Sheet2!$CX$3,#REF!,32)+HLOOKUP(Sheet2!$CX$4,#REF!,32)+HLOOKUP(Sheet2!$CX$5,#REF!,32)+HLOOKUP(Sheet2!$CX$6,#REF!,32)+HLOOKUP(Sheet2!$CX$7,#REF!,32)+HLOOKUP(Sheet2!$CX$8,#REF!,32)+HLOOKUP(Sheet2!$CX$9,#REF!,32)+HLOOKUP(Sheet2!$CX$10,#REF!,32)+HLOOKUP(Sheet2!$CX$11,#REF!,32)+HLOOKUP(Sheet2!$CX$12,#REF!,32)+HLOOKUP(Sheet2!$CX$13,#REF!,32)+HLOOKUP(Sheet2!$CX$14,#REF!,32)+HLOOKUP(Sheet2!$CX$15,#REF!,32)+HLOOKUP(Sheet2!$CX$16,#REF!,32)+HLOOKUP(Sheet2!$CX$17,#REF!,32))</f>
        <v>#REF!</v>
      </c>
      <c r="CY52" s="8" t="e">
        <f>SUM(HLOOKUP(Sheet2!$CY$3,#REF!,32)+HLOOKUP(Sheet2!$CY$4,#REF!,32)+HLOOKUP(Sheet2!$CY$5,#REF!,32)+HLOOKUP(Sheet2!$CY$6,#REF!,32)+HLOOKUP(Sheet2!$CY$7,#REF!,32)+HLOOKUP(Sheet2!$CY$8,#REF!,32)+HLOOKUP(Sheet2!$CY$9,#REF!,32)+HLOOKUP(Sheet2!$CY$10,#REF!,32)+HLOOKUP(Sheet2!$CY$11,#REF!,32)+HLOOKUP(Sheet2!$CY$12,#REF!,32)+HLOOKUP(Sheet2!$CY$13,#REF!,32)+HLOOKUP(Sheet2!$CY$14,#REF!,32)+HLOOKUP(Sheet2!$CY$15,#REF!,32)+HLOOKUP(Sheet2!$CY$16,#REF!,32)+HLOOKUP(Sheet2!$CY$17,#REF!,32))</f>
        <v>#REF!</v>
      </c>
      <c r="CZ52" s="8" t="e">
        <f>SUM(HLOOKUP(Sheet2!$CZ$3,#REF!,32)+HLOOKUP(Sheet2!$CZ$4,#REF!,32)+HLOOKUP(Sheet2!$CZ$5,#REF!,32)+HLOOKUP(Sheet2!$CZ$6,#REF!,32)+HLOOKUP(Sheet2!$CZ$7,#REF!,32)+HLOOKUP(Sheet2!$CZ$8,#REF!,32)+HLOOKUP(Sheet2!$CZ$9,#REF!,32)+HLOOKUP(Sheet2!$CZ$10,#REF!,32)+HLOOKUP(Sheet2!$CZ$11,#REF!,32)+HLOOKUP(Sheet2!$CZ$12,#REF!,32)+HLOOKUP(Sheet2!$CZ$13,#REF!,32)+HLOOKUP(Sheet2!$CZ$14,#REF!,32))</f>
        <v>#REF!</v>
      </c>
      <c r="DA52" s="8" t="e">
        <f>SUM(HLOOKUP(Sheet2!$DA$3,#REF!,32)+HLOOKUP(Sheet2!$DA$4,#REF!,32)+HLOOKUP(Sheet2!$DA$5,#REF!,32)+HLOOKUP(Sheet2!$DA$6,#REF!,32)+HLOOKUP(Sheet2!$DA$7,#REF!,32)+HLOOKUP(Sheet2!$DA$8,#REF!,32)+HLOOKUP(Sheet2!$DA$9,#REF!,32)+HLOOKUP(Sheet2!$DA$10,#REF!,32)+HLOOKUP(Sheet2!$DA$11,#REF!,32)+HLOOKUP(Sheet2!$DA$12,#REF!,32)+HLOOKUP(Sheet2!$DA$13,#REF!,32)+HLOOKUP(Sheet2!$DA$14,#REF!,32)+HLOOKUP(Sheet2!$DA$15,#REF!,32)+HLOOKUP(Sheet2!$DA$16,#REF!,32))</f>
        <v>#REF!</v>
      </c>
      <c r="DB52" s="8" t="e">
        <f>SUM(HLOOKUP(Sheet2!$DB$3,#REF!,32)+HLOOKUP(Sheet2!$DB$4,#REF!,32)+HLOOKUP(Sheet2!$DB$5,#REF!,32)+HLOOKUP(Sheet2!$DB$6,#REF!,32)+HLOOKUP(Sheet2!$DB$7,#REF!,32)+HLOOKUP(Sheet2!$DB$8,#REF!,32)+HLOOKUP(Sheet2!$DB$9,#REF!,32)+HLOOKUP(Sheet2!$DB$10,#REF!,32)+HLOOKUP(Sheet2!$DB$11,#REF!,32)+HLOOKUP(Sheet2!$DB$12,#REF!,32)+HLOOKUP(Sheet2!$DB$13,#REF!,32)+HLOOKUP(Sheet2!$DB$14,#REF!,32)+HLOOKUP(Sheet2!$DB$15,#REF!,32))</f>
        <v>#REF!</v>
      </c>
      <c r="DC52" s="8" t="e">
        <f>SUM(HLOOKUP(Sheet2!$DC$3,#REF!,32)+HLOOKUP(Sheet2!$DC$4,#REF!,32)+HLOOKUP(Sheet2!$DC$5,#REF!,32)+HLOOKUP(Sheet2!$DC$6,#REF!,32)+HLOOKUP(Sheet2!$DC$7,#REF!,32)+HLOOKUP(Sheet2!$DC$8,#REF!,32)+HLOOKUP(Sheet2!$DC$9,#REF!,32)+HLOOKUP(Sheet2!$DC$10,#REF!,32)+HLOOKUP(Sheet2!$DC$11,#REF!,32)+HLOOKUP(Sheet2!$DC$12,#REF!,32)+HLOOKUP(Sheet2!$DC$13,#REF!,32)+HLOOKUP(Sheet2!$DC$14,#REF!,32)+HLOOKUP(Sheet2!$DC$15,#REF!,32)+HLOOKUP(Sheet2!$DC$16,#REF!,32)+HLOOKUP(Sheet2!$DC$17,#REF!,32))</f>
        <v>#REF!</v>
      </c>
      <c r="DD52" s="8" t="e">
        <f>SUM(HLOOKUP(Sheet2!$DD$3,#REF!,32)+HLOOKUP(Sheet2!$DD$4,#REF!,32)+HLOOKUP(Sheet2!$DD$5,#REF!,32)+HLOOKUP(Sheet2!$DD$6,#REF!,32)+HLOOKUP(Sheet2!$DD$7,#REF!,32)+HLOOKUP(Sheet2!$DD$8,#REF!,32)+HLOOKUP(Sheet2!$DD$9,#REF!,32)+HLOOKUP(Sheet2!$DD$10,#REF!,32)+HLOOKUP(Sheet2!$DD$11,#REF!,32)+HLOOKUP(Sheet2!$DD$12,#REF!,32)+HLOOKUP(Sheet2!$DD$13,#REF!,32)+HLOOKUP(Sheet2!$DD$14,#REF!,32)+HLOOKUP(Sheet2!$DD$15,#REF!,32)+HLOOKUP(Sheet2!$DD$16,#REF!,32)+HLOOKUP(Sheet2!$DD$17,#REF!,32)+HLOOKUP(Sheet2!$DD$18,#REF!,32))</f>
        <v>#REF!</v>
      </c>
      <c r="DE52" s="8" t="e">
        <f>SUM(HLOOKUP(Sheet2!$DE$3,#REF!,32)+HLOOKUP(Sheet2!$DE$4,#REF!,32)+HLOOKUP(Sheet2!$DE$5,#REF!,32)+HLOOKUP(Sheet2!$DE$6,#REF!,32)+HLOOKUP(Sheet2!$DE$7,#REF!,32)+HLOOKUP(Sheet2!$DE$8,#REF!,32)+HLOOKUP(Sheet2!$DE$9,#REF!,32)+HLOOKUP(Sheet2!$DE$10,#REF!,32)+HLOOKUP(Sheet2!$DE$11,#REF!,32)+HLOOKUP(Sheet2!$DE$12,#REF!,32)+HLOOKUP(Sheet2!$DE$13,#REF!,32)+HLOOKUP(Sheet2!$DE$14,#REF!,32)+HLOOKUP(Sheet2!$DE$15,#REF!,32)+HLOOKUP(Sheet2!$DE$16,#REF!,32)+HLOOKUP(Sheet2!$DE$17,#REF!,32)+HLOOKUP(Sheet2!$DE$18,#REF!,32))</f>
        <v>#REF!</v>
      </c>
      <c r="DF52" s="8" t="e">
        <f>SUM(HLOOKUP(Sheet2!$DF$3,#REF!,32)+HLOOKUP(Sheet2!$DF$4,#REF!,32)+HLOOKUP(Sheet2!$DF$5,#REF!,32)+HLOOKUP(Sheet2!$DF$6,#REF!,32)+HLOOKUP(Sheet2!$DF$7,#REF!,32)+HLOOKUP(Sheet2!$DF$8,#REF!,32)+HLOOKUP(Sheet2!$DF$9,#REF!,32)+HLOOKUP(Sheet2!$DF$10,#REF!,32)+HLOOKUP(Sheet2!$DF$11,#REF!,32)+HLOOKUP(Sheet2!$DF$12,#REF!,32)+HLOOKUP(Sheet2!$DF$13,#REF!,32)+HLOOKUP(Sheet2!$DF$14,#REF!,32)+HLOOKUP(Sheet2!$DF$15,#REF!,32)+HLOOKUP(Sheet2!$DF$16,#REF!,32)+HLOOKUP(Sheet2!$DF$17,#REF!,32)+HLOOKUP(Sheet2!$DF$18,#REF!,32))</f>
        <v>#REF!</v>
      </c>
      <c r="DG52" s="8" t="e">
        <f>SUM(HLOOKUP(Sheet2!$DG$3,#REF!,32)+HLOOKUP(Sheet2!$DG$4,#REF!,32)+HLOOKUP(Sheet2!$DG$5,#REF!,32)+HLOOKUP(Sheet2!$DG$6,#REF!,32)+HLOOKUP(Sheet2!$DG$7,#REF!,32)+HLOOKUP(Sheet2!$DG$8,#REF!,32)+HLOOKUP(Sheet2!$DG$9,#REF!,32)+HLOOKUP(Sheet2!$DG$10,#REF!,32)+HLOOKUP(Sheet2!$DG$11,#REF!,32)+HLOOKUP(Sheet2!$DG$12,#REF!,32)+HLOOKUP(Sheet2!$DG$13,#REF!,32)+HLOOKUP(Sheet2!$DG$14,#REF!,32)+HLOOKUP(Sheet2!$DG$15,#REF!,32)+HLOOKUP(Sheet2!$DG$16,#REF!,32)+HLOOKUP(Sheet2!$DG$17,#REF!,32))</f>
        <v>#REF!</v>
      </c>
      <c r="DH52" s="8" t="e">
        <f>SUM(HLOOKUP(Sheet2!$DH$3,#REF!,32)+HLOOKUP(Sheet2!$DH$4,#REF!,32)+HLOOKUP(Sheet2!$DH$5,#REF!,32)+HLOOKUP(Sheet2!$DH$6,#REF!,32)+HLOOKUP(Sheet2!$DH$7,#REF!,32)+HLOOKUP(Sheet2!$DH$8,#REF!,32)+HLOOKUP(Sheet2!$DH$9,#REF!,32)+HLOOKUP(Sheet2!$DH$10,#REF!,32)+HLOOKUP(Sheet2!$DH$11,#REF!,32)+HLOOKUP(Sheet2!$DH$12,#REF!,32)+HLOOKUP(Sheet2!$DH$13,#REF!,32)+HLOOKUP(Sheet2!$DH$14,#REF!,32)+HLOOKUP(Sheet2!$DH$15,#REF!,32)+HLOOKUP(Sheet2!$DH$16,#REF!,32)+HLOOKUP(Sheet2!$DH$17,#REF!,32))</f>
        <v>#REF!</v>
      </c>
      <c r="DI52" s="8" t="e">
        <f>SUM(HLOOKUP(Sheet2!$DI$3,#REF!,32)+HLOOKUP(Sheet2!$DI$4,#REF!,32)+HLOOKUP(Sheet2!$DI$5,#REF!,32)+HLOOKUP(Sheet2!$DI$6,#REF!,32)+HLOOKUP(Sheet2!$DI$7,#REF!,32)+HLOOKUP(Sheet2!$DI$8,#REF!,32)+HLOOKUP(Sheet2!$DI$9,#REF!,32)+HLOOKUP(Sheet2!$DI$10,#REF!,32)+HLOOKUP(Sheet2!$DI$11,#REF!,32)+HLOOKUP(Sheet2!$DI$12,#REF!,32)+HLOOKUP(Sheet2!$DI$13,#REF!,32)+HLOOKUP(Sheet2!$DI$14,#REF!,32)+HLOOKUP(Sheet2!$DI$15,#REF!,32)+HLOOKUP(Sheet2!$DI$16,#REF!,32)+HLOOKUP(Sheet2!$DI$17,#REF!,32))</f>
        <v>#REF!</v>
      </c>
      <c r="DJ52" s="8" t="e">
        <f>SUM(HLOOKUP(Sheet2!$DJ$3,#REF!,32)+HLOOKUP(Sheet2!$DJ$4,#REF!,32)+HLOOKUP(Sheet2!$DJ$5,#REF!,32)+HLOOKUP(Sheet2!$DJ$6,#REF!,32)+HLOOKUP(Sheet2!$DJ$7,#REF!,32)+HLOOKUP(Sheet2!$DJ$8,#REF!,32)+HLOOKUP(Sheet2!$DJ$9,#REF!,32)+HLOOKUP(Sheet2!$DJ$10,#REF!,32)+HLOOKUP(Sheet2!$DJ$11,#REF!,32)+HLOOKUP(Sheet2!$DJ$12,#REF!,32)+HLOOKUP(Sheet2!$DJ$13,#REF!,32)+HLOOKUP(Sheet2!$DJ$14,#REF!,32)+HLOOKUP(Sheet2!$DJ$15,#REF!,32))</f>
        <v>#REF!</v>
      </c>
      <c r="DK52" s="8" t="e">
        <f>SUM(HLOOKUP(Sheet2!$DK$3,#REF!,32)+HLOOKUP(Sheet2!$DK$4,#REF!,32)+HLOOKUP(Sheet2!$DK$5,#REF!,32)+HLOOKUP(Sheet2!$DK$6,#REF!,32)+HLOOKUP(Sheet2!$DK$7,#REF!,32)+HLOOKUP(Sheet2!$DK$8,#REF!,32)+HLOOKUP(Sheet2!$DK$9,#REF!,32)+HLOOKUP(Sheet2!$DK$10,#REF!,32)+HLOOKUP(Sheet2!$DK$11,#REF!,32)+HLOOKUP(Sheet2!$DK$12,#REF!,32)+HLOOKUP(Sheet2!$DK$13,#REF!,32)+HLOOKUP(Sheet2!$DK$14,#REF!,32)+HLOOKUP(Sheet2!$DK$15,#REF!,32)+HLOOKUP(Sheet2!$DK$16,#REF!,32)+HLOOKUP(Sheet2!$DK$17,#REF!,32))</f>
        <v>#REF!</v>
      </c>
      <c r="DL52" s="8" t="e">
        <f>SUM(HLOOKUP(Sheet2!$DL$3,#REF!,32)+HLOOKUP(Sheet2!$DL$4,#REF!,32)+HLOOKUP(Sheet2!$DL$5,#REF!,32)+HLOOKUP(Sheet2!$DL$6,#REF!,32)+HLOOKUP(Sheet2!$DL$7,#REF!,32)+HLOOKUP(Sheet2!$DL$8,#REF!,32)+HLOOKUP(Sheet2!$DL$9,#REF!,32)+HLOOKUP(Sheet2!$DL$10,#REF!,32)+HLOOKUP(Sheet2!$DL$11,#REF!,32)+HLOOKUP(Sheet2!$DL$12,#REF!,32)+HLOOKUP(Sheet2!$DL$13,#REF!,32)+HLOOKUP(Sheet2!$DL$14,#REF!,32)+HLOOKUP(Sheet2!$DL$15,#REF!,32)+HLOOKUP(Sheet2!$DL$16,#REF!,32)+HLOOKUP(Sheet2!$DL$17,#REF!,32))</f>
        <v>#REF!</v>
      </c>
      <c r="DM52" s="8" t="e">
        <f>SUM(HLOOKUP(Sheet2!$DM$3,#REF!,32)+HLOOKUP(Sheet2!$DM$4,#REF!,32)+HLOOKUP(Sheet2!$DM$5,#REF!,32)+HLOOKUP(Sheet2!$DM$6,#REF!,32)+HLOOKUP(Sheet2!$DM$7,#REF!,32)+HLOOKUP(Sheet2!$DM$8,#REF!,32)+HLOOKUP(Sheet2!$DM$9,#REF!,32)+HLOOKUP(Sheet2!$DM$10,#REF!,32)+HLOOKUP(Sheet2!$DM$11,#REF!,32)+HLOOKUP(Sheet2!$DM$12,#REF!,32)+HLOOKUP(Sheet2!$DM$13,#REF!,32)+HLOOKUP(Sheet2!$DM$14,#REF!,32)+HLOOKUP(Sheet2!$DM$15,#REF!,32)+HLOOKUP(Sheet2!$DM$16,#REF!,32)+HLOOKUP(Sheet2!$DM$17,#REF!,32)+HLOOKUP(Sheet2!$DM$18,#REF!,32))</f>
        <v>#REF!</v>
      </c>
      <c r="DN52" s="8" t="e">
        <f>SUM(HLOOKUP(Sheet2!$DN$3,#REF!,32)+HLOOKUP(Sheet2!$DN$4,#REF!,32)+HLOOKUP(Sheet2!$DN$5,#REF!,32)+HLOOKUP(Sheet2!$DN$6,#REF!,32)+HLOOKUP(Sheet2!$DN$7,#REF!,32)+HLOOKUP(Sheet2!$DN$8,#REF!,32)+HLOOKUP(Sheet2!$DN$9,#REF!,32)+HLOOKUP(Sheet2!$DN$10,#REF!,32)+HLOOKUP(Sheet2!$DN$11,#REF!,32)+HLOOKUP(Sheet2!$DN$12,#REF!,32)+HLOOKUP(Sheet2!$DN$13,#REF!,32)+HLOOKUP(Sheet2!$DN$14,#REF!,32)+HLOOKUP(Sheet2!$DN$15,#REF!,32)+HLOOKUP(Sheet2!$DN$16,#REF!,32)+HLOOKUP(Sheet2!$DN$17,#REF!,32)+HLOOKUP(Sheet2!$DN$18,#REF!,32))</f>
        <v>#REF!</v>
      </c>
      <c r="DO52" s="8" t="e">
        <f>SUM(HLOOKUP(Sheet2!$DO$3,#REF!,32)+HLOOKUP(Sheet2!$DO$4,#REF!,32)+HLOOKUP(Sheet2!$DO$5,#REF!,32)+HLOOKUP(Sheet2!$DO$6,#REF!,32)+HLOOKUP(Sheet2!$DO$7,#REF!,32)+HLOOKUP(Sheet2!$DO$8,#REF!,32)+HLOOKUP(Sheet2!$DO$9,#REF!,32)+HLOOKUP(Sheet2!$DO$10,#REF!,32)+HLOOKUP(Sheet2!$DO$11,#REF!,32)+HLOOKUP(Sheet2!$DO$12,#REF!,32)+HLOOKUP(Sheet2!$DO$13,#REF!,32)+HLOOKUP(Sheet2!$DO$14,#REF!,32)+HLOOKUP(Sheet2!$DO$15,#REF!,32)+HLOOKUP(Sheet2!$DO$16,#REF!,32)+HLOOKUP(Sheet2!$DO$17,#REF!,32)+HLOOKUP(Sheet2!$DO$18,#REF!,32)+HLOOKUP(Sheet2!$DO$19,#REF!,32)+HLOOKUP(Sheet2!$DO$20,#REF!,32)+HLOOKUP(Sheet2!$DO$21,#REF!,32))</f>
        <v>#REF!</v>
      </c>
      <c r="DP52" s="8" t="e">
        <f>SUM(HLOOKUP(Sheet2!$DP$3,#REF!,32)+HLOOKUP(Sheet2!$DP$4,#REF!,32)+HLOOKUP(Sheet2!$DP$5,#REF!,32)+HLOOKUP(Sheet2!$DP$6,#REF!,32)+HLOOKUP(Sheet2!$DP$7,#REF!,32)+HLOOKUP(Sheet2!$DP$8,#REF!,32)+HLOOKUP(Sheet2!$DP$9,#REF!,32)+HLOOKUP(Sheet2!$DP$10,#REF!,32)+HLOOKUP(Sheet2!$DP$11,#REF!,32)+HLOOKUP(Sheet2!$DP$12,#REF!,32)+HLOOKUP(Sheet2!$DP$13,#REF!,32)+HLOOKUP(Sheet2!$DP$14,#REF!,32)+HLOOKUP(Sheet2!$DP$15,#REF!,32)+HLOOKUP(Sheet2!$DP$16,#REF!,32)+HLOOKUP(Sheet2!$DP$17,#REF!,32)+HLOOKUP(Sheet2!$DP$18,#REF!,32))</f>
        <v>#REF!</v>
      </c>
      <c r="DQ52" s="8" t="e">
        <f>SUM(HLOOKUP(Sheet2!$DQ$3,#REF!,32)+HLOOKUP(Sheet2!$DQ$4,#REF!,32)+HLOOKUP(Sheet2!$DQ$5,#REF!,32)+HLOOKUP(Sheet2!$DQ$6,#REF!,32)+HLOOKUP(Sheet2!$DQ$7,#REF!,32)+HLOOKUP(Sheet2!$DQ$8,#REF!,32)+HLOOKUP(Sheet2!$DQ$9,#REF!,32)+HLOOKUP(Sheet2!$DQ$10,#REF!,32)+HLOOKUP(Sheet2!$DQ$11,#REF!,32)+HLOOKUP(Sheet2!$DQ$12,#REF!,32)+HLOOKUP(Sheet2!$DQ$13,#REF!,32)+HLOOKUP(Sheet2!$DQ$14,#REF!,32)+HLOOKUP(Sheet2!$DQ$15,#REF!,32)+HLOOKUP(Sheet2!$DQ$16,#REF!,32)+HLOOKUP(Sheet2!$DQ$17,#REF!,32)+HLOOKUP(Sheet2!$DQ$18,#REF!,32)+HLOOKUP(Sheet2!$DQ$19,#REF!,32)+HLOOKUP(Sheet2!$DQ$20,#REF!,32))</f>
        <v>#REF!</v>
      </c>
      <c r="DR52" s="8" t="e">
        <f>SUM(HLOOKUP(Sheet2!$DR$3,#REF!,32)+HLOOKUP(Sheet2!$DR$4,#REF!,32)+HLOOKUP(Sheet2!$DR$5,#REF!,32)+HLOOKUP(Sheet2!$DR$6,#REF!,32)+HLOOKUP(Sheet2!$DR$7,#REF!,32)+HLOOKUP(Sheet2!$DR$8,#REF!,32)+HLOOKUP(Sheet2!$DR$9,#REF!,32)+HLOOKUP(Sheet2!$DR$10,#REF!,32)+HLOOKUP(Sheet2!$DR$11,#REF!,32)+HLOOKUP(Sheet2!$DR$12,#REF!,32)+HLOOKUP(Sheet2!$DR$13,#REF!,32)+HLOOKUP(Sheet2!$DR$14,#REF!,32)+HLOOKUP(Sheet2!$DR$15,#REF!,32)+HLOOKUP(Sheet2!$DR$16,#REF!,32))</f>
        <v>#REF!</v>
      </c>
      <c r="DS52" s="8" t="e">
        <f>SUM(HLOOKUP(Sheet2!$DS$3,#REF!,32)+HLOOKUP(Sheet2!$DS$4,#REF!,32)+HLOOKUP(Sheet2!$DS$5,#REF!,32)+HLOOKUP(Sheet2!$DS$6,#REF!,32)+HLOOKUP(Sheet2!$DS$7,#REF!,32)+HLOOKUP(Sheet2!$DS$8,#REF!,32)+HLOOKUP(Sheet2!$DS$9,#REF!,32)+HLOOKUP(Sheet2!$DS$10,#REF!,32)+HLOOKUP(Sheet2!$DS$11,#REF!,32)+HLOOKUP(Sheet2!$DS$12,#REF!,32)+HLOOKUP(Sheet2!$DS$13,#REF!,32)+HLOOKUP(Sheet2!$DS$14,#REF!,32)+HLOOKUP(Sheet2!$DS$15,#REF!,32)+HLOOKUP(Sheet2!$DS$16,#REF!,32)+HLOOKUP(Sheet2!$DS$17,#REF!,32))</f>
        <v>#REF!</v>
      </c>
      <c r="DT52" s="8" t="e">
        <f>SUM(HLOOKUP(Sheet2!$DT$3,#REF!,32)+HLOOKUP(Sheet2!$DT$4,#REF!,32)+HLOOKUP(Sheet2!$DT$5,#REF!,32)+HLOOKUP(Sheet2!$DT$6,#REF!,32)+HLOOKUP(Sheet2!$DT$7,#REF!,32)+HLOOKUP(Sheet2!$DT$8,#REF!,32)+HLOOKUP(Sheet2!$DT$9,#REF!,32)+HLOOKUP(Sheet2!$DT$10,#REF!,32)+HLOOKUP(Sheet2!$DT$11,#REF!,32)+HLOOKUP(Sheet2!$DT$12,#REF!,32)+HLOOKUP(Sheet2!$DT$13,#REF!,32)+HLOOKUP(Sheet2!$DT$14,#REF!,32))</f>
        <v>#REF!</v>
      </c>
      <c r="DU52" s="8" t="e">
        <f>SUM(HLOOKUP(Sheet2!$DU$3,#REF!,32)+HLOOKUP(Sheet2!$DU$4,#REF!,32)+HLOOKUP(Sheet2!$DU$5,#REF!,32)+HLOOKUP(Sheet2!$DU$6,#REF!,32)+HLOOKUP(Sheet2!$DU$7,#REF!,32)+HLOOKUP(Sheet2!$DU$8,#REF!,32)+HLOOKUP(Sheet2!$DU$9,#REF!,32)+HLOOKUP(Sheet2!$DU$10,#REF!,32)+HLOOKUP(Sheet2!$DU$11,#REF!,32)+HLOOKUP(Sheet2!$DU$12,#REF!,32)+HLOOKUP(Sheet2!$DU$13,#REF!,32)+HLOOKUP(Sheet2!$DU$14,#REF!,32)+HLOOKUP(Sheet2!$DU$15,#REF!,32)+HLOOKUP(Sheet2!$DU$16,#REF!,32))</f>
        <v>#REF!</v>
      </c>
      <c r="DV52" s="8" t="e">
        <f>SUM(HLOOKUP(Sheet2!$DV$3,#REF!,32)+HLOOKUP(Sheet2!$DV$4,#REF!,32)+HLOOKUP(Sheet2!$DV$5,#REF!,32)+HLOOKUP(Sheet2!$DV$6,#REF!,32)+HLOOKUP(Sheet2!$DV$7,#REF!,32)+HLOOKUP(Sheet2!$DV$8,#REF!,32)+HLOOKUP(Sheet2!$DV$9,#REF!,32)+HLOOKUP(Sheet2!$DV$10,#REF!,32)+HLOOKUP(Sheet2!$DV$11,#REF!,32)+HLOOKUP(Sheet2!$DV$12,#REF!,32)+HLOOKUP(Sheet2!$DV$13,#REF!,32)+HLOOKUP(Sheet2!$DV$14,#REF!,32)+HLOOKUP(Sheet2!$DV$15,#REF!,32)+HLOOKUP(Sheet2!$DV$16,#REF!,32))</f>
        <v>#REF!</v>
      </c>
      <c r="DW52" s="8" t="e">
        <f>SUM(HLOOKUP(Sheet2!$DW$3,#REF!,32)+HLOOKUP(Sheet2!$DW$4,#REF!,32)+HLOOKUP(Sheet2!$DW$5,#REF!,32)+HLOOKUP(Sheet2!$DW$6,#REF!,32)+HLOOKUP(Sheet2!$DW$7,#REF!,32)+HLOOKUP(Sheet2!$DW$8,#REF!,32)+HLOOKUP(Sheet2!$DW$9,#REF!,32)+HLOOKUP(Sheet2!$DW$10,#REF!,32)+HLOOKUP(Sheet2!$DW$11,#REF!,32)+HLOOKUP(Sheet2!$DW$12,#REF!,32)+HLOOKUP(Sheet2!$DW$13,#REF!,32))</f>
        <v>#REF!</v>
      </c>
      <c r="DX52" s="8" t="e">
        <f>SUM(HLOOKUP(Sheet2!$DX$3,#REF!,32)+HLOOKUP(Sheet2!$DX$4,#REF!,32)+HLOOKUP(Sheet2!$DX$5,#REF!,32)+HLOOKUP(Sheet2!$DX$6,#REF!,32)+HLOOKUP(Sheet2!$DX$7,#REF!,32)+HLOOKUP(Sheet2!$DX$8,#REF!,32)+HLOOKUP(Sheet2!$DX$9,#REF!,32)+HLOOKUP(Sheet2!$DX$10,#REF!,32)+HLOOKUP(Sheet2!$DX$11,#REF!,32)+HLOOKUP(Sheet2!$DX$12,#REF!,32)+HLOOKUP(Sheet2!$DX$13,#REF!,32)+HLOOKUP(Sheet2!$DX$14,#REF!,32)+HLOOKUP(Sheet2!$DX$15,#REF!,32))</f>
        <v>#REF!</v>
      </c>
      <c r="DY52" s="8" t="e">
        <f>SUM(HLOOKUP(Sheet2!$DY$3,#REF!,32)+HLOOKUP(Sheet2!$DY$4,#REF!,32)+HLOOKUP(Sheet2!$DY$5,#REF!,32)+HLOOKUP(Sheet2!$DY$6,#REF!,32)+HLOOKUP(Sheet2!$DY$7,#REF!,32)+HLOOKUP(Sheet2!$DY$8,#REF!,32)+HLOOKUP(Sheet2!$DY$9,#REF!,32)+HLOOKUP(Sheet2!$DY$10,#REF!,32)+HLOOKUP(Sheet2!$DY$11,#REF!,32)+HLOOKUP(Sheet2!$DY$12,#REF!,32)+HLOOKUP(Sheet2!$DY$13,#REF!,32)+HLOOKUP(Sheet2!$DY$14,#REF!,32))</f>
        <v>#REF!</v>
      </c>
      <c r="DZ52" s="8" t="e">
        <f>SUM(HLOOKUP(Sheet2!$DZ$3,#REF!,32)+HLOOKUP(Sheet2!$DZ$4,#REF!,32)+HLOOKUP(Sheet2!$DZ$5,#REF!,32)+HLOOKUP(Sheet2!$DZ$6,#REF!,32)+HLOOKUP(Sheet2!$DZ$7,#REF!,32)+HLOOKUP(Sheet2!$DZ$8,#REF!,32)+HLOOKUP(Sheet2!$DZ$9,#REF!,32)+HLOOKUP(Sheet2!$DZ$10,#REF!,32)+HLOOKUP(Sheet2!$DZ$11,#REF!,32)+HLOOKUP(Sheet2!$DZ$12,#REF!,32)+HLOOKUP(Sheet2!$DZ$13,#REF!,32)+HLOOKUP(Sheet2!$DZ$14,#REF!,32)+HLOOKUP(Sheet2!$DZ$15,#REF!,32)+HLOOKUP(Sheet2!$DZ$16,#REF!,32))</f>
        <v>#REF!</v>
      </c>
      <c r="EA52" s="8" t="e">
        <f>SUM(HLOOKUP(Sheet2!$EA$3,#REF!,32)+HLOOKUP(Sheet2!$EA$4,#REF!,32)+HLOOKUP(Sheet2!$EA$5,#REF!,32)+HLOOKUP(Sheet2!$EA$6,#REF!,32)+HLOOKUP(Sheet2!$EA$7,#REF!,32)+HLOOKUP(Sheet2!$EA$8,#REF!,32)+HLOOKUP(Sheet2!$EA$9,#REF!,32)+HLOOKUP(Sheet2!$EA$10,#REF!,32)+HLOOKUP(Sheet2!$EA$11,#REF!,32)+HLOOKUP(Sheet2!$EA$12,#REF!,32)+HLOOKUP(Sheet2!$EA$13,#REF!,32)+HLOOKUP(Sheet2!$EA$14,#REF!,32)+HLOOKUP(Sheet2!$EA$15,#REF!,32)+HLOOKUP(Sheet2!$EA$16,#REF!,32)+HLOOKUP(Sheet2!$EA$17,#REF!,32))</f>
        <v>#REF!</v>
      </c>
      <c r="EB52" s="8" t="e">
        <f>SUM(HLOOKUP(Sheet2!$EB$3,#REF!,32)+HLOOKUP(Sheet2!$EB$4,#REF!,32)+HLOOKUP(Sheet2!$EB$5,#REF!,32)+HLOOKUP(Sheet2!$EB$6,#REF!,32)+HLOOKUP(Sheet2!$EB$7,#REF!,32)+HLOOKUP(Sheet2!$EB$8,#REF!,32)+HLOOKUP(Sheet2!$EB$9,#REF!,32)+HLOOKUP(Sheet2!$EB$10,#REF!,32)+HLOOKUP(Sheet2!$EB$11,#REF!,32)+HLOOKUP(Sheet2!$EB$12,#REF!,32)+HLOOKUP(Sheet2!$EB$13,#REF!,32)+HLOOKUP(Sheet2!$EB$14,#REF!,32)+HLOOKUP(Sheet2!$EB$15,#REF!,32)+HLOOKUP(Sheet2!$EB$16,#REF!,32)+HLOOKUP(Sheet2!$EB$17,#REF!,32))</f>
        <v>#REF!</v>
      </c>
      <c r="EC52" s="8" t="e">
        <f>SUM(HLOOKUP(Sheet2!$EC$3,#REF!,32)+HLOOKUP(Sheet2!$EC$4,#REF!,32)+HLOOKUP(Sheet2!$EC$5,#REF!,32)+HLOOKUP(Sheet2!$EC$6,#REF!,32)+HLOOKUP(Sheet2!$EC$7,#REF!,32)+HLOOKUP(Sheet2!$EC$8,#REF!,32)+HLOOKUP(Sheet2!$EC$9,#REF!,32)+HLOOKUP(Sheet2!$EC$10,#REF!,32)+HLOOKUP(Sheet2!$EC$11,#REF!,32)+HLOOKUP(Sheet2!$EC$12,#REF!,32)+HLOOKUP(Sheet2!$EC$13,#REF!,32)+HLOOKUP(Sheet2!$EC$14,#REF!,32)+HLOOKUP(Sheet2!$EC$15,#REF!,32)+HLOOKUP(Sheet2!$EC$16,#REF!,32)+HLOOKUP(Sheet2!$EC$17,#REF!,32))</f>
        <v>#REF!</v>
      </c>
      <c r="ED52" s="8" t="e">
        <f>SUM(HLOOKUP(Sheet2!$ED$3,#REF!,32)+HLOOKUP(Sheet2!$ED$4,#REF!,32)+HLOOKUP(Sheet2!$ED$5,#REF!,32)+HLOOKUP(Sheet2!$ED$6,#REF!,32)+HLOOKUP(Sheet2!$ED$7,#REF!,32)+HLOOKUP(Sheet2!$ED$8,#REF!,32)+HLOOKUP(Sheet2!$ED$9,#REF!,32)+HLOOKUP(Sheet2!$ED$10,#REF!,32)+HLOOKUP(Sheet2!$ED$11,#REF!,32)+HLOOKUP(Sheet2!$ED$12,#REF!,32)+HLOOKUP(Sheet2!$ED$13,#REF!,32)+HLOOKUP(Sheet2!$ED$14,#REF!,32)+HLOOKUP(Sheet2!$ED$15,#REF!,32)+HLOOKUP(Sheet2!$ED$16,#REF!,32))</f>
        <v>#REF!</v>
      </c>
      <c r="EE52" s="8" t="e">
        <f>SUM(HLOOKUP(Sheet2!$EE$3,#REF!,32)+HLOOKUP(Sheet2!$EE$4,#REF!,32)+HLOOKUP(Sheet2!$EE$5,#REF!,32)+HLOOKUP(Sheet2!$EE$6,#REF!,32)+HLOOKUP(Sheet2!$EE$7,#REF!,32)+HLOOKUP(Sheet2!$EE$8,#REF!,32)+HLOOKUP(Sheet2!$EE$9,#REF!,32)+HLOOKUP(Sheet2!$EE$10,#REF!,32)+HLOOKUP(Sheet2!$EE$11,#REF!,32)+HLOOKUP(Sheet2!$EE$12,#REF!,32)+HLOOKUP(Sheet2!$EE$13,#REF!,32)+HLOOKUP(Sheet2!$EE$14,#REF!,32)+HLOOKUP(Sheet2!$EE$15,#REF!,32)+HLOOKUP(Sheet2!$EE$16,#REF!,32))</f>
        <v>#REF!</v>
      </c>
      <c r="EF52" s="8" t="e">
        <f>SUM(HLOOKUP(Sheet2!$EF$3,#REF!,32)+HLOOKUP(Sheet2!$EF$4,#REF!,32)+HLOOKUP(Sheet2!$EF$5,#REF!,32)+HLOOKUP(Sheet2!$EF$6,#REF!,32)+HLOOKUP(Sheet2!$EF$7,#REF!,32)+HLOOKUP(Sheet2!$EF$8,#REF!,32)+HLOOKUP(Sheet2!$EF$9,#REF!,32)+HLOOKUP(Sheet2!$EF$10,#REF!,32)+HLOOKUP(Sheet2!$EF$11,#REF!,32)+HLOOKUP(Sheet2!$EF$12,#REF!,32)+HLOOKUP(Sheet2!$EF$13,#REF!,32)+HLOOKUP(Sheet2!$EF$14,#REF!,32)+HLOOKUP(Sheet2!$EF$15,#REF!,32)+HLOOKUP(Sheet2!$EF$16,#REF!,32))</f>
        <v>#REF!</v>
      </c>
      <c r="EG52" s="8" t="e">
        <f>SUM(HLOOKUP(Sheet2!$EG$3,#REF!,32)+HLOOKUP(Sheet2!$EG$4,#REF!,32)+HLOOKUP(Sheet2!$EG$5,#REF!,32)+HLOOKUP(Sheet2!$EG$6,#REF!,32)+HLOOKUP(Sheet2!$EG$7,#REF!,32)+HLOOKUP(Sheet2!$EG$8,#REF!,32)+HLOOKUP(Sheet2!$EG$9,#REF!,32)+HLOOKUP(Sheet2!$EG$10,#REF!,32)+HLOOKUP(Sheet2!$EG$11,#REF!,32)+HLOOKUP(Sheet2!$EG$12,#REF!,32)+HLOOKUP(Sheet2!$EG$13,#REF!,32)+HLOOKUP(Sheet2!$EG$14,#REF!,32))</f>
        <v>#REF!</v>
      </c>
      <c r="EH52" s="8" t="e">
        <f>SUM(HLOOKUP(Sheet2!$EH$3,#REF!,32)+HLOOKUP(Sheet2!$EH$4,#REF!,32)+HLOOKUP(Sheet2!$EH$5,#REF!,32)+HLOOKUP(Sheet2!$EH$6,#REF!,32)+HLOOKUP(Sheet2!$EH$7,#REF!,32)+HLOOKUP(Sheet2!$EH$8,#REF!,32)+HLOOKUP(Sheet2!$EH$9,#REF!,32)+HLOOKUP(Sheet2!$EH$10,#REF!,32)+HLOOKUP(Sheet2!$EH$11,#REF!,32)+HLOOKUP(Sheet2!$EH$12,#REF!,32)+HLOOKUP(Sheet2!$EH$13,#REF!,32)+HLOOKUP(Sheet2!$EH$14,#REF!,32)+HLOOKUP(Sheet2!$EH$15,#REF!,32)+HLOOKUP(Sheet2!$EH$16,#REF!,32))</f>
        <v>#REF!</v>
      </c>
      <c r="EI52" s="8" t="e">
        <f>SUM(HLOOKUP(Sheet2!$EI$3,#REF!,32)+HLOOKUP(Sheet2!$EI$4,#REF!,32)+HLOOKUP(Sheet2!$EI$5,#REF!,32)+HLOOKUP(Sheet2!$EI$6,#REF!,32)+HLOOKUP(Sheet2!$EI$7,#REF!,32)+HLOOKUP(Sheet2!$EI$8,#REF!,32)+HLOOKUP(Sheet2!$EI$9,#REF!,32)+HLOOKUP(Sheet2!$EI$10,#REF!,32)+HLOOKUP(Sheet2!$EI$11,#REF!,32)+HLOOKUP(Sheet2!$EI$12,#REF!,32)+HLOOKUP(Sheet2!$EI$13,#REF!,32)+HLOOKUP(Sheet2!$EI$14,#REF!,32)+HLOOKUP(Sheet2!$EI$15,#REF!,32)+HLOOKUP(Sheet2!$EI$16,#REF!,32))</f>
        <v>#REF!</v>
      </c>
      <c r="EJ52" s="8" t="e">
        <f>SUM(HLOOKUP(Sheet2!$EJ$3,#REF!,32)+HLOOKUP(Sheet2!$EJ$4,#REF!,32)+HLOOKUP(Sheet2!$EJ$5,#REF!,32)+HLOOKUP(Sheet2!$EJ$6,#REF!,32)+HLOOKUP(Sheet2!$EJ$7,#REF!,32)+HLOOKUP(Sheet2!$EJ$8,#REF!,32)+HLOOKUP(Sheet2!$EJ$9,#REF!,32)+HLOOKUP(Sheet2!$EJ$10,#REF!,32)+HLOOKUP(Sheet2!$EJ$11,#REF!,32)+HLOOKUP(Sheet2!$EJ$12,#REF!,32)+HLOOKUP(Sheet2!$EJ$13,#REF!,32)+HLOOKUP(Sheet2!$EJ$14,#REF!,32)+HLOOKUP(Sheet2!$EJ$15,#REF!,32)+HLOOKUP(Sheet2!$EJ$16,#REF!,32)+HLOOKUP(Sheet2!$EJ$17,#REF!,32))</f>
        <v>#REF!</v>
      </c>
      <c r="EK52" s="8" t="e">
        <f>SUM(HLOOKUP(Sheet2!$EK$3,#REF!,32)+HLOOKUP(Sheet2!$EK$4,#REF!,32)+HLOOKUP(Sheet2!$EK$5,#REF!,32)+HLOOKUP(Sheet2!$EK$6,#REF!,32)+HLOOKUP(Sheet2!$EK$7,#REF!,32)+HLOOKUP(Sheet2!$EK$8,#REF!,32)+HLOOKUP(Sheet2!$EK$9,#REF!,32)+HLOOKUP(Sheet2!$EK$10,#REF!,32)+HLOOKUP(Sheet2!$EK$11,#REF!,32)+HLOOKUP(Sheet2!$EK$12,#REF!,32)+HLOOKUP(Sheet2!$EK$13,#REF!,32)+HLOOKUP(Sheet2!$EK$14,#REF!,32)+HLOOKUP(Sheet2!$EK$15,#REF!,32)+HLOOKUP(Sheet2!$EK$16,#REF!,32)+HLOOKUP(Sheet2!$EK$17,#REF!,32))</f>
        <v>#REF!</v>
      </c>
      <c r="EL52" s="8" t="e">
        <f>SUM(HLOOKUP(Sheet2!$EL$3,#REF!,32)+HLOOKUP(Sheet2!$EL$4,#REF!,32)+HLOOKUP(Sheet2!$EL$5,#REF!,32)+HLOOKUP(Sheet2!$EL$6,#REF!,32)+HLOOKUP(Sheet2!$EL$7,#REF!,32)+HLOOKUP(Sheet2!$EL$8,#REF!,32)+HLOOKUP(Sheet2!$EL$9,#REF!,32)+HLOOKUP(Sheet2!$EL$10,#REF!,32)+HLOOKUP(Sheet2!$EL$11,#REF!,32)+HLOOKUP(Sheet2!$EL$12,#REF!,32)+HLOOKUP(Sheet2!$EL$13,#REF!,32)+HLOOKUP(Sheet2!$EL$14,#REF!,32)+HLOOKUP(Sheet2!$EL$15,#REF!,32)+HLOOKUP(Sheet2!$EL$16,#REF!,32)+HLOOKUP(Sheet2!$EL$17,#REF!,32)+HLOOKUP(Sheet2!$EL$18,#REF!,32)+HLOOKUP(Sheet2!$EL$19,#REF!,32)+HLOOKUP(Sheet2!$EL$20,#REF!,32))</f>
        <v>#REF!</v>
      </c>
      <c r="EM52" s="8" t="e">
        <f>SUM(HLOOKUP(Sheet2!$EM$3,#REF!,32)+HLOOKUP(Sheet2!$EM$4,#REF!,32)+HLOOKUP(Sheet2!$EM$5,#REF!,32)+HLOOKUP(Sheet2!$EM$6,#REF!,32)+HLOOKUP(Sheet2!$EM$7,#REF!,32)+HLOOKUP(Sheet2!$EM$8,#REF!,32)+HLOOKUP(Sheet2!$EM$9,#REF!,32)+HLOOKUP(Sheet2!$EM$10,#REF!,32)+HLOOKUP(Sheet2!$EM$11,#REF!,32)+HLOOKUP(Sheet2!$EM$12,#REF!,32)+HLOOKUP(Sheet2!$EM$13,#REF!,32)+HLOOKUP(Sheet2!$EM$14,#REF!,32)+HLOOKUP(Sheet2!$EM$15,#REF!,32)+HLOOKUP(Sheet2!$EM$16,#REF!,32)+HLOOKUP(Sheet2!$EM$17,#REF!,32))</f>
        <v>#REF!</v>
      </c>
      <c r="EN52" s="8" t="e">
        <f>SUM(HLOOKUP(Sheet2!$EN$3,#REF!,32)+HLOOKUP(Sheet2!$EN$4,#REF!,32)+HLOOKUP(Sheet2!$EN$5,#REF!,32)+HLOOKUP(Sheet2!$EN$6,#REF!,32)+HLOOKUP(Sheet2!$EN$7,#REF!,32)+HLOOKUP(Sheet2!$EN$8,#REF!,32)+HLOOKUP(Sheet2!$EN$9,#REF!,32)+HLOOKUP(Sheet2!$EN$10,#REF!,32)+HLOOKUP(Sheet2!$EN$11,#REF!,32)+HLOOKUP(Sheet2!$EN$12,#REF!,32)+HLOOKUP(Sheet2!$EN$13,#REF!,32)+HLOOKUP(Sheet2!$EN$14,#REF!,32)+HLOOKUP(Sheet2!$EN$15,#REF!,32)+HLOOKUP(Sheet2!$EN$16,#REF!,32)+HLOOKUP(Sheet2!$EN$17,#REF!,32)+HLOOKUP(Sheet2!$EN$18,#REF!,32)+HLOOKUP(Sheet2!$EN$19,#REF!,32))</f>
        <v>#REF!</v>
      </c>
      <c r="EO52" s="8" t="e">
        <f>SUM(HLOOKUP(Sheet2!$EO$3,#REF!,32)+HLOOKUP(Sheet2!$EO$4,#REF!,32)+HLOOKUP(Sheet2!$EO$5,#REF!,32)+HLOOKUP(Sheet2!$EO$6,#REF!,32)+HLOOKUP(Sheet2!$EO$7,#REF!,32)+HLOOKUP(Sheet2!$EO$8,#REF!,32)+HLOOKUP(Sheet2!$EO$9,#REF!,32)+HLOOKUP(Sheet2!$EO$10,#REF!,32)+HLOOKUP(Sheet2!$EO$11,#REF!,32)+HLOOKUP(Sheet2!$EO$12,#REF!,32)+HLOOKUP(Sheet2!$EO$13,#REF!,32))</f>
        <v>#REF!</v>
      </c>
      <c r="EP52" s="8" t="e">
        <f>SUM(HLOOKUP(Sheet2!$EP$3,#REF!,32)+HLOOKUP(Sheet2!$EP$4,#REF!,32)+HLOOKUP(Sheet2!$EP$5,#REF!,32)+HLOOKUP(Sheet2!$EP$6,#REF!,32)+HLOOKUP(Sheet2!$EP$7,#REF!,32)+HLOOKUP(Sheet2!$EP$8,#REF!,32)+HLOOKUP(Sheet2!$EP$9,#REF!,32)+HLOOKUP(Sheet2!$EP$10,#REF!,32)+HLOOKUP(Sheet2!$EP$11,#REF!,32)+HLOOKUP(Sheet2!$EP$12,#REF!,32)+HLOOKUP(Sheet2!$EP$13,#REF!,32))</f>
        <v>#REF!</v>
      </c>
      <c r="EQ52" s="8" t="e">
        <f>SUM(HLOOKUP(Sheet2!$EQ$3,#REF!,32)+HLOOKUP(Sheet2!$EQ$4,#REF!,32)+HLOOKUP(Sheet2!$EQ$5,#REF!,32)+HLOOKUP(Sheet2!$EQ$6,#REF!,32)+HLOOKUP(Sheet2!$EQ$7,#REF!,32)+HLOOKUP(Sheet2!$EQ$8,#REF!,32)+HLOOKUP(Sheet2!$EQ$9,#REF!,32)+HLOOKUP(Sheet2!$EQ$10,#REF!,32)+HLOOKUP(Sheet2!$EQ$11,#REF!,32)+HLOOKUP(Sheet2!$EQ$12,#REF!,32)+HLOOKUP(Sheet2!$EQ$13,#REF!,32)+HLOOKUP(Sheet2!$EQ$14,#REF!,32))</f>
        <v>#REF!</v>
      </c>
      <c r="ER52" s="8" t="e">
        <f>SUM(HLOOKUP(Sheet2!$ER$3,#REF!,32)+HLOOKUP(Sheet2!$ER$4,#REF!,32)+HLOOKUP(Sheet2!$ER$5,#REF!,32)+HLOOKUP(Sheet2!$ER$6,#REF!,32)+HLOOKUP(Sheet2!$ER$7,#REF!,32)+HLOOKUP(Sheet2!$ER$8,#REF!,32)+HLOOKUP(Sheet2!$ER$9,#REF!,32)+HLOOKUP(Sheet2!$ER$10,#REF!,32)+HLOOKUP(Sheet2!$ER$11,#REF!,32))</f>
        <v>#REF!</v>
      </c>
      <c r="ES52" s="8" t="e">
        <f>SUM(HLOOKUP(Sheet2!$ES$3,#REF!,32)+HLOOKUP(Sheet2!$ES$4,#REF!,32)+HLOOKUP(Sheet2!$ES$5,#REF!,32)+HLOOKUP(Sheet2!$ES$6,#REF!,32)+HLOOKUP(Sheet2!$ES$7,#REF!,32)+HLOOKUP(Sheet2!$ES$8,#REF!,32)+HLOOKUP(Sheet2!$ES$9,#REF!,32)+HLOOKUP(Sheet2!$ES$10,#REF!,32)+HLOOKUP(Sheet2!$ES$11,#REF!,32)+HLOOKUP(Sheet2!$ES$12,#REF!,32)+HLOOKUP(Sheet2!$ES$13,#REF!,32))</f>
        <v>#REF!</v>
      </c>
      <c r="ET52" s="8" t="e">
        <f>SUM(HLOOKUP(Sheet2!$ET$3,#REF!,32)+HLOOKUP(Sheet2!$ET$4,#REF!,32)+HLOOKUP(Sheet2!$ET$5,#REF!,32)+HLOOKUP(Sheet2!$ET$6,#REF!,32)+HLOOKUP(Sheet2!$ET$7,#REF!,32)+HLOOKUP(Sheet2!$ET$8,#REF!,32)+HLOOKUP(Sheet2!$ET$9,#REF!,32)+HLOOKUP(Sheet2!$ET$10,#REF!,32)+HLOOKUP(Sheet2!$ET$11,#REF!,32))</f>
        <v>#REF!</v>
      </c>
      <c r="EU52" s="8" t="e">
        <f>SUM(HLOOKUP(Sheet2!$EU$3,#REF!,32)+HLOOKUP(Sheet2!$EU$4,#REF!,32)+HLOOKUP(Sheet2!$EU$5,#REF!,32)+HLOOKUP(Sheet2!$EU$6,#REF!,32)+HLOOKUP(Sheet2!$EU$7,#REF!,32)+HLOOKUP(Sheet2!$EU$8,#REF!,32)+HLOOKUP(Sheet2!$EU$9,#REF!,32)+HLOOKUP(Sheet2!$EU$10,#REF!,32)+HLOOKUP(Sheet2!$EU$11,#REF!,32)+HLOOKUP(Sheet2!$EU$12,#REF!,32)+HLOOKUP(Sheet2!$EU$13,#REF!,32))</f>
        <v>#REF!</v>
      </c>
      <c r="EV52" s="8" t="e">
        <f>SUM(HLOOKUP(Sheet2!$EV$3,#REF!,32)+HLOOKUP(Sheet2!$EV$4,#REF!,32)+HLOOKUP(Sheet2!$EV$5,#REF!,32)+HLOOKUP(Sheet2!$EV$6,#REF!,32)+HLOOKUP(Sheet2!$EV$7,#REF!,32)+HLOOKUP(Sheet2!$EV$8,#REF!,32)+HLOOKUP(Sheet2!$EV$9,#REF!,32)+HLOOKUP(Sheet2!$EV$10,#REF!,32)+HLOOKUP(Sheet2!$EV$11,#REF!,32)+HLOOKUP(Sheet2!$EV$12,#REF!,32)+HLOOKUP(Sheet2!$EV$13,#REF!,32)+HLOOKUP(Sheet2!$EV$14,#REF!,32))</f>
        <v>#REF!</v>
      </c>
      <c r="EW52" s="8" t="e">
        <f>SUM(HLOOKUP(Sheet2!$EW$3,#REF!,32)+HLOOKUP(Sheet2!$EW$4,#REF!,32)+HLOOKUP(Sheet2!$EW$5,#REF!,32)+HLOOKUP(Sheet2!$EW$6,#REF!,32)+HLOOKUP(Sheet2!$EW$7,#REF!,32)+HLOOKUP(Sheet2!$EW$8,#REF!,32)+HLOOKUP(Sheet2!$EW$9,#REF!,32)+HLOOKUP(Sheet2!$EW$10,#REF!,32)+HLOOKUP(Sheet2!$EW$11,#REF!,32)+HLOOKUP(Sheet2!$EW$12,#REF!,32)+HLOOKUP(Sheet2!$EW$13,#REF!,32)+HLOOKUP(Sheet2!$EW$14,#REF!,32))</f>
        <v>#REF!</v>
      </c>
      <c r="EX52" s="8" t="e">
        <f>SUM(HLOOKUP(Sheet2!$EX$3,#REF!,32)+HLOOKUP(Sheet2!$EX$4,#REF!,32)+HLOOKUP(Sheet2!$EX$5,#REF!,32)+HLOOKUP(Sheet2!$EX$6,#REF!,32)+HLOOKUP(Sheet2!$EX$7,#REF!,32)+HLOOKUP(Sheet2!$EX$8,#REF!,32)+HLOOKUP(Sheet2!$EX$9,#REF!,32)+HLOOKUP(Sheet2!$EX$10,#REF!,32)+HLOOKUP(Sheet2!$EX$11,#REF!,32)+HLOOKUP(Sheet2!$EX$12,#REF!,32)+HLOOKUP(Sheet2!$EX$13,#REF!,32)+HLOOKUP(Sheet2!$EX$14,#REF!,32)+HLOOKUP(Sheet2!$EX$15,#REF!,32))</f>
        <v>#REF!</v>
      </c>
      <c r="EY52" s="8" t="e">
        <f>SUM(HLOOKUP(Sheet2!$EY$3,#REF!,32)+HLOOKUP(Sheet2!$EY$4,#REF!,32)+HLOOKUP(Sheet2!$EY$5,#REF!,32)+HLOOKUP(Sheet2!$EY$6,#REF!,32)+HLOOKUP(Sheet2!$EY$7,#REF!,32)+HLOOKUP(Sheet2!$EY$8,#REF!,32)+HLOOKUP(Sheet2!$EY$9,#REF!,32)+HLOOKUP(Sheet2!$EY$10,#REF!,32)+HLOOKUP(Sheet2!$EY$11,#REF!,32)+HLOOKUP(Sheet2!$EY$12,#REF!,32))</f>
        <v>#REF!</v>
      </c>
      <c r="EZ52" s="8" t="e">
        <f>SUM(HLOOKUP(Sheet2!$EZ$3,#REF!,32)+HLOOKUP(Sheet2!$EZ$4,#REF!,32)+HLOOKUP(Sheet2!$EZ$5,#REF!,32)+HLOOKUP(Sheet2!$EZ$6,#REF!,32)+HLOOKUP(Sheet2!$EZ$7,#REF!,32)+HLOOKUP(Sheet2!$EZ$8,#REF!,32)+HLOOKUP(Sheet2!$EZ$9,#REF!,32)+HLOOKUP(Sheet2!$EZ$10,#REF!,32)+HLOOKUP(Sheet2!$EZ$11,#REF!,32)+HLOOKUP(Sheet2!$EZ$12,#REF!,32)+HLOOKUP(Sheet2!$EZ$13,#REF!,32)+HLOOKUP(Sheet2!$EZ$14,#REF!,32))</f>
        <v>#REF!</v>
      </c>
      <c r="FA52" s="8" t="e">
        <f>SUM(HLOOKUP(Sheet2!$FA$3,#REF!,32)+HLOOKUP(Sheet2!$FA$4,#REF!,32)+HLOOKUP(Sheet2!$FA$5,#REF!,32)+HLOOKUP(Sheet2!$FA$6,#REF!,32)+HLOOKUP(Sheet2!$FA$7,#REF!,32)+HLOOKUP(Sheet2!$FA$8,#REF!,32)+HLOOKUP(Sheet2!$FA$9,#REF!,32)+HLOOKUP(Sheet2!$FA$10,#REF!,32)+HLOOKUP(Sheet2!$FA$11,#REF!,32)+HLOOKUP(Sheet2!$FA$12,#REF!,32))</f>
        <v>#REF!</v>
      </c>
      <c r="FB52" s="8" t="e">
        <f>SUM(HLOOKUP(Sheet2!$FB$3,#REF!,32)+HLOOKUP(Sheet2!$FB$4,#REF!,32)+HLOOKUP(Sheet2!$FB$5,#REF!,32)+HLOOKUP(Sheet2!$FB$6,#REF!,32)+HLOOKUP(Sheet2!$FB$7,#REF!,32)+HLOOKUP(Sheet2!$FB$8,#REF!,32)+HLOOKUP(Sheet2!$FB$9,#REF!,32)+HLOOKUP(Sheet2!$FB$10,#REF!,32)+HLOOKUP(Sheet2!$FB$11,#REF!,32)+HLOOKUP(Sheet2!$FB$12,#REF!,32)+HLOOKUP(Sheet2!$FB$13,#REF!,32)+HLOOKUP(Sheet2!$FB$14,#REF!,32))</f>
        <v>#REF!</v>
      </c>
    </row>
    <row r="53" spans="1:158" ht="27.6">
      <c r="A53" s="10" t="s">
        <v>29</v>
      </c>
      <c r="B53" s="8" t="e">
        <f>SUM(HLOOKUP(Sheet2!$B$3,#REF!,33)+HLOOKUP(Sheet2!$B$4,#REF!,33)+HLOOKUP(Sheet2!$B$5,#REF!,33)+HLOOKUP(Sheet2!$B$6,#REF!,33)+HLOOKUP(Sheet2!$B$7,#REF!,33)+HLOOKUP(Sheet2!$B$8,#REF!,33)+HLOOKUP(Sheet2!$B$9,#REF!,33)+HLOOKUP(Sheet2!$B$10,#REF!,33)+HLOOKUP(Sheet2!$B$11,#REF!,33))</f>
        <v>#REF!</v>
      </c>
      <c r="C53" s="8" t="e">
        <f>SUM(HLOOKUP(Sheet2!$C$3,#REF!,33)+HLOOKUP(Sheet2!$C$4,#REF!,33)+HLOOKUP(Sheet2!$C$5,#REF!,33)+HLOOKUP(Sheet2!$C$6,#REF!,33)+HLOOKUP(Sheet2!$C$7,#REF!,33)+HLOOKUP(Sheet2!$C$8,#REF!,33)+HLOOKUP(Sheet2!$C$9,#REF!,33)+HLOOKUP(Sheet2!$C$10,#REF!,33)+HLOOKUP(Sheet2!$C$11,#REF!,33)+HLOOKUP(Sheet2!$C$12,#REF!,33))</f>
        <v>#REF!</v>
      </c>
      <c r="D53" s="8" t="e">
        <f>SUM(HLOOKUP(Sheet2!$D$3,#REF!,33)+HLOOKUP(Sheet2!$D$4,#REF!,33)+HLOOKUP(Sheet2!$D$5,#REF!,33)+HLOOKUP(Sheet2!$D$6,#REF!,33)+HLOOKUP(Sheet2!$D$7,#REF!,33)+HLOOKUP(Sheet2!$D$8,#REF!,33)+HLOOKUP(Sheet2!$D$9,#REF!,33)+HLOOKUP(Sheet2!$D$10,#REF!,33)+HLOOKUP(Sheet2!$D$11,#REF!,33)+HLOOKUP(Sheet2!$D$12,#REF!,33))</f>
        <v>#REF!</v>
      </c>
      <c r="E53" s="8" t="e">
        <f>SUM(HLOOKUP(Sheet2!$D$3,#REF!,21)+HLOOKUP(Sheet2!$D$4,#REF!,21)+HLOOKUP(Sheet2!$D$5,#REF!,21)+HLOOKUP(Sheet2!$D$6,#REF!,21)+HLOOKUP(Sheet2!$D$7,#REF!,21)+HLOOKUP(Sheet2!$D$8,#REF!,21)+HLOOKUP(Sheet2!$D$9,#REF!,21)+HLOOKUP(Sheet2!$D$10,#REF!,21)+HLOOKUP(Sheet2!$D$11,#REF!,21)+HLOOKUP(Sheet2!$D$12,#REF!,21))</f>
        <v>#REF!</v>
      </c>
      <c r="F53" s="8" t="e">
        <f>SUM(HLOOKUP(Sheet2!$D$3,#REF!,21)+HLOOKUP(Sheet2!$D$4,#REF!,21)+HLOOKUP(Sheet2!$D$5,#REF!,21)+HLOOKUP(Sheet2!$D$6,#REF!,21)+HLOOKUP(Sheet2!$D$7,#REF!,21)+HLOOKUP(Sheet2!$D$8,#REF!,21)+HLOOKUP(Sheet2!$D$9,#REF!,21)+HLOOKUP(Sheet2!$D$10,#REF!,21)+HLOOKUP(Sheet2!$D$11,#REF!,21)+HLOOKUP(Sheet2!$D$12,#REF!,21))</f>
        <v>#REF!</v>
      </c>
      <c r="G53" s="8" t="e">
        <f>SUM(HLOOKUP(Sheet2!$D$3,#REF!,21)+HLOOKUP(Sheet2!$D$4,#REF!,21)+HLOOKUP(Sheet2!$D$5,#REF!,21)+HLOOKUP(Sheet2!$D$6,#REF!,21)+HLOOKUP(Sheet2!$D$7,#REF!,21)+HLOOKUP(Sheet2!$D$8,#REF!,21)+HLOOKUP(Sheet2!$D$9,#REF!,21)+HLOOKUP(Sheet2!$D$10,#REF!,21)+HLOOKUP(Sheet2!$D$11,#REF!,21)+HLOOKUP(Sheet2!$D$12,#REF!,21))</f>
        <v>#REF!</v>
      </c>
      <c r="H53" s="8" t="e">
        <f>SUM(HLOOKUP(Sheet2!$D$3,#REF!,21)+HLOOKUP(Sheet2!$D$4,#REF!,21)+HLOOKUP(Sheet2!$D$5,#REF!,21)+HLOOKUP(Sheet2!$D$6,#REF!,21)+HLOOKUP(Sheet2!$D$7,#REF!,21)+HLOOKUP(Sheet2!$D$8,#REF!,21)+HLOOKUP(Sheet2!$D$9,#REF!,21)+HLOOKUP(Sheet2!$D$10,#REF!,21)+HLOOKUP(Sheet2!$D$11,#REF!,21)+HLOOKUP(Sheet2!$D$12,#REF!,21))</f>
        <v>#REF!</v>
      </c>
      <c r="I53" s="8" t="e">
        <f>SUM(HLOOKUP(Sheet2!$D$3,#REF!,21)+HLOOKUP(Sheet2!$D$4,#REF!,21)+HLOOKUP(Sheet2!$D$5,#REF!,21)+HLOOKUP(Sheet2!$D$6,#REF!,21)+HLOOKUP(Sheet2!$D$7,#REF!,21)+HLOOKUP(Sheet2!$D$8,#REF!,21)+HLOOKUP(Sheet2!$D$9,#REF!,21)+HLOOKUP(Sheet2!$D$10,#REF!,21)+HLOOKUP(Sheet2!$D$11,#REF!,21)+HLOOKUP(Sheet2!$D$12,#REF!,21))</f>
        <v>#REF!</v>
      </c>
      <c r="J53" s="8" t="e">
        <f>SUM(HLOOKUP(Sheet2!$D$3,#REF!,21)+HLOOKUP(Sheet2!$D$4,#REF!,21)+HLOOKUP(Sheet2!$D$5,#REF!,21)+HLOOKUP(Sheet2!$D$6,#REF!,21)+HLOOKUP(Sheet2!$D$7,#REF!,21)+HLOOKUP(Sheet2!$D$8,#REF!,21)+HLOOKUP(Sheet2!$D$9,#REF!,21)+HLOOKUP(Sheet2!$D$10,#REF!,21)+HLOOKUP(Sheet2!$D$11,#REF!,21)+HLOOKUP(Sheet2!$D$12,#REF!,21))</f>
        <v>#REF!</v>
      </c>
      <c r="K53" s="8" t="e">
        <f>SUM(HLOOKUP(Sheet2!$D$3,#REF!,21)+HLOOKUP(Sheet2!$D$4,#REF!,21)+HLOOKUP(Sheet2!$D$5,#REF!,21)+HLOOKUP(Sheet2!$D$6,#REF!,21)+HLOOKUP(Sheet2!$D$7,#REF!,21)+HLOOKUP(Sheet2!$D$8,#REF!,21)+HLOOKUP(Sheet2!$D$9,#REF!,21)+HLOOKUP(Sheet2!$D$10,#REF!,21)+HLOOKUP(Sheet2!$D$11,#REF!,21)+HLOOKUP(Sheet2!$D$12,#REF!,21))</f>
        <v>#REF!</v>
      </c>
      <c r="L53" s="8" t="e">
        <f>SUM(HLOOKUP(Sheet2!$D$3,#REF!,21)+HLOOKUP(Sheet2!$D$4,#REF!,21)+HLOOKUP(Sheet2!$D$5,#REF!,21)+HLOOKUP(Sheet2!$D$6,#REF!,21)+HLOOKUP(Sheet2!$D$7,#REF!,21)+HLOOKUP(Sheet2!$D$8,#REF!,21)+HLOOKUP(Sheet2!$D$9,#REF!,21)+HLOOKUP(Sheet2!$D$10,#REF!,21)+HLOOKUP(Sheet2!$D$11,#REF!,21)+HLOOKUP(Sheet2!$D$12,#REF!,21))</f>
        <v>#REF!</v>
      </c>
      <c r="M53" s="8" t="e">
        <f>SUM(HLOOKUP(Sheet2!$D$3,#REF!,21)+HLOOKUP(Sheet2!$D$4,#REF!,21)+HLOOKUP(Sheet2!$D$5,#REF!,21)+HLOOKUP(Sheet2!$D$6,#REF!,21)+HLOOKUP(Sheet2!$D$7,#REF!,21)+HLOOKUP(Sheet2!$D$8,#REF!,21)+HLOOKUP(Sheet2!$D$9,#REF!,21)+HLOOKUP(Sheet2!$D$10,#REF!,21)+HLOOKUP(Sheet2!$D$11,#REF!,21)+HLOOKUP(Sheet2!$D$12,#REF!,21))</f>
        <v>#REF!</v>
      </c>
      <c r="N53" s="8" t="e">
        <f>SUM(HLOOKUP(Sheet2!$N$3,#REF!,33)+HLOOKUP(Sheet2!$N$4,#REF!,33)+HLOOKUP(Sheet2!$N$5,#REF!,33)+HLOOKUP(Sheet2!$N$6,#REF!,33)+HLOOKUP(Sheet2!$N$7,#REF!,33)+HLOOKUP(Sheet2!$N$8,#REF!,33)+HLOOKUP(Sheet2!$N$9,#REF!,33)+HLOOKUP(Sheet2!$N$10,#REF!,33)+HLOOKUP(Sheet2!$N$11,#REF!,33)+HLOOKUP(Sheet2!$N$12,#REF!,33))</f>
        <v>#REF!</v>
      </c>
      <c r="O53" s="8" t="e">
        <f>SUM(HLOOKUP(Sheet2!$O$3,#REF!,33)+HLOOKUP(Sheet2!$O$4,#REF!,33)+HLOOKUP(Sheet2!$O$5,#REF!,33)+HLOOKUP(Sheet2!$O$6,#REF!,33)+HLOOKUP(Sheet2!$O$7,#REF!,33)+HLOOKUP(Sheet2!$O$8,#REF!,33)+HLOOKUP(Sheet2!$O$9,#REF!,33)+HLOOKUP(Sheet2!$O$10,#REF!,33)+HLOOKUP(Sheet2!$O$11,#REF!,33)+HLOOKUP(Sheet2!$O$12,#REF!,33)+HLOOKUP(Sheet2!$O$13,#REF!,33)+HLOOKUP(Sheet2!$O$14,#REF!,33))</f>
        <v>#REF!</v>
      </c>
      <c r="P53" s="8" t="e">
        <f>SUM(HLOOKUP(Sheet2!$P$3,#REF!,33)+HLOOKUP(Sheet2!$P$4,#REF!,33)+HLOOKUP(Sheet2!$P$5,#REF!,33)+HLOOKUP(Sheet2!$P$6,#REF!,33)+HLOOKUP(Sheet2!$P$7,#REF!,33)+HLOOKUP(Sheet2!$P$8,#REF!,33)+HLOOKUP(Sheet2!$P$9,#REF!,33)+HLOOKUP(Sheet2!$P$10,#REF!,33)+HLOOKUP(Sheet2!$P$11,#REF!,33)+HLOOKUP(Sheet2!$P$12,#REF!,33)+HLOOKUP(Sheet2!$P$13,#REF!,33)+HLOOKUP(Sheet2!$P$14,#REF!,33))</f>
        <v>#REF!</v>
      </c>
      <c r="Q53" s="8" t="e">
        <f>SUM(HLOOKUP(Sheet2!$Q$3,#REF!,33)+HLOOKUP(Sheet2!$Q$4,#REF!,33)+HLOOKUP(Sheet2!$Q$5,#REF!,33)+HLOOKUP(Sheet2!$Q$6,#REF!,33)+HLOOKUP(Sheet2!$Q$7,#REF!,33)+HLOOKUP(Sheet2!$Q$8,#REF!,33)+HLOOKUP(Sheet2!$Q$9,#REF!,33)+HLOOKUP(Sheet2!$Q$10,#REF!,33)+HLOOKUP(Sheet2!$Q$11,#REF!,33)+HLOOKUP(Sheet2!$Q$12,#REF!,33)+HLOOKUP(Sheet2!$Q$13,#REF!,33)+HLOOKUP(Sheet2!$Q$14,#REF!,33))</f>
        <v>#REF!</v>
      </c>
      <c r="R53" s="8" t="e">
        <f>SUM(HLOOKUP(Sheet2!$R$3,#REF!,33)+HLOOKUP(Sheet2!$R$4,#REF!,33)+HLOOKUP(Sheet2!$R$5,#REF!,33)+HLOOKUP(Sheet2!$R$6,#REF!,33)+HLOOKUP(Sheet2!$R$7,#REF!,33)+HLOOKUP(Sheet2!$R$8,#REF!,33)+HLOOKUP(Sheet2!$R$9,#REF!,33)+HLOOKUP(Sheet2!$R$10,#REF!,33)+HLOOKUP(Sheet2!$R$11,#REF!,33))</f>
        <v>#REF!</v>
      </c>
      <c r="S53" s="8" t="e">
        <f>SUM(HLOOKUP(Sheet2!$S$3,#REF!,33)+HLOOKUP(Sheet2!$S$4,#REF!,33)+HLOOKUP(Sheet2!$S$5,#REF!,33)+HLOOKUP(Sheet2!$S$6,#REF!,33)+HLOOKUP(Sheet2!$S$7,#REF!,33)+HLOOKUP(Sheet2!$S$8,#REF!,33)+HLOOKUP(Sheet2!$S$9,#REF!,33)+HLOOKUP(Sheet2!$S$10,#REF!,33)+HLOOKUP(Sheet2!$S$11,#REF!,33)+HLOOKUP(Sheet2!$S$12,#REF!,33)+HLOOKUP(Sheet2!$S$13,#REF!,33))</f>
        <v>#REF!</v>
      </c>
      <c r="T53" s="8" t="e">
        <f>SUM(HLOOKUP(Sheet2!$T$3,#REF!,33)+HLOOKUP(Sheet2!$T$4,#REF!,33)+HLOOKUP(Sheet2!$T$5,#REF!,33)+HLOOKUP(Sheet2!$T$6,#REF!,33)+HLOOKUP(Sheet2!$T$7,#REF!,33)+HLOOKUP(Sheet2!$T$8,#REF!,33)+HLOOKUP(Sheet2!$T$9,#REF!,33)+HLOOKUP(Sheet2!$T$10,#REF!,33)+HLOOKUP(Sheet2!$T$11,#REF!,33)+HLOOKUP(Sheet2!$T$12,#REF!,33))</f>
        <v>#REF!</v>
      </c>
      <c r="U53" s="8" t="e">
        <f>SUM(HLOOKUP(Sheet2!$U$3,#REF!,33)+HLOOKUP(Sheet2!$U$4,#REF!,33)+HLOOKUP(Sheet2!$U$5,#REF!,33)+HLOOKUP(Sheet2!$U$6,#REF!,33)+HLOOKUP(Sheet2!$U$7,#REF!,33)+HLOOKUP(Sheet2!$U$8,#REF!,33)+HLOOKUP(Sheet2!$U$9,#REF!,33)+HLOOKUP(Sheet2!$U$10,#REF!,33)+HLOOKUP(Sheet2!$U$11,#REF!,33)+HLOOKUP(Sheet2!$U$12,#REF!,33)+HLOOKUP(Sheet2!$U$13,#REF!,33)+HLOOKUP(Sheet2!$U$14,#REF!,33)+HLOOKUP(Sheet2!$U$15,#REF!,33))</f>
        <v>#REF!</v>
      </c>
      <c r="V53" s="8" t="e">
        <f>SUM(HLOOKUP(Sheet2!$V$3,#REF!,33)+HLOOKUP(Sheet2!$V$4,#REF!,33)+HLOOKUP(Sheet2!$V$5,#REF!,33)+HLOOKUP(Sheet2!$V$6,#REF!,33)+HLOOKUP(Sheet2!$V$7,#REF!,33)+HLOOKUP(Sheet2!$V$8,#REF!,33)+HLOOKUP(Sheet2!$V$9,#REF!,33)+HLOOKUP(Sheet2!$V$10,#REF!,33)+HLOOKUP(Sheet2!$V$11,#REF!,33)+HLOOKUP(Sheet2!$V$12,#REF!,33)+HLOOKUP(Sheet2!$V$13,#REF!,33)+HLOOKUP(Sheet2!$V$14,#REF!,33)+HLOOKUP(Sheet2!$V$15,#REF!,33))</f>
        <v>#REF!</v>
      </c>
      <c r="W53" s="8" t="e">
        <f>SUM(HLOOKUP(Sheet2!$W$3,#REF!,33)+HLOOKUP(Sheet2!$W$4,#REF!,33)+HLOOKUP(Sheet2!$W$5,#REF!,33)+HLOOKUP(Sheet2!$W$6,#REF!,33)+HLOOKUP(Sheet2!$W$7,#REF!,33)+HLOOKUP(Sheet2!$W$8,#REF!,33)+HLOOKUP(Sheet2!$W$9,#REF!,33)+HLOOKUP(Sheet2!$W$10,#REF!,33)+HLOOKUP(Sheet2!$W$11,#REF!,33)+HLOOKUP(Sheet2!$W$12,#REF!,33)+HLOOKUP(Sheet2!$W$13,#REF!,33)+HLOOKUP(Sheet2!$W$14,#REF!,33)+HLOOKUP(Sheet2!$W$15,#REF!,33))</f>
        <v>#REF!</v>
      </c>
      <c r="X53" s="8" t="e">
        <f>SUM(HLOOKUP(Sheet2!$X$3,#REF!,33)+HLOOKUP(Sheet2!$X$4,#REF!,33)+HLOOKUP(Sheet2!$X$5,#REF!,33)+HLOOKUP(Sheet2!$X$6,#REF!,33)+HLOOKUP(Sheet2!$X$7,#REF!,33)+HLOOKUP(Sheet2!$X$8,#REF!,33)+HLOOKUP(Sheet2!$X$9,#REF!,33)+HLOOKUP(Sheet2!$X$10,#REF!,33)+HLOOKUP(Sheet2!$X$11,#REF!,33)+HLOOKUP(Sheet2!$X$12,#REF!,33)+HLOOKUP(Sheet2!$X$13,#REF!,33)+HLOOKUP(Sheet2!$X$14,#REF!,33)+HLOOKUP(Sheet2!$X$15,#REF!,33))</f>
        <v>#REF!</v>
      </c>
      <c r="Y53" s="8" t="e">
        <f>SUM(HLOOKUP(Sheet2!$Y$3,#REF!,33)+HLOOKUP(Sheet2!$Y$4,#REF!,33)+HLOOKUP(Sheet2!$Y$5,#REF!,33)+HLOOKUP(Sheet2!$Y$6,#REF!,33)+HLOOKUP(Sheet2!$Y$7,#REF!,33)+HLOOKUP(Sheet2!$Y$8,#REF!,33)+HLOOKUP(Sheet2!$Y$9,#REF!,33)+HLOOKUP(Sheet2!$Y$10,#REF!,33)+HLOOKUP(Sheet2!$Y$11,#REF!,33)+HLOOKUP(Sheet2!$Y$12,#REF!,33)+HLOOKUP(Sheet2!$Y$13,#REF!,33)+HLOOKUP(Sheet2!$Y$14,#REF!,33))</f>
        <v>#REF!</v>
      </c>
      <c r="Z53" s="8" t="e">
        <f>SUM(HLOOKUP(Sheet2!$Z$3,#REF!,33)+HLOOKUP(Sheet2!$Z$4,#REF!,33)+HLOOKUP(Sheet2!$Z$5,#REF!,33)+HLOOKUP(Sheet2!$Z$6,#REF!,33)+HLOOKUP(Sheet2!$Z$7,#REF!,33)+HLOOKUP(Sheet2!$Z$8,#REF!,33)+HLOOKUP(Sheet2!$Z$9,#REF!,33)+HLOOKUP(Sheet2!$Z$10,#REF!,33)+HLOOKUP(Sheet2!$Z$11,#REF!,33)+HLOOKUP(Sheet2!$Z$12,#REF!,33)+HLOOKUP(Sheet2!$Z$13,#REF!,33)+HLOOKUP(Sheet2!$Z$14,#REF!,33))</f>
        <v>#REF!</v>
      </c>
      <c r="AA53" s="8" t="e">
        <f>SUM(HLOOKUP(Sheet2!$AA$3,#REF!,33)+HLOOKUP(Sheet2!$AA$4,#REF!,33)+HLOOKUP(Sheet2!$AA$5,#REF!,33)+HLOOKUP(Sheet2!$AA$6,#REF!,33)+HLOOKUP(Sheet2!$AA$7,#REF!,33)+HLOOKUP(Sheet2!$AA$8,#REF!,33)+HLOOKUP(Sheet2!$AA$9,#REF!,33)+HLOOKUP(Sheet2!$AA$10,#REF!,33)+HLOOKUP(Sheet2!$AA$11,#REF!,33)+HLOOKUP(Sheet2!$AA$12,#REF!,33)+HLOOKUP(Sheet2!$AA$13,#REF!,33)+HLOOKUP(Sheet2!$AA$14,#REF!,33))</f>
        <v>#REF!</v>
      </c>
      <c r="AB53" s="8" t="e">
        <f>SUM(HLOOKUP(Sheet2!$AB$3,#REF!,33)+HLOOKUP(Sheet2!$AB$4,#REF!,33)+HLOOKUP(Sheet2!$AB$5,#REF!,33)+HLOOKUP(Sheet2!$AB$6,#REF!,33)+HLOOKUP(Sheet2!$AB$7,#REF!,33)+HLOOKUP(Sheet2!$AB$8,#REF!,33)+HLOOKUP(Sheet2!$AB$9,#REF!,33)+HLOOKUP(Sheet2!$AB$10,#REF!,33)+HLOOKUP(Sheet2!$AB$11,#REF!,33)+HLOOKUP(Sheet2!$AB$12,#REF!,33))</f>
        <v>#REF!</v>
      </c>
      <c r="AC53" s="8" t="e">
        <f>SUM(HLOOKUP(Sheet2!$AC$3,#REF!,33)+HLOOKUP(Sheet2!$AC$4,#REF!,33)+HLOOKUP(Sheet2!$AC$5,#REF!,33)+HLOOKUP(Sheet2!$AC$6,#REF!,33)+HLOOKUP(Sheet2!$AC$7,#REF!,33)+HLOOKUP(Sheet2!$AC$8,#REF!,33)+HLOOKUP(Sheet2!$AC$9,#REF!,33)+HLOOKUP(Sheet2!$AC$10,#REF!,33)+HLOOKUP(Sheet2!$AC$11,#REF!,33)+HLOOKUP(Sheet2!$AC$12,#REF!,33)+HLOOKUP(Sheet2!$AC$13,#REF!,33)+HLOOKUP(Sheet2!$AC$14,#REF!,33))</f>
        <v>#REF!</v>
      </c>
      <c r="AD53" s="8" t="e">
        <f>SUM(HLOOKUP(Sheet2!$AD$3,#REF!,33)+HLOOKUP(Sheet2!$AD$4,#REF!,33)+HLOOKUP(Sheet2!$AD$5,#REF!,33)+HLOOKUP(Sheet2!$AD$6,#REF!,33)+HLOOKUP(Sheet2!$AD$7,#REF!,33)+HLOOKUP(Sheet2!$AD$8,#REF!,33)+HLOOKUP(Sheet2!$AD$9,#REF!,33)+HLOOKUP(Sheet2!$AD$10,#REF!,33)+HLOOKUP(Sheet2!$AD$11,#REF!,33)+HLOOKUP(Sheet2!$AD$12,#REF!,33)+HLOOKUP(Sheet2!$AD$13,#REF!,33)+HLOOKUP(Sheet2!$AD$14,#REF!,33)+HLOOKUP(Sheet2!$AD$15,#REF!,33)+HLOOKUP(Sheet2!$AD$16,#REF!,33))</f>
        <v>#REF!</v>
      </c>
      <c r="AE53" s="8" t="e">
        <f>SUM(HLOOKUP(Sheet2!$AE$3,#REF!,33)+HLOOKUP(Sheet2!$AE$4,#REF!,33)+HLOOKUP(Sheet2!$AE$5,#REF!,33)+HLOOKUP(Sheet2!$AE$6,#REF!,33)+HLOOKUP(Sheet2!$AE$7,#REF!,33)+HLOOKUP(Sheet2!$AE$8,#REF!,33)+HLOOKUP(Sheet2!$AE$9,#REF!,33)+HLOOKUP(Sheet2!$AE$10,#REF!,33)+HLOOKUP(Sheet2!$AE$11,#REF!,33)+HLOOKUP(Sheet2!$AE$12,#REF!,33)+HLOOKUP(Sheet2!$AE$13,#REF!,33)+HLOOKUP(Sheet2!$AE$14,#REF!,33)+HLOOKUP(Sheet2!$AE$15,#REF!,33)+HLOOKUP(Sheet2!$AE$16,#REF!,33)+HLOOKUP(Sheet2!$AE$17,#REF!,33))</f>
        <v>#REF!</v>
      </c>
      <c r="AF53" s="8" t="e">
        <f>SUM(HLOOKUP(Sheet2!$AF$3,#REF!,33)+HLOOKUP(Sheet2!$AF$4,#REF!,33)+HLOOKUP(Sheet2!$AF$5,#REF!,33)+HLOOKUP(Sheet2!$AF$6,#REF!,33)+HLOOKUP(Sheet2!$AF$7,#REF!,33)+HLOOKUP(Sheet2!$AF$8,#REF!,33)+HLOOKUP(Sheet2!$AF$9,#REF!,33)+HLOOKUP(Sheet2!$AF$10,#REF!,33)+HLOOKUP(Sheet2!$AF$11,#REF!,33)+HLOOKUP(Sheet2!$AF$12,#REF!,33)+HLOOKUP(Sheet2!$AF$13,#REF!,33)+HLOOKUP(Sheet2!$AF$14,#REF!,33))</f>
        <v>#REF!</v>
      </c>
      <c r="AG53" s="8" t="e">
        <f>SUM(HLOOKUP(Sheet2!$AG$3,#REF!,33)+HLOOKUP(Sheet2!$AG$4,#REF!,33)+HLOOKUP(Sheet2!$AG$5,#REF!,33)+HLOOKUP(Sheet2!$AG$6,#REF!,33)+HLOOKUP(Sheet2!$AG$7,#REF!,33)+HLOOKUP(Sheet2!$AG$8,#REF!,33)+HLOOKUP(Sheet2!$AG$9,#REF!,33)+HLOOKUP(Sheet2!$AG$10,#REF!,33)+HLOOKUP(Sheet2!$AG$11,#REF!,33)+HLOOKUP(Sheet2!$AG$12,#REF!,33)+HLOOKUP(Sheet2!$AG$13,#REF!,33)+HLOOKUP(Sheet2!$AG$14,#REF!,33)+HLOOKUP(Sheet2!$AG$15,#REF!,33)+HLOOKUP(Sheet2!$AG$16,#REF!,33))</f>
        <v>#REF!</v>
      </c>
      <c r="AH53" s="8" t="e">
        <f>SUM(HLOOKUP(Sheet2!$AH$3,#REF!,33)+HLOOKUP(Sheet2!$AH$4,#REF!,33)+HLOOKUP(Sheet2!$AH$5,#REF!,33)+HLOOKUP(Sheet2!$AH$6,#REF!,33)+HLOOKUP(Sheet2!$AH$7,#REF!,33)+HLOOKUP(Sheet2!$AH$8,#REF!,33)+HLOOKUP(Sheet2!$AH$9,#REF!,33)+HLOOKUP(Sheet2!$AH$10,#REF!,33)+HLOOKUP(Sheet2!$AH$11,#REF!,33)+HLOOKUP(Sheet2!$AH$12,#REF!,33)+HLOOKUP(Sheet2!$AH$13,#REF!,33)+HLOOKUP(Sheet2!$AH$14,#REF!,33)+HLOOKUP(Sheet2!$AH$15,#REF!,33)+HLOOKUP(Sheet2!$AH$16,#REF!,33))</f>
        <v>#REF!</v>
      </c>
      <c r="AI53" s="8" t="e">
        <f>SUM(HLOOKUP(Sheet2!$AI$3,#REF!,33)+HLOOKUP(Sheet2!$AI$4,#REF!,33)+HLOOKUP(Sheet2!$AI$5,#REF!,33)+HLOOKUP(Sheet2!$AI$6,#REF!,33)+HLOOKUP(Sheet2!$AI$7,#REF!,33)+HLOOKUP(Sheet2!$AI$8,#REF!,33)+HLOOKUP(Sheet2!$AI$9,#REF!,33)+HLOOKUP(Sheet2!$AI$10,#REF!,33)+HLOOKUP(Sheet2!$AI$11,#REF!,33)+HLOOKUP(Sheet2!$AI$12,#REF!,33)+HLOOKUP(Sheet2!$AI$13,#REF!,33))</f>
        <v>#REF!</v>
      </c>
      <c r="AJ53" s="8" t="e">
        <f>SUM(HLOOKUP(Sheet2!$AJ$3,#REF!,33)+HLOOKUP(Sheet2!$AJ$4,#REF!,33)+HLOOKUP(Sheet2!$AJ$5,#REF!,33)+HLOOKUP(Sheet2!$AJ$6,#REF!,33)+HLOOKUP(Sheet2!$AJ$7,#REF!,33)+HLOOKUP(Sheet2!$AJ$8,#REF!,33)+HLOOKUP(Sheet2!$AJ$9,#REF!,33)+HLOOKUP(Sheet2!$AJ$10,#REF!,33)+HLOOKUP(Sheet2!$AJ$11,#REF!,33)+HLOOKUP(Sheet2!$AJ$12,#REF!,33)+HLOOKUP(Sheet2!$AJ$13,#REF!,33)+HLOOKUP(Sheet2!$AJ$14,#REF!,33)+HLOOKUP(Sheet2!$AJ$15,#REF!,33))</f>
        <v>#REF!</v>
      </c>
      <c r="AK53" s="8" t="e">
        <f>SUM(HLOOKUP(Sheet2!$AK$3,#REF!,33)+HLOOKUP(Sheet2!$AK$4,#REF!,33)+HLOOKUP(Sheet2!$AK$5,#REF!,33)+HLOOKUP(Sheet2!$AK$6,#REF!,33)+HLOOKUP(Sheet2!$AK$7,#REF!,33)+HLOOKUP(Sheet2!$AK$8,#REF!,33)+HLOOKUP(Sheet2!$AK$9,#REF!,33)+HLOOKUP(Sheet2!$AK$10,#REF!,33)+HLOOKUP(Sheet2!$AK$11,#REF!,33)+HLOOKUP(Sheet2!$AK$12,#REF!,33)+HLOOKUP(Sheet2!$AK$13,#REF!,33)+HLOOKUP(Sheet2!$AK$14,#REF!,33))</f>
        <v>#REF!</v>
      </c>
      <c r="AL53" s="8" t="e">
        <f>SUM(HLOOKUP(Sheet2!$AL$3,#REF!,33)+HLOOKUP(Sheet2!$AL$4,#REF!,33)+HLOOKUP(Sheet2!$AL$5,#REF!,33)+HLOOKUP(Sheet2!$AL$6,#REF!,33)+HLOOKUP(Sheet2!$AL$7,#REF!,33)+HLOOKUP(Sheet2!$AL$8,#REF!,33)+HLOOKUP(Sheet2!$AL$9,#REF!,33)+HLOOKUP(Sheet2!$AL$10,#REF!,33)+HLOOKUP(Sheet2!$AL$11,#REF!,33)+HLOOKUP(Sheet2!$AL$12,#REF!,33)+HLOOKUP(Sheet2!$AL$13,#REF!,33)+HLOOKUP(Sheet2!$AL$14,#REF!,33)+HLOOKUP(Sheet2!$AL$15,#REF!,33)+HLOOKUP(Sheet2!$AL$16,#REF!,33))</f>
        <v>#REF!</v>
      </c>
      <c r="AM53" s="8" t="e">
        <f>SUM(HLOOKUP(Sheet2!$AM$3,#REF!,33)+HLOOKUP(Sheet2!$AM$4,#REF!,33)+HLOOKUP(Sheet2!$AM$5,#REF!,33)+HLOOKUP(Sheet2!$AM$6,#REF!,33)+HLOOKUP(Sheet2!$AM$7,#REF!,33)+HLOOKUP(Sheet2!$AM$8,#REF!,33)+HLOOKUP(Sheet2!$AM$9,#REF!,33)+HLOOKUP(Sheet2!$AM$10,#REF!,33)+HLOOKUP(Sheet2!$AM$11,#REF!,33)+HLOOKUP(Sheet2!$AM$12,#REF!,33)+HLOOKUP(Sheet2!$AM$13,#REF!,33)+HLOOKUP(Sheet2!$AM$14,#REF!,33)+HLOOKUP(Sheet2!$AM$15,#REF!,33)+HLOOKUP(Sheet2!$AM$16,#REF!,33)+HLOOKUP(Sheet2!$AM$17,#REF!,33))</f>
        <v>#REF!</v>
      </c>
      <c r="AN53" s="8" t="e">
        <f>SUM(HLOOKUP(Sheet2!$AN$3,#REF!,33)+HLOOKUP(Sheet2!$AN$4,#REF!,33)+HLOOKUP(Sheet2!$AN$5,#REF!,33)+HLOOKUP(Sheet2!$AN$6,#REF!,33)+HLOOKUP(Sheet2!$AN$7,#REF!,33)+HLOOKUP(Sheet2!$AN$8,#REF!,33)+HLOOKUP(Sheet2!$AN$9,#REF!,33)+HLOOKUP(Sheet2!$AN$10,#REF!,33)+HLOOKUP(Sheet2!$AN$11,#REF!,33)+HLOOKUP(Sheet2!$AN$12,#REF!,33)+HLOOKUP(Sheet2!$AN$13,#REF!,33)+HLOOKUP(Sheet2!$AN$14,#REF!,33)+HLOOKUP(Sheet2!$AN$15,#REF!,33)+HLOOKUP(Sheet2!$AN$16,#REF!,33)+HLOOKUP(Sheet2!$AN$17,#REF!,33))</f>
        <v>#REF!</v>
      </c>
      <c r="AO53" s="8" t="e">
        <f>SUM(HLOOKUP(Sheet2!$AO$3,#REF!,33)+HLOOKUP(Sheet2!$AO$4,#REF!,33)+HLOOKUP(Sheet2!$AO$5,#REF!,33)+HLOOKUP(Sheet2!$AO$6,#REF!,33)+HLOOKUP(Sheet2!$AO$7,#REF!,33)+HLOOKUP(Sheet2!$AO$8,#REF!,33)+HLOOKUP(Sheet2!$AO$9,#REF!,33)+HLOOKUP(Sheet2!$AO$10,#REF!,33)+HLOOKUP(Sheet2!$AO$11,#REF!,33)+HLOOKUP(Sheet2!$AO$12,#REF!,33)+HLOOKUP(Sheet2!$AO$13,#REF!,33)+HLOOKUP(Sheet2!$AO$14,#REF!,33)+HLOOKUP(Sheet2!$AO$15,#REF!,33)+HLOOKUP(Sheet2!$AO$16,#REF!,33)+HLOOKUP(Sheet2!$AO$17,#REF!,33))</f>
        <v>#REF!</v>
      </c>
      <c r="AP53" s="8" t="e">
        <f>SUM(HLOOKUP(Sheet2!$AP$3,#REF!,33)+HLOOKUP(Sheet2!$AP$4,#REF!,33)+HLOOKUP(Sheet2!$AP$5,#REF!,33)+HLOOKUP(Sheet2!$AP$6,#REF!,33)+HLOOKUP(Sheet2!$AP$7,#REF!,33)+HLOOKUP(Sheet2!$AP$8,#REF!,33)+HLOOKUP(Sheet2!$AP$9,#REF!,33)+HLOOKUP(Sheet2!$AP$10,#REF!,33)+HLOOKUP(Sheet2!$AP$11,#REF!,33)+HLOOKUP(Sheet2!$AP$12,#REF!,33)+HLOOKUP(Sheet2!$AP$13,#REF!,33)+HLOOKUP(Sheet2!$AP$14,#REF!,33)+HLOOKUP(Sheet2!$AP$15,#REF!,33)+HLOOKUP(Sheet2!$AP$16,#REF!,33))</f>
        <v>#REF!</v>
      </c>
      <c r="AQ53" s="8" t="e">
        <f>SUM(HLOOKUP(Sheet2!$AQ$3,#REF!,33)+HLOOKUP(Sheet2!$AQ$4,#REF!,33)+HLOOKUP(Sheet2!$AQ$5,#REF!,33)+HLOOKUP(Sheet2!$AQ$6,#REF!,33)+HLOOKUP(Sheet2!$AQ$7,#REF!,33)+HLOOKUP(Sheet2!$AQ$8,#REF!,33)+HLOOKUP(Sheet2!$AQ$9,#REF!,33)+HLOOKUP(Sheet2!$AQ$10,#REF!,33)+HLOOKUP(Sheet2!$AQ$11,#REF!,33)+HLOOKUP(Sheet2!$AQ$12,#REF!,33)+HLOOKUP(Sheet2!$AQ$13,#REF!,33)+HLOOKUP(Sheet2!$AQ$14,#REF!,33)+HLOOKUP(Sheet2!$AQ$15,#REF!,33)+HLOOKUP(Sheet2!$AQ$16,#REF!,33))</f>
        <v>#REF!</v>
      </c>
      <c r="AR53" s="8" t="e">
        <f>SUM(HLOOKUP(Sheet2!$AR$3,#REF!,33)+HLOOKUP(Sheet2!$AR$4,#REF!,33)+HLOOKUP(Sheet2!$AR$5,#REF!,33)+HLOOKUP(Sheet2!$AR$6,#REF!,33)+HLOOKUP(Sheet2!$AR$7,#REF!,33)+HLOOKUP(Sheet2!$AR$8,#REF!,33)+HLOOKUP(Sheet2!$AR$9,#REF!,33)+HLOOKUP(Sheet2!$AR$10,#REF!,33)+HLOOKUP(Sheet2!$AR$11,#REF!,33)+HLOOKUP(Sheet2!$AR$12,#REF!,33)+HLOOKUP(Sheet2!$AR$13,#REF!,33)+HLOOKUP(Sheet2!$AR$14,#REF!,33)+HLOOKUP(Sheet2!$AR$15,#REF!,33)+HLOOKUP(Sheet2!$AR$16,#REF!,33))</f>
        <v>#REF!</v>
      </c>
      <c r="AS53" s="8" t="e">
        <f>SUM(HLOOKUP(Sheet2!$AS$3,#REF!,33)+HLOOKUP(Sheet2!$AS$4,#REF!,33)+HLOOKUP(Sheet2!$AS$5,#REF!,33)+HLOOKUP(Sheet2!$AS$6,#REF!,33)+HLOOKUP(Sheet2!$AS$7,#REF!,33)+HLOOKUP(Sheet2!$AS$8,#REF!,33)+HLOOKUP(Sheet2!$AS$9,#REF!,33)+HLOOKUP(Sheet2!$AS$10,#REF!,33)+HLOOKUP(Sheet2!$AS$11,#REF!,33)+HLOOKUP(Sheet2!$AS$12,#REF!,33)+HLOOKUP(Sheet2!$AS$13,#REF!,33)+HLOOKUP(Sheet2!$AS$14,#REF!,33))</f>
        <v>#REF!</v>
      </c>
      <c r="AT53" s="8" t="e">
        <f>SUM(HLOOKUP(Sheet2!$AT$3,#REF!,33)+HLOOKUP(Sheet2!$AT$4,#REF!,33)+HLOOKUP(Sheet2!$AT$5,#REF!,33)+HLOOKUP(Sheet2!$AT$6,#REF!,33)+HLOOKUP(Sheet2!$AT$7,#REF!,33)+HLOOKUP(Sheet2!$AT$8,#REF!,33)+HLOOKUP(Sheet2!$AT$9,#REF!,33)+HLOOKUP(Sheet2!$AT$10,#REF!,33)+HLOOKUP(Sheet2!$AT$11,#REF!,33)+HLOOKUP(Sheet2!$AT$12,#REF!,33)+HLOOKUP(Sheet2!$AT$13,#REF!,33)+HLOOKUP(Sheet2!$AT$14,#REF!,33)+HLOOKUP(Sheet2!$AT$15,#REF!,33)+HLOOKUP(Sheet2!$AT$16,#REF!,33))</f>
        <v>#REF!</v>
      </c>
      <c r="AU53" s="8" t="e">
        <f>SUM(HLOOKUP(Sheet2!$AU$3,#REF!,33)+HLOOKUP(Sheet2!$AU$4,#REF!,33)+HLOOKUP(Sheet2!$AU$5,#REF!,33)+HLOOKUP(Sheet2!$AU$6,#REF!,33)+HLOOKUP(Sheet2!$AU$7,#REF!,33)+HLOOKUP(Sheet2!$AU$8,#REF!,33)+HLOOKUP(Sheet2!$AU$9,#REF!,33)+HLOOKUP(Sheet2!$AU$10,#REF!,33)+HLOOKUP(Sheet2!$AU$11,#REF!,33)+HLOOKUP(Sheet2!$AU$12,#REF!,33)+HLOOKUP(Sheet2!$AU$13,#REF!,33)+HLOOKUP(Sheet2!$AU$14,#REF!,33)+HLOOKUP(Sheet2!$AU$15,#REF!,33)+HLOOKUP(Sheet2!$AU$16,#REF!,33))</f>
        <v>#REF!</v>
      </c>
      <c r="AV53" s="8" t="e">
        <f>SUM(HLOOKUP(Sheet2!$AV$3,#REF!,33)+HLOOKUP(Sheet2!$AV$4,#REF!,33)+HLOOKUP(Sheet2!$AV$5,#REF!,33)+HLOOKUP(Sheet2!$AV$6,#REF!,33)+HLOOKUP(Sheet2!$AV$7,#REF!,33)+HLOOKUP(Sheet2!$AV$8,#REF!,33)+HLOOKUP(Sheet2!$AV$9,#REF!,33)+HLOOKUP(Sheet2!$AV$10,#REF!,33)+HLOOKUP(Sheet2!$AV$11,#REF!,33)+HLOOKUP(Sheet2!$AV$12,#REF!,33)+HLOOKUP(Sheet2!$AV$13,#REF!,33)+HLOOKUP(Sheet2!$AV$14,#REF!,33)+HLOOKUP(Sheet2!$AV$15,#REF!,33)+HLOOKUP(Sheet2!$AV$16,#REF!,33)+HLOOKUP(Sheet2!$AV$17,#REF!,33))</f>
        <v>#REF!</v>
      </c>
      <c r="AW53" s="8" t="e">
        <f>SUM(HLOOKUP(Sheet2!$AW$3,#REF!,33)+HLOOKUP(Sheet2!$AW$4,#REF!,33)+HLOOKUP(Sheet2!$AW$5,#REF!,33)+HLOOKUP(Sheet2!$AW$6,#REF!,33)+HLOOKUP(Sheet2!$AW$7,#REF!,33)+HLOOKUP(Sheet2!$AW$8,#REF!,33)+HLOOKUP(Sheet2!$AW$9,#REF!,33)+HLOOKUP(Sheet2!$AW$10,#REF!,33)+HLOOKUP(Sheet2!$AW$11,#REF!,33)+HLOOKUP(Sheet2!$AW$12,#REF!,33)+HLOOKUP(Sheet2!$AW$13,#REF!,33)+HLOOKUP(Sheet2!$AW$14,#REF!,33)+HLOOKUP(Sheet2!$AW$15,#REF!,33)+HLOOKUP(Sheet2!$AW$16,#REF!,33)+HLOOKUP(Sheet2!$AW$17,#REF!,33))</f>
        <v>#REF!</v>
      </c>
      <c r="AX53" s="8" t="e">
        <f>SUM(HLOOKUP(Sheet2!$AX$3,#REF!,33)+HLOOKUP(Sheet2!$AX$4,#REF!,33)+HLOOKUP(Sheet2!$AX$5,#REF!,33)+HLOOKUP(Sheet2!$AX$6,#REF!,33)+HLOOKUP(Sheet2!$AX$7,#REF!,33)+HLOOKUP(Sheet2!$AX$8,#REF!,33)+HLOOKUP(Sheet2!$AX$9,#REF!,33)+HLOOKUP(Sheet2!$AX$10,#REF!,33)+HLOOKUP(Sheet2!$AX$11,#REF!,33)+HLOOKUP(Sheet2!$AX$12,#REF!,33)+HLOOKUP(Sheet2!$AX$13,#REF!,33)+HLOOKUP(Sheet2!$AX$14,#REF!,33)+HLOOKUP(Sheet2!$AX$15,#REF!,33)+HLOOKUP(Sheet2!$AX$16,#REF!,33)+HLOOKUP(Sheet2!$AX$17,#REF!,33)+HLOOKUP(Sheet2!$AX$18,#REF!,33)+HLOOKUP(Sheet2!$AX$19,#REF!,33)+HLOOKUP(Sheet2!$AX$20,#REF!,33))</f>
        <v>#REF!</v>
      </c>
      <c r="AY53" s="8" t="e">
        <f>SUM(HLOOKUP(Sheet2!$AY$3,#REF!,33)+HLOOKUP(Sheet2!$AY$4,#REF!,33)+HLOOKUP(Sheet2!$AY$5,#REF!,33)+HLOOKUP(Sheet2!$AY$6,#REF!,33)+HLOOKUP(Sheet2!$AY$7,#REF!,33)+HLOOKUP(Sheet2!$AY$8,#REF!,33)+HLOOKUP(Sheet2!$AY$9,#REF!,33)+HLOOKUP(Sheet2!$AY$10,#REF!,33)+HLOOKUP(Sheet2!$AY$11,#REF!,33)+HLOOKUP(Sheet2!$AY$12,#REF!,33)+HLOOKUP(Sheet2!$AY$13,#REF!,33)+HLOOKUP(Sheet2!$AY$14,#REF!,33)+HLOOKUP(Sheet2!$AY$15,#REF!,33)+HLOOKUP(Sheet2!$AY$16,#REF!,33)+HLOOKUP(Sheet2!$AY$17,#REF!,33))</f>
        <v>#REF!</v>
      </c>
      <c r="AZ53" s="8" t="e">
        <f>SUM(HLOOKUP(Sheet2!$AZ$3,#REF!,33)+HLOOKUP(Sheet2!$AZ$4,#REF!,33)+HLOOKUP(Sheet2!$AZ$5,#REF!,33)+HLOOKUP(Sheet2!$AZ$6,#REF!,33)+HLOOKUP(Sheet2!$AZ$7,#REF!,33)+HLOOKUP(Sheet2!$AZ$8,#REF!,33)+HLOOKUP(Sheet2!$AZ$9,#REF!,33)+HLOOKUP(Sheet2!$AZ$10,#REF!,33)+HLOOKUP(Sheet2!$AZ$11,#REF!,33)+HLOOKUP(Sheet2!$AZ$12,#REF!,33)+HLOOKUP(Sheet2!$AZ$13,#REF!,33)+HLOOKUP(Sheet2!$AZ$14,#REF!,33)+HLOOKUP(Sheet2!$AZ$15,#REF!,33)+HLOOKUP(Sheet2!$AZ$16,#REF!,33)+HLOOKUP(Sheet2!$AZ$17,#REF!,33)+HLOOKUP(Sheet2!$AZ$18,#REF!,33)+HLOOKUP(Sheet2!$AZ$19,#REF!,33))</f>
        <v>#REF!</v>
      </c>
      <c r="BA53" s="8" t="e">
        <f>SUM(HLOOKUP(Sheet2!$BA$3,#REF!,33)+HLOOKUP(Sheet2!$BA$4,#REF!,33)+HLOOKUP(Sheet2!$BA$5,#REF!,33)+HLOOKUP(Sheet2!$BA$6,#REF!,33)+HLOOKUP(Sheet2!$BA$7,#REF!,33)+HLOOKUP(Sheet2!$BA$8,#REF!,33)+HLOOKUP(Sheet2!$BA$9,#REF!,33)+HLOOKUP(Sheet2!$BA$10,#REF!,33)+HLOOKUP(Sheet2!$BA$11,#REF!,33)+HLOOKUP(Sheet2!$BA$12,#REF!,33)+HLOOKUP(Sheet2!$BA$13,#REF!,33)+HLOOKUP(Sheet2!$BA$14,#REF!,33)+HLOOKUP(Sheet2!$BA$15,#REF!,33)+HLOOKUP(Sheet2!$BA$16,#REF!,33))</f>
        <v>#REF!</v>
      </c>
      <c r="BB53" s="8" t="e">
        <f>SUM(HLOOKUP(Sheet2!$BB$3,#REF!,33)+HLOOKUP(Sheet2!$BB$4,#REF!,33)+HLOOKUP(Sheet2!$BB$5,#REF!,33)+HLOOKUP(Sheet2!$BB$6,#REF!,33)+HLOOKUP(Sheet2!$BB$7,#REF!,33)+HLOOKUP(Sheet2!$BB$8,#REF!,33)+HLOOKUP(Sheet2!$BB$9,#REF!,33)+HLOOKUP(Sheet2!$BB$10,#REF!,33)+HLOOKUP(Sheet2!$BB$11,#REF!,33)+HLOOKUP(Sheet2!$BB$12,#REF!,33)+HLOOKUP(Sheet2!$BB$13,#REF!,33)+HLOOKUP(Sheet2!$BB$14,#REF!,33)+HLOOKUP(Sheet2!$BB$15,#REF!,33)+HLOOKUP(Sheet2!$BB$16,#REF!,33)+HLOOKUP(Sheet2!$BB$17,#REF!,33))</f>
        <v>#REF!</v>
      </c>
      <c r="BC53" s="8" t="e">
        <f>SUM(HLOOKUP(Sheet2!$BC$3,#REF!,33)+HLOOKUP(Sheet2!$BC$4,#REF!,33)+HLOOKUP(Sheet2!$BC$5,#REF!,33)+HLOOKUP(Sheet2!$BC$6,#REF!,33)+HLOOKUP(Sheet2!$BC$7,#REF!,33)+HLOOKUP(Sheet2!$BC$8,#REF!,33)+HLOOKUP(Sheet2!$BC$9,#REF!,33)+HLOOKUP(Sheet2!$BC$10,#REF!,33)+HLOOKUP(Sheet2!$BC$11,#REF!,33)+HLOOKUP(Sheet2!$BC$12,#REF!,33)+HLOOKUP(Sheet2!$BC$13,#REF!,33)+HLOOKUP(Sheet2!$BC$14,#REF!,33))</f>
        <v>#REF!</v>
      </c>
      <c r="BD53" s="8" t="e">
        <f>SUM(HLOOKUP(Sheet2!$BD$3,#REF!,33)+HLOOKUP(Sheet2!$BD$4,#REF!,33)+HLOOKUP(Sheet2!$BD$5,#REF!,33)+HLOOKUP(Sheet2!$BD$6,#REF!,33)+HLOOKUP(Sheet2!$BD$7,#REF!,33)+HLOOKUP(Sheet2!$BD$8,#REF!,33)+HLOOKUP(Sheet2!$BD$9,#REF!,33)+HLOOKUP(Sheet2!$BD$10,#REF!,33)+HLOOKUP(Sheet2!$BD$11,#REF!,33)+HLOOKUP(Sheet2!$BD$12,#REF!,33)+HLOOKUP(Sheet2!$BD$13,#REF!,33)+HLOOKUP(Sheet2!$BD$14,#REF!,33)+HLOOKUP(Sheet2!$BD$15,#REF!,33)+HLOOKUP(Sheet2!$BD$16,#REF!,33))</f>
        <v>#REF!</v>
      </c>
      <c r="BE53" s="8" t="e">
        <f>SUM(HLOOKUP(Sheet2!$BE$3,#REF!,33)+HLOOKUP(Sheet2!$BE$4,#REF!,33)+HLOOKUP(Sheet2!$BE$5,#REF!,33)+HLOOKUP(Sheet2!$BE$6,#REF!,33)+HLOOKUP(Sheet2!$BE$7,#REF!,33)+HLOOKUP(Sheet2!$BE$8,#REF!,33)+HLOOKUP(Sheet2!$BE$9,#REF!,33)+HLOOKUP(Sheet2!$BE$10,#REF!,33)+HLOOKUP(Sheet2!$BE$11,#REF!,33)+HLOOKUP(Sheet2!$BE$12,#REF!,33)+HLOOKUP(Sheet2!$BE$13,#REF!,33)+HLOOKUP(Sheet2!$BE$14,#REF!,33)+HLOOKUP(Sheet2!$BE$15,#REF!,33)+HLOOKUP(Sheet2!$BE$16,#REF!,33))</f>
        <v>#REF!</v>
      </c>
      <c r="BF53" s="8" t="e">
        <f>SUM(HLOOKUP(Sheet2!$BF$3,#REF!,33)+HLOOKUP(Sheet2!$BF$4,#REF!,33)+HLOOKUP(Sheet2!$BF$5,#REF!,33)+HLOOKUP(Sheet2!$BF$6,#REF!,33)+HLOOKUP(Sheet2!$BF$7,#REF!,33)+HLOOKUP(Sheet2!$BF$8,#REF!,33)+HLOOKUP(Sheet2!$BF$9,#REF!,33)+HLOOKUP(Sheet2!$BF$10,#REF!,33)+HLOOKUP(Sheet2!$BF$11,#REF!,33)+HLOOKUP(Sheet2!$BF$12,#REF!,33)+HLOOKUP(Sheet2!$BF$13,#REF!,33))</f>
        <v>#REF!</v>
      </c>
      <c r="BG53" s="8" t="e">
        <f>SUM(HLOOKUP(Sheet2!$BG$3,#REF!,33)+HLOOKUP(Sheet2!$BG$4,#REF!,33)+HLOOKUP(Sheet2!$BG$5,#REF!,33)+HLOOKUP(Sheet2!$BG$6,#REF!,33)+HLOOKUP(Sheet2!$BG$7,#REF!,33)+HLOOKUP(Sheet2!$BG$8,#REF!,33)+HLOOKUP(Sheet2!$BG$9,#REF!,33)+HLOOKUP(Sheet2!$BG$10,#REF!,33)+HLOOKUP(Sheet2!$BG$11,#REF!,33)+HLOOKUP(Sheet2!$BG$12,#REF!,33)+HLOOKUP(Sheet2!$BG$13,#REF!,33)+HLOOKUP(Sheet2!$BG$14,#REF!,33)+HLOOKUP(Sheet2!$BG$15,#REF!,33))</f>
        <v>#REF!</v>
      </c>
      <c r="BH53" s="8" t="e">
        <f>SUM(HLOOKUP(Sheet2!$BH$3,#REF!,33)+HLOOKUP(Sheet2!$BH$4,#REF!,33)+HLOOKUP(Sheet2!$BH$5,#REF!,33)+HLOOKUP(Sheet2!$BH$6,#REF!,33)+HLOOKUP(Sheet2!$BH$7,#REF!,33)+HLOOKUP(Sheet2!$BH$8,#REF!,33)+HLOOKUP(Sheet2!$BH$9,#REF!,33)+HLOOKUP(Sheet2!$BH$10,#REF!,33)+HLOOKUP(Sheet2!$BH$11,#REF!,33)+HLOOKUP(Sheet2!$BH$12,#REF!,33)+HLOOKUP(Sheet2!$BH$13,#REF!,33)+HLOOKUP(Sheet2!$BH$14,#REF!,33))</f>
        <v>#REF!</v>
      </c>
      <c r="BI53" s="8" t="e">
        <f>SUM(HLOOKUP(Sheet2!$BI$3,#REF!,33)+HLOOKUP(Sheet2!$BI$4,#REF!,33)+HLOOKUP(Sheet2!$BI$5,#REF!,33)+HLOOKUP(Sheet2!$BI$6,#REF!,33)+HLOOKUP(Sheet2!$BI$7,#REF!,33)+HLOOKUP(Sheet2!$BI$8,#REF!,33)+HLOOKUP(Sheet2!$BI$9,#REF!,33)+HLOOKUP(Sheet2!$BI$10,#REF!,33)+HLOOKUP(Sheet2!$BI$11,#REF!,33)+HLOOKUP(Sheet2!$BI$12,#REF!,33)+HLOOKUP(Sheet2!$BI$13,#REF!,33)+HLOOKUP(Sheet2!$BI$14,#REF!,33)+HLOOKUP(Sheet2!$BI$15,#REF!,33)+HLOOKUP(Sheet2!$BI$16,#REF!,33))</f>
        <v>#REF!</v>
      </c>
      <c r="BJ53" s="8" t="e">
        <f>SUM(HLOOKUP(Sheet2!$BJ$3,#REF!,33)+HLOOKUP(Sheet2!$BJ$4,#REF!,33)+HLOOKUP(Sheet2!$BJ$5,#REF!,33)+HLOOKUP(Sheet2!$BJ$6,#REF!,33)+HLOOKUP(Sheet2!$BJ$7,#REF!,33)+HLOOKUP(Sheet2!$BJ$8,#REF!,33)+HLOOKUP(Sheet2!$BJ$9,#REF!,33)+HLOOKUP(Sheet2!$BJ$10,#REF!,33)+HLOOKUP(Sheet2!$BJ$11,#REF!,33)+HLOOKUP(Sheet2!$BJ$12,#REF!,33)+HLOOKUP(Sheet2!$BJ$13,#REF!,33)+HLOOKUP(Sheet2!$BJ$14,#REF!,33)+HLOOKUP(Sheet2!$BJ$15,#REF!,33)+HLOOKUP(Sheet2!$BJ$16,#REF!,33)+HLOOKUP(Sheet2!$BJ$17,#REF!,33))</f>
        <v>#REF!</v>
      </c>
      <c r="BK53" s="8" t="e">
        <f>SUM(HLOOKUP(Sheet2!$BK$3,#REF!,33)+HLOOKUP(Sheet2!$BK$4,#REF!,33)+HLOOKUP(Sheet2!$BK$5,#REF!,33)+HLOOKUP(Sheet2!$BK$6,#REF!,33)+HLOOKUP(Sheet2!$BK$7,#REF!,33)+HLOOKUP(Sheet2!$BK$8,#REF!,33)+HLOOKUP(Sheet2!$BK$9,#REF!,33)+HLOOKUP(Sheet2!$BK$10,#REF!,33)+HLOOKUP(Sheet2!$BK$11,#REF!,33)+HLOOKUP(Sheet2!$BK$12,#REF!,33)+HLOOKUP(Sheet2!$BK$13,#REF!,33)+HLOOKUP(Sheet2!$BK$14,#REF!,33)+HLOOKUP(Sheet2!$BK$15,#REF!,33)+HLOOKUP(Sheet2!$BK$16,#REF!,33)+HLOOKUP(Sheet2!$BK$17,#REF!,33))</f>
        <v>#REF!</v>
      </c>
      <c r="BL53" s="8" t="e">
        <f>SUM(HLOOKUP(Sheet2!$BL$3,#REF!,33)+HLOOKUP(Sheet2!$BL$4,#REF!,33)+HLOOKUP(Sheet2!$BL$5,#REF!,33)+HLOOKUP(Sheet2!$BL$6,#REF!,33)+HLOOKUP(Sheet2!$BL$7,#REF!,33)+HLOOKUP(Sheet2!$BL$8,#REF!,33)+HLOOKUP(Sheet2!$BL$9,#REF!,33)+HLOOKUP(Sheet2!$BL$10,#REF!,33)+HLOOKUP(Sheet2!$BL$11,#REF!,33)+HLOOKUP(Sheet2!$BL$12,#REF!,33)+HLOOKUP(Sheet2!$BL$13,#REF!,33)+HLOOKUP(Sheet2!$BL$14,#REF!,33)+HLOOKUP(Sheet2!$BL$15,#REF!,33)+HLOOKUP(Sheet2!$BL$16,#REF!,33)+HLOOKUP(Sheet2!$BL$17,#REF!,33))</f>
        <v>#REF!</v>
      </c>
      <c r="BM53" s="8" t="e">
        <f>SUM(HLOOKUP(Sheet2!$BM$3,#REF!,33)+HLOOKUP(Sheet2!$BM$4,#REF!,33)+HLOOKUP(Sheet2!$BM$5,#REF!,33)+HLOOKUP(Sheet2!$BM$6,#REF!,33)+HLOOKUP(Sheet2!$BM$7,#REF!,33)+HLOOKUP(Sheet2!$BM$8,#REF!,33)+HLOOKUP(Sheet2!$BM$9,#REF!,33)+HLOOKUP(Sheet2!$BM$10,#REF!,33)+HLOOKUP(Sheet2!$BM$11,#REF!,33)+HLOOKUP(Sheet2!$BM$12,#REF!,33)+HLOOKUP(Sheet2!$BM$13,#REF!,33)+HLOOKUP(Sheet2!$BM$14,#REF!,33)+HLOOKUP(Sheet2!$BM$15,#REF!,33)+HLOOKUP(Sheet2!$BM$16,#REF!,33))</f>
        <v>#REF!</v>
      </c>
      <c r="BN53" s="8" t="e">
        <f>SUM(HLOOKUP(Sheet2!$BN$3,#REF!,33)+HLOOKUP(Sheet2!$BN$4,#REF!,33)+HLOOKUP(Sheet2!$BN$5,#REF!,33)+HLOOKUP(Sheet2!$BN$6,#REF!,33)+HLOOKUP(Sheet2!$BN$7,#REF!,33)+HLOOKUP(Sheet2!$BN$8,#REF!,33)+HLOOKUP(Sheet2!$BN$9,#REF!,33)+HLOOKUP(Sheet2!$BN$10,#REF!,33)+HLOOKUP(Sheet2!$BN$11,#REF!,33)+HLOOKUP(Sheet2!$BN$12,#REF!,33)+HLOOKUP(Sheet2!$BN$13,#REF!,33)+HLOOKUP(Sheet2!$BN$14,#REF!,33)+HLOOKUP(Sheet2!$BN$15,#REF!,33)+HLOOKUP(Sheet2!$BN$16,#REF!,33))</f>
        <v>#REF!</v>
      </c>
      <c r="BO53" s="8" t="e">
        <f>SUM(HLOOKUP(Sheet2!$BO$3,#REF!,33)+HLOOKUP(Sheet2!$BO$4,#REF!,33)+HLOOKUP(Sheet2!$BO$5,#REF!,33)+HLOOKUP(Sheet2!$BO$6,#REF!,33)+HLOOKUP(Sheet2!$BO$7,#REF!,33)+HLOOKUP(Sheet2!$BO$8,#REF!,33)+HLOOKUP(Sheet2!$BO$9,#REF!,33)+HLOOKUP(Sheet2!$BO$10,#REF!,33)+HLOOKUP(Sheet2!$BO$11,#REF!,33)+HLOOKUP(Sheet2!$BO$12,#REF!,33)+HLOOKUP(Sheet2!$BO$13,#REF!,33)+HLOOKUP(Sheet2!$BO$14,#REF!,33)+HLOOKUP(Sheet2!$BO$15,#REF!,33)+HLOOKUP(Sheet2!$BO$16,#REF!,33))</f>
        <v>#REF!</v>
      </c>
      <c r="BP53" s="8" t="e">
        <f>SUM(HLOOKUP(Sheet2!$BP$3,#REF!,33)+HLOOKUP(Sheet2!$BP$4,#REF!,33)+HLOOKUP(Sheet2!$BP$5,#REF!,33)+HLOOKUP(Sheet2!$BP$6,#REF!,33)+HLOOKUP(Sheet2!$BP$7,#REF!,33)+HLOOKUP(Sheet2!$BP$8,#REF!,33)+HLOOKUP(Sheet2!$BP$9,#REF!,33)+HLOOKUP(Sheet2!$BP$10,#REF!,33)+HLOOKUP(Sheet2!$BP$11,#REF!,33)+HLOOKUP(Sheet2!$BP$12,#REF!,33)+HLOOKUP(Sheet2!$BP$13,#REF!,33)+HLOOKUP(Sheet2!$BP$14,#REF!,33))</f>
        <v>#REF!</v>
      </c>
      <c r="BQ53" s="8" t="e">
        <f>SUM(HLOOKUP(Sheet2!$BQ$3,#REF!,33)+HLOOKUP(Sheet2!$BQ$4,#REF!,33)+HLOOKUP(Sheet2!$BQ$5,#REF!,33)+HLOOKUP(Sheet2!$BQ$6,#REF!,33)+HLOOKUP(Sheet2!$BQ$7,#REF!,33)+HLOOKUP(Sheet2!$BQ$8,#REF!,33)+HLOOKUP(Sheet2!$BQ$9,#REF!,33)+HLOOKUP(Sheet2!$BQ$10,#REF!,33)+HLOOKUP(Sheet2!$BQ$11,#REF!,33)+HLOOKUP(Sheet2!$BQ$12,#REF!,33)+HLOOKUP(Sheet2!$BQ$13,#REF!,33)+HLOOKUP(Sheet2!$BQ$14,#REF!,33)+HLOOKUP(Sheet2!$BQ$15,#REF!,33)+HLOOKUP(Sheet2!$BQ$16,#REF!,33))</f>
        <v>#REF!</v>
      </c>
      <c r="BR53" s="8" t="e">
        <f>SUM(HLOOKUP(Sheet2!$BR$3,#REF!,33)+HLOOKUP(Sheet2!$BR$4,#REF!,33)+HLOOKUP(Sheet2!$BR$5,#REF!,33)+HLOOKUP(Sheet2!$BR$6,#REF!,33)+HLOOKUP(Sheet2!$BR$7,#REF!,33)+HLOOKUP(Sheet2!$BR$8,#REF!,33)+HLOOKUP(Sheet2!$BR$9,#REF!,33)+HLOOKUP(Sheet2!$BR$10,#REF!,33)+HLOOKUP(Sheet2!$BR$11,#REF!,33)+HLOOKUP(Sheet2!$BR$12,#REF!,33)+HLOOKUP(Sheet2!$BR$13,#REF!,33)+HLOOKUP(Sheet2!$BR$14,#REF!,33)+HLOOKUP(Sheet2!$BR$15,#REF!,33)+HLOOKUP(Sheet2!$BR$16,#REF!,33))</f>
        <v>#REF!</v>
      </c>
      <c r="BS53" s="8" t="e">
        <f>SUM(HLOOKUP(Sheet2!$BS$3,#REF!,33)+HLOOKUP(Sheet2!$BS$4,#REF!,33)+HLOOKUP(Sheet2!$BS$5,#REF!,33)+HLOOKUP(Sheet2!$BS$6,#REF!,33)+HLOOKUP(Sheet2!$BS$7,#REF!,33)+HLOOKUP(Sheet2!$BS$8,#REF!,33)+HLOOKUP(Sheet2!$BS$9,#REF!,33)+HLOOKUP(Sheet2!$BS$10,#REF!,33)+HLOOKUP(Sheet2!$BS$11,#REF!,33)+HLOOKUP(Sheet2!$BS$12,#REF!,33)+HLOOKUP(Sheet2!$BS$13,#REF!,33)+HLOOKUP(Sheet2!$BS$14,#REF!,33)+HLOOKUP(Sheet2!$BS$15,#REF!,33)+HLOOKUP(Sheet2!$BS$16,#REF!,33)+HLOOKUP(Sheet2!$BS$17,#REF!,33))</f>
        <v>#REF!</v>
      </c>
      <c r="BT53" s="8" t="e">
        <f>SUM(HLOOKUP(Sheet2!$BT$3,#REF!,33)+HLOOKUP(Sheet2!$BT$4,#REF!,33)+HLOOKUP(Sheet2!$BT$5,#REF!,33)+HLOOKUP(Sheet2!$BT$6,#REF!,33)+HLOOKUP(Sheet2!$BT$7,#REF!,33)+HLOOKUP(Sheet2!$BT$8,#REF!,33)+HLOOKUP(Sheet2!$BT$9,#REF!,33)+HLOOKUP(Sheet2!$BT$10,#REF!,33)+HLOOKUP(Sheet2!$BT$11,#REF!,33)+HLOOKUP(Sheet2!$BT$12,#REF!,33)+HLOOKUP(Sheet2!$BT$13,#REF!,33)+HLOOKUP(Sheet2!$BT$14,#REF!,33)+HLOOKUP(Sheet2!$BT$15,#REF!,33)+HLOOKUP(Sheet2!$BT$16,#REF!,33)+HLOOKUP(Sheet2!$BT$17,#REF!,33))</f>
        <v>#REF!</v>
      </c>
      <c r="BU53" s="8" t="e">
        <f>SUM(HLOOKUP(Sheet2!$BU$3,#REF!,33)+HLOOKUP(Sheet2!$BU$4,#REF!,33)+HLOOKUP(Sheet2!$BU$5,#REF!,33)+HLOOKUP(Sheet2!$BU$6,#REF!,33)+HLOOKUP(Sheet2!$BU$7,#REF!,33)+HLOOKUP(Sheet2!$BU$8,#REF!,33)+HLOOKUP(Sheet2!$BU$9,#REF!,33)+HLOOKUP(Sheet2!$BU$10,#REF!,33)+HLOOKUP(Sheet2!$BU$11,#REF!,33)+HLOOKUP(Sheet2!$BU$12,#REF!,33)+HLOOKUP(Sheet2!$BU$13,#REF!,33)+HLOOKUP(Sheet2!$BU$14,#REF!,33)+HLOOKUP(Sheet2!$BU$15,#REF!,33)+HLOOKUP(Sheet2!$BU$16,#REF!,33)+HLOOKUP(Sheet2!$BU$17,#REF!,33)+HLOOKUP(Sheet2!$BU$18,#REF!,33)+HLOOKUP(Sheet2!$BU$19,#REF!,33)+HLOOKUP(Sheet2!$BU$20,#REF!,33))</f>
        <v>#REF!</v>
      </c>
      <c r="BV53" s="8" t="e">
        <f>SUM(HLOOKUP(Sheet2!$BV$3,#REF!,33)+HLOOKUP(Sheet2!$BV$4,#REF!,33)+HLOOKUP(Sheet2!$BV$5,#REF!,33)+HLOOKUP(Sheet2!$BV$6,#REF!,33)+HLOOKUP(Sheet2!$BV$7,#REF!,33)+HLOOKUP(Sheet2!$BV$8,#REF!,33)+HLOOKUP(Sheet2!$BV$9,#REF!,33)+HLOOKUP(Sheet2!$BV$10,#REF!,33)+HLOOKUP(Sheet2!$BV$11,#REF!,33)+HLOOKUP(Sheet2!$BV$12,#REF!,33)+HLOOKUP(Sheet2!$BV$13,#REF!,33)+HLOOKUP(Sheet2!$BV$14,#REF!,33)+HLOOKUP(Sheet2!$BV$15,#REF!,33)+HLOOKUP(Sheet2!$BV$16,#REF!,33)+HLOOKUP(Sheet2!$BV$17,#REF!,33))</f>
        <v>#REF!</v>
      </c>
      <c r="BW53" s="8" t="e">
        <f>SUM(HLOOKUP(Sheet2!$BW$3,#REF!,33)+HLOOKUP(Sheet2!$BW$4,#REF!,33)+HLOOKUP(Sheet2!$BW$5,#REF!,33)+HLOOKUP(Sheet2!$BW$6,#REF!,33)+HLOOKUP(Sheet2!$BW$7,#REF!,33)+HLOOKUP(Sheet2!$BW$8,#REF!,33)+HLOOKUP(Sheet2!$BW$9,#REF!,33)+HLOOKUP(Sheet2!$BW$10,#REF!,33)+HLOOKUP(Sheet2!$BW$11,#REF!,33)+HLOOKUP(Sheet2!$BW$12,#REF!,33)+HLOOKUP(Sheet2!$BW$13,#REF!,33)+HLOOKUP(Sheet2!$BW$14,#REF!,33)+HLOOKUP(Sheet2!$BW$15,#REF!,33)+HLOOKUP(Sheet2!$BW$16,#REF!,33)+HLOOKUP(Sheet2!$BW$17,#REF!,33)+HLOOKUP(Sheet2!$BW$18,#REF!,33)+HLOOKUP(Sheet2!$BW$19,#REF!,33))</f>
        <v>#REF!</v>
      </c>
      <c r="BX53" s="8" t="e">
        <f>SUM(HLOOKUP(Sheet2!$BX$3,#REF!,33)+HLOOKUP(Sheet2!$BX$4,#REF!,33)+HLOOKUP(Sheet2!$BX$5,#REF!,33)+HLOOKUP(Sheet2!$BX$6,#REF!,33)+HLOOKUP(Sheet2!$BX$7,#REF!,33)+HLOOKUP(Sheet2!$BX$8,#REF!,33)+HLOOKUP(Sheet2!$BX$9,#REF!,33)+HLOOKUP(Sheet2!$BX$10,#REF!,33)+HLOOKUP(Sheet2!$BX$11,#REF!,33)+HLOOKUP(Sheet2!$BX$12,#REF!,33)+HLOOKUP(Sheet2!$BX$13,#REF!,33)+HLOOKUP(Sheet2!$BX$14,#REF!,33)+HLOOKUP(Sheet2!$BX$15,#REF!,33)+HLOOKUP(Sheet2!$BX$16,#REF!,33)+HLOOKUP(Sheet2!$BX$17,#REF!,33))</f>
        <v>#REF!</v>
      </c>
      <c r="BY53" s="8" t="e">
        <f>SUM(HLOOKUP(Sheet2!$BY$3,#REF!,33)+HLOOKUP(Sheet2!$BY$4,#REF!,33)+HLOOKUP(Sheet2!$BY$5,#REF!,33)+HLOOKUP(Sheet2!$BY$6,#REF!,33)+HLOOKUP(Sheet2!$BY$7,#REF!,33)+HLOOKUP(Sheet2!$BY$8,#REF!,33)+HLOOKUP(Sheet2!$BY$9,#REF!,33)+HLOOKUP(Sheet2!$BY$10,#REF!,33)+HLOOKUP(Sheet2!$BY$11,#REF!,33)+HLOOKUP(Sheet2!$BY$12,#REF!,33)+HLOOKUP(Sheet2!$BY$13,#REF!,33)+HLOOKUP(Sheet2!$BY$14,#REF!,33)+HLOOKUP(Sheet2!$BY$15,#REF!,33)+HLOOKUP(Sheet2!$BY$16,#REF!,33)+HLOOKUP(Sheet2!$BY$17,#REF!,33)+HLOOKUP(Sheet2!$BY$18,#REF!,33))</f>
        <v>#REF!</v>
      </c>
      <c r="BZ53" s="8" t="e">
        <f>SUM(HLOOKUP(Sheet2!$BZ$3,#REF!,33)+HLOOKUP(Sheet2!$BZ$4,#REF!,33)+HLOOKUP(Sheet2!$BZ$5,#REF!,33)+HLOOKUP(Sheet2!$BZ$6,#REF!,33)+HLOOKUP(Sheet2!$BZ$7,#REF!,33)+HLOOKUP(Sheet2!$BZ$8,#REF!,33)+HLOOKUP(Sheet2!$BZ$9,#REF!,33)+HLOOKUP(Sheet2!$BZ$10,#REF!,33)+HLOOKUP(Sheet2!$BZ$11,#REF!,33)+HLOOKUP(Sheet2!$BZ$12,#REF!,33)+HLOOKUP(Sheet2!$BZ$13,#REF!,33)+HLOOKUP(Sheet2!$BZ$14,#REF!,33)+HLOOKUP(Sheet2!$BZ$15,#REF!,33))</f>
        <v>#REF!</v>
      </c>
      <c r="CA53" s="8" t="e">
        <f>SUM(HLOOKUP(Sheet2!$CA$3,#REF!,33)+HLOOKUP(Sheet2!$CA$4,#REF!,33)+HLOOKUP(Sheet2!$CA$5,#REF!,33)+HLOOKUP(Sheet2!$CA$6,#REF!,33)+HLOOKUP(Sheet2!$CA$7,#REF!,33)+HLOOKUP(Sheet2!$CA$8,#REF!,33)+HLOOKUP(Sheet2!$CA$9,#REF!,33)+HLOOKUP(Sheet2!$CA$10,#REF!,33)+HLOOKUP(Sheet2!$CA$11,#REF!,33)+HLOOKUP(Sheet2!$CA$12,#REF!,33)+HLOOKUP(Sheet2!$CA$13,#REF!,33)+HLOOKUP(Sheet2!$CA$14,#REF!,33)+HLOOKUP(Sheet2!$CA$15,#REF!,33)+HLOOKUP(Sheet2!$CA$16,#REF!,33)+HLOOKUP(Sheet2!$CA$17,#REF!,33))</f>
        <v>#REF!</v>
      </c>
      <c r="CB53" s="8" t="e">
        <f>SUM(HLOOKUP(Sheet2!$CB$3,#REF!,33)+HLOOKUP(Sheet2!$CB$4,#REF!,33)+HLOOKUP(Sheet2!$CB$5,#REF!,33)+HLOOKUP(Sheet2!$CB$6,#REF!,33)+HLOOKUP(Sheet2!$CB$7,#REF!,33)+HLOOKUP(Sheet2!$CB$8,#REF!,33)+HLOOKUP(Sheet2!$CB$9,#REF!,33)+HLOOKUP(Sheet2!$CB$10,#REF!,33)+HLOOKUP(Sheet2!$CB$11,#REF!,33)+HLOOKUP(Sheet2!$CB$12,#REF!,33)+HLOOKUP(Sheet2!$CB$13,#REF!,33)+HLOOKUP(Sheet2!$CB$14,#REF!,33)+HLOOKUP(Sheet2!$CB$15,#REF!,33)+HLOOKUP(Sheet2!$CB$16,#REF!,33)+HLOOKUP(Sheet2!$CB$17,#REF!,33))</f>
        <v>#REF!</v>
      </c>
      <c r="CC53" s="8" t="e">
        <f>SUM(HLOOKUP(Sheet2!$CC$3,#REF!,33)+HLOOKUP(Sheet2!$CC$4,#REF!,33)+HLOOKUP(Sheet2!$CC$5,#REF!,33)+HLOOKUP(Sheet2!$CC$6,#REF!,33)+HLOOKUP(Sheet2!$CC$7,#REF!,33)+HLOOKUP(Sheet2!$CC$8,#REF!,33)+HLOOKUP(Sheet2!$CC$9,#REF!,33)+HLOOKUP(Sheet2!$CC$10,#REF!,33)+HLOOKUP(Sheet2!$CC$11,#REF!,33)+HLOOKUP(Sheet2!$CC$12,#REF!,33)+HLOOKUP(Sheet2!$CC$13,#REF!,33)+HLOOKUP(Sheet2!$CC$14,#REF!,33))</f>
        <v>#REF!</v>
      </c>
      <c r="CD53" s="8" t="e">
        <f>SUM(HLOOKUP(Sheet2!$CD$3,#REF!,33)+HLOOKUP(Sheet2!$CD$4,#REF!,33)+HLOOKUP(Sheet2!$CD$5,#REF!,33)+HLOOKUP(Sheet2!$CD$6,#REF!,33)+HLOOKUP(Sheet2!$CD$7,#REF!,33)+HLOOKUP(Sheet2!$CD$8,#REF!,33)+HLOOKUP(Sheet2!$CD$9,#REF!,33)+HLOOKUP(Sheet2!$CD$10,#REF!,33)+HLOOKUP(Sheet2!$CD$11,#REF!,33)+HLOOKUP(Sheet2!$CD$12,#REF!,33)+HLOOKUP(Sheet2!$CD$13,#REF!,33)+HLOOKUP(Sheet2!$CD$14,#REF!,33)+HLOOKUP(Sheet2!$CD$15,#REF!,33)+HLOOKUP(Sheet2!$CD$16,#REF!,33))</f>
        <v>#REF!</v>
      </c>
      <c r="CE53" s="8" t="e">
        <f>SUM(HLOOKUP(Sheet2!$CE$3,#REF!,33)+HLOOKUP(Sheet2!$CE$4,#REF!,33)+HLOOKUP(Sheet2!$CE$5,#REF!,33)+HLOOKUP(Sheet2!$CE$6,#REF!,33)+HLOOKUP(Sheet2!$CE$7,#REF!,33)+HLOOKUP(Sheet2!$CE$8,#REF!,33)+HLOOKUP(Sheet2!$CE$9,#REF!,33)+HLOOKUP(Sheet2!$CE$10,#REF!,33)+HLOOKUP(Sheet2!$CE$11,#REF!,33)+HLOOKUP(Sheet2!$CE$12,#REF!,33)+HLOOKUP(Sheet2!$CE$13,#REF!,33)+HLOOKUP(Sheet2!$CE$14,#REF!,33)+HLOOKUP(Sheet2!$CE$15,#REF!,33))</f>
        <v>#REF!</v>
      </c>
      <c r="CF53" s="8" t="e">
        <f>SUM(HLOOKUP(Sheet2!$CF$3,#REF!,33)+HLOOKUP(Sheet2!$CF$4,#REF!,33)+HLOOKUP(Sheet2!$CF$5,#REF!,33)+HLOOKUP(Sheet2!$CF$6,#REF!,33)+HLOOKUP(Sheet2!$CF$7,#REF!,33)+HLOOKUP(Sheet2!$CF$8,#REF!,33)+HLOOKUP(Sheet2!$CF$9,#REF!,33)+HLOOKUP(Sheet2!$CF$10,#REF!,33)+HLOOKUP(Sheet2!$CF$11,#REF!,33)+HLOOKUP(Sheet2!$CF$12,#REF!,33)+HLOOKUP(Sheet2!$CF$13,#REF!,33)+HLOOKUP(Sheet2!$CF$14,#REF!,33)+HLOOKUP(Sheet2!$CF$15,#REF!,33)+HLOOKUP(Sheet2!$CF$16,#REF!,33)+HLOOKUP(Sheet2!$CF$17,#REF!,33))</f>
        <v>#REF!</v>
      </c>
      <c r="CG53" s="8" t="e">
        <f>SUM(HLOOKUP(Sheet2!$CG$3,#REF!,33)+HLOOKUP(Sheet2!$CG$4,#REF!,33)+HLOOKUP(Sheet2!$CG$5,#REF!,33)+HLOOKUP(Sheet2!$CG$6,#REF!,33)+HLOOKUP(Sheet2!$CG$7,#REF!,33)+HLOOKUP(Sheet2!$CG$8,#REF!,33)+HLOOKUP(Sheet2!$CG$9,#REF!,33)+HLOOKUP(Sheet2!$CG$10,#REF!,33)+HLOOKUP(Sheet2!$CG$11,#REF!,33)+HLOOKUP(Sheet2!$CG$12,#REF!,33)+HLOOKUP(Sheet2!$CG$13,#REF!,33)+HLOOKUP(Sheet2!$CG$14,#REF!,33)+HLOOKUP(Sheet2!$CG$15,#REF!,33)+HLOOKUP(Sheet2!$CG$16,#REF!,33)+HLOOKUP(Sheet2!$CG$17,#REF!,33)+HLOOKUP(Sheet2!$CG$18,#REF!,33))</f>
        <v>#REF!</v>
      </c>
      <c r="CH53" s="8" t="e">
        <f>SUM(HLOOKUP(Sheet2!$CH$3,#REF!,33)+HLOOKUP(Sheet2!$CH$4,#REF!,33)+HLOOKUP(Sheet2!$CH$5,#REF!,33)+HLOOKUP(Sheet2!$CH$6,#REF!,33)+HLOOKUP(Sheet2!$CH$7,#REF!,33)+HLOOKUP(Sheet2!$CH$8,#REF!,33)+HLOOKUP(Sheet2!$CH$9,#REF!,33)+HLOOKUP(Sheet2!$CH$10,#REF!,33)+HLOOKUP(Sheet2!$CH$11,#REF!,33)+HLOOKUP(Sheet2!$CH$12,#REF!,33)+HLOOKUP(Sheet2!$CH$13,#REF!,33)+HLOOKUP(Sheet2!$CH$14,#REF!,33)+HLOOKUP(Sheet2!$CH$15,#REF!,33)+HLOOKUP(Sheet2!$CH$16,#REF!,33)+HLOOKUP(Sheet2!$CH$17,#REF!,33)+HLOOKUP(Sheet2!$CH$18,#REF!,33))</f>
        <v>#REF!</v>
      </c>
      <c r="CI53" s="8" t="e">
        <f>SUM(HLOOKUP(Sheet2!$CI$3,#REF!,33)+HLOOKUP(Sheet2!$CI$4,#REF!,33)+HLOOKUP(Sheet2!$CI$5,#REF!,33)+HLOOKUP(Sheet2!$CI$6,#REF!,33)+HLOOKUP(Sheet2!$CI$7,#REF!,33)+HLOOKUP(Sheet2!$CI$8,#REF!,33)+HLOOKUP(Sheet2!$CI$9,#REF!,33)+HLOOKUP(Sheet2!$CI$10,#REF!,33)+HLOOKUP(Sheet2!$CI$11,#REF!,33)+HLOOKUP(Sheet2!$CI$12,#REF!,33)+HLOOKUP(Sheet2!$CI$13,#REF!,33)+HLOOKUP(Sheet2!$CI$14,#REF!,33)+HLOOKUP(Sheet2!$CI$15,#REF!,33)+HLOOKUP(Sheet2!$CI$16,#REF!,33)+HLOOKUP(Sheet2!$CI$17,#REF!,33)+HLOOKUP(Sheet2!$CI$18,#REF!,33))</f>
        <v>#REF!</v>
      </c>
      <c r="CJ53" s="8" t="e">
        <f>SUM(HLOOKUP(Sheet2!$CJ$3,#REF!,33)+HLOOKUP(Sheet2!$CJ$4,#REF!,33)+HLOOKUP(Sheet2!$CJ$5,#REF!,33)+HLOOKUP(Sheet2!$CJ$6,#REF!,33)+HLOOKUP(Sheet2!$CJ$7,#REF!,33)+HLOOKUP(Sheet2!$CJ$8,#REF!,33)+HLOOKUP(Sheet2!$CJ$9,#REF!,33)+HLOOKUP(Sheet2!$CJ$10,#REF!,33)+HLOOKUP(Sheet2!$CJ$11,#REF!,33)+HLOOKUP(Sheet2!$CJ$12,#REF!,33)+HLOOKUP(Sheet2!$CJ$13,#REF!,33)+HLOOKUP(Sheet2!$CJ$14,#REF!,33)+HLOOKUP(Sheet2!$CJ$15,#REF!,33)+HLOOKUP(Sheet2!$CJ$16,#REF!,33)+HLOOKUP(Sheet2!$CJ$17,#REF!,33))</f>
        <v>#REF!</v>
      </c>
      <c r="CK53" s="8" t="e">
        <f>SUM(HLOOKUP(Sheet2!$CK$3,#REF!,33)+HLOOKUP(Sheet2!$CK$4,#REF!,33)+HLOOKUP(Sheet2!$CK$5,#REF!,33)+HLOOKUP(Sheet2!$CK$6,#REF!,33)+HLOOKUP(Sheet2!$CK$7,#REF!,33)+HLOOKUP(Sheet2!$CK$8,#REF!,33)+HLOOKUP(Sheet2!$CK$9,#REF!,33)+HLOOKUP(Sheet2!$CK$10,#REF!,33)+HLOOKUP(Sheet2!$CK$11,#REF!,33)+HLOOKUP(Sheet2!$CK$12,#REF!,33)+HLOOKUP(Sheet2!$CK$13,#REF!,33)+HLOOKUP(Sheet2!$CK$14,#REF!,33)+HLOOKUP(Sheet2!$CK$15,#REF!,33)+HLOOKUP(Sheet2!$CK$16,#REF!,33)+HLOOKUP(Sheet2!$CK$17,#REF!,33))</f>
        <v>#REF!</v>
      </c>
      <c r="CL53" s="8" t="e">
        <f>SUM(HLOOKUP(Sheet2!$CL$3,#REF!,33)+HLOOKUP(Sheet2!$CL$4,#REF!,33)+HLOOKUP(Sheet2!$CL$5,#REF!,33)+HLOOKUP(Sheet2!$CL$6,#REF!,33)+HLOOKUP(Sheet2!$CL$7,#REF!,33)+HLOOKUP(Sheet2!$CL$8,#REF!,33)+HLOOKUP(Sheet2!$CL$9,#REF!,33)+HLOOKUP(Sheet2!$CL$10,#REF!,33)+HLOOKUP(Sheet2!$CL$11,#REF!,33)+HLOOKUP(Sheet2!$CL$12,#REF!,33)+HLOOKUP(Sheet2!$CL$13,#REF!,33)+HLOOKUP(Sheet2!$CL$14,#REF!,33)+HLOOKUP(Sheet2!$CL$15,#REF!,33)+HLOOKUP(Sheet2!$CL$16,#REF!,33)+HLOOKUP(Sheet2!$CL$17,#REF!,33))</f>
        <v>#REF!</v>
      </c>
      <c r="CM53" s="8" t="e">
        <f>SUM(HLOOKUP(Sheet2!$CM$3,#REF!,33)+HLOOKUP(Sheet2!$CM$4,#REF!,33)+HLOOKUP(Sheet2!$CM$5,#REF!,33)+HLOOKUP(Sheet2!$CM$6,#REF!,33)+HLOOKUP(Sheet2!$CM$7,#REF!,33)+HLOOKUP(Sheet2!$CM$8,#REF!,33)+HLOOKUP(Sheet2!$CM$9,#REF!,33)+HLOOKUP(Sheet2!$CM$10,#REF!,33)+HLOOKUP(Sheet2!$CM$11,#REF!,33)+HLOOKUP(Sheet2!$CM$12,#REF!,33)+HLOOKUP(Sheet2!$CM$13,#REF!,33)+HLOOKUP(Sheet2!$CM$14,#REF!,33)+HLOOKUP(Sheet2!$CM$15,#REF!,33))</f>
        <v>#REF!</v>
      </c>
      <c r="CN53" s="8" t="e">
        <f>SUM(HLOOKUP(Sheet2!$CN$3,#REF!,33)+HLOOKUP(Sheet2!$CN$4,#REF!,33)+HLOOKUP(Sheet2!$CN$5,#REF!,33)+HLOOKUP(Sheet2!$CN$6,#REF!,33)+HLOOKUP(Sheet2!$CN$7,#REF!,33)+HLOOKUP(Sheet2!$CN$8,#REF!,33)+HLOOKUP(Sheet2!$CN$9,#REF!,33)+HLOOKUP(Sheet2!$CN$10,#REF!,33)+HLOOKUP(Sheet2!$CN$11,#REF!,33)+HLOOKUP(Sheet2!$CN$12,#REF!,33)+HLOOKUP(Sheet2!$CN$13,#REF!,33)+HLOOKUP(Sheet2!$CN$14,#REF!,33)+HLOOKUP(Sheet2!$CN$15,#REF!,33)+HLOOKUP(Sheet2!$CN$16,#REF!,33)+HLOOKUP(Sheet2!$CN$17,#REF!,33))</f>
        <v>#REF!</v>
      </c>
      <c r="CO53" s="8" t="e">
        <f>SUM(HLOOKUP(Sheet2!$CO$3,#REF!,33)+HLOOKUP(Sheet2!$CO$4,#REF!,33)+HLOOKUP(Sheet2!$CO$5,#REF!,33)+HLOOKUP(Sheet2!$CO$6,#REF!,33)+HLOOKUP(Sheet2!$CO$7,#REF!,33)+HLOOKUP(Sheet2!$CO$8,#REF!,33)+HLOOKUP(Sheet2!$CO$9,#REF!,33)+HLOOKUP(Sheet2!$CO$10,#REF!,33)+HLOOKUP(Sheet2!$CO$11,#REF!,33)+HLOOKUP(Sheet2!$CO$12,#REF!,33)+HLOOKUP(Sheet2!$CO$13,#REF!,33)+HLOOKUP(Sheet2!$CO$14,#REF!,33)+HLOOKUP(Sheet2!$CO$15,#REF!,33)+HLOOKUP(Sheet2!$CO$16,#REF!,33)+HLOOKUP(Sheet2!$CO$17,#REF!,33))</f>
        <v>#REF!</v>
      </c>
      <c r="CP53" s="8" t="e">
        <f>SUM(HLOOKUP(Sheet2!$CP$3,#REF!,33)+HLOOKUP(Sheet2!$CP$4,#REF!,33)+HLOOKUP(Sheet2!$CP$5,#REF!,33)+HLOOKUP(Sheet2!$CP$6,#REF!,33)+HLOOKUP(Sheet2!$CP$7,#REF!,33)+HLOOKUP(Sheet2!$CP$8,#REF!,33)+HLOOKUP(Sheet2!$CP$9,#REF!,33)+HLOOKUP(Sheet2!$CP$10,#REF!,33)+HLOOKUP(Sheet2!$CP$11,#REF!,33)+HLOOKUP(Sheet2!$CP$12,#REF!,33)+HLOOKUP(Sheet2!$CP$13,#REF!,33)+HLOOKUP(Sheet2!$CP$14,#REF!,33)+HLOOKUP(Sheet2!$CP$15,#REF!,33)+HLOOKUP(Sheet2!$CP$16,#REF!,33)+HLOOKUP(Sheet2!$CP$17,#REF!,33)+HLOOKUP(Sheet2!$CP$18,#REF!,33))</f>
        <v>#REF!</v>
      </c>
      <c r="CQ53" s="8" t="e">
        <f>SUM(HLOOKUP(Sheet2!$CQ$3,#REF!,33)+HLOOKUP(Sheet2!$CQ$4,#REF!,33)+HLOOKUP(Sheet2!$CQ$5,#REF!,33)+HLOOKUP(Sheet2!$CQ$6,#REF!,33)+HLOOKUP(Sheet2!$CQ$7,#REF!,33)+HLOOKUP(Sheet2!$CQ$8,#REF!,33)+HLOOKUP(Sheet2!$CQ$9,#REF!,33)+HLOOKUP(Sheet2!$CQ$10,#REF!,33)+HLOOKUP(Sheet2!$CQ$11,#REF!,33)+HLOOKUP(Sheet2!$CQ$12,#REF!,33)+HLOOKUP(Sheet2!$CQ$13,#REF!,33)+HLOOKUP(Sheet2!$CQ$14,#REF!,33)+HLOOKUP(Sheet2!$CQ$15,#REF!,33)+HLOOKUP(Sheet2!$CQ$16,#REF!,33)+HLOOKUP(Sheet2!$CQ$17,#REF!,33)+HLOOKUP(Sheet2!$CQ$18,#REF!,33))</f>
        <v>#REF!</v>
      </c>
      <c r="CR53" s="8" t="e">
        <f>SUM(HLOOKUP(Sheet2!$CR$3,#REF!,33)+HLOOKUP(Sheet2!$CR$4,#REF!,33)+HLOOKUP(Sheet2!$CR$5,#REF!,33)+HLOOKUP(Sheet2!$CR$6,#REF!,33)+HLOOKUP(Sheet2!$CR$7,#REF!,33)+HLOOKUP(Sheet2!$CR$8,#REF!,33)+HLOOKUP(Sheet2!$CR$9,#REF!,33)+HLOOKUP(Sheet2!$CR$10,#REF!,33)+HLOOKUP(Sheet2!$CR$11,#REF!,33)+HLOOKUP(Sheet2!$CR$12,#REF!,33)+HLOOKUP(Sheet2!$CR$13,#REF!,33)+HLOOKUP(Sheet2!$CR$14,#REF!,33)+HLOOKUP(Sheet2!$CR$15,#REF!,33)+HLOOKUP(Sheet2!$CR$16,#REF!,33)+HLOOKUP(Sheet2!$CR$17,#REF!,33)+HLOOKUP(Sheet2!$CR$18,#REF!,33)+HLOOKUP(Sheet2!$CR$19,#REF!,33)+HLOOKUP(Sheet2!$CR$20,#REF!,33)+HLOOKUP(Sheet2!$CR$21,#REF!,33))</f>
        <v>#REF!</v>
      </c>
      <c r="CS53" s="8" t="e">
        <f>SUM(HLOOKUP(Sheet2!$CS$3,#REF!,33)+HLOOKUP(Sheet2!$CS$4,#REF!,33)+HLOOKUP(Sheet2!$CS$5,#REF!,33)+HLOOKUP(Sheet2!$CS$6,#REF!,33)+HLOOKUP(Sheet2!$CS$7,#REF!,33)+HLOOKUP(Sheet2!$CS$8,#REF!,33)+HLOOKUP(Sheet2!$CS$9,#REF!,33)+HLOOKUP(Sheet2!$CS$10,#REF!,33)+HLOOKUP(Sheet2!$CS$11,#REF!,33)+HLOOKUP(Sheet2!$CS$12,#REF!,33)+HLOOKUP(Sheet2!$CS$13,#REF!,33)+HLOOKUP(Sheet2!$CS$14,#REF!,33)+HLOOKUP(Sheet2!$CS$15,#REF!,33)+HLOOKUP(Sheet2!$CS$16,#REF!,33)+HLOOKUP(Sheet2!$CS$17,#REF!,33)+HLOOKUP(Sheet2!$CS$18,#REF!,33))</f>
        <v>#REF!</v>
      </c>
      <c r="CT53" s="8" t="e">
        <f>SUM(HLOOKUP(Sheet2!$CT$3,#REF!,33)+HLOOKUP(Sheet2!$CT$4,#REF!,33)+HLOOKUP(Sheet2!$CT$5,#REF!,33)+HLOOKUP(Sheet2!$CT$6,#REF!,33)+HLOOKUP(Sheet2!$CT$7,#REF!,33)+HLOOKUP(Sheet2!$CT$8,#REF!,33)+HLOOKUP(Sheet2!$CT$9,#REF!,33)+HLOOKUP(Sheet2!$CT$10,#REF!,33)+HLOOKUP(Sheet2!$CT$11,#REF!,33)+HLOOKUP(Sheet2!$CT$12,#REF!,33)+HLOOKUP(Sheet2!$CT$13,#REF!,33)+HLOOKUP(Sheet2!$CT$14,#REF!,33)+HLOOKUP(Sheet2!$CT$15,#REF!,33)+HLOOKUP(Sheet2!$CT$16,#REF!,33)+HLOOKUP(Sheet2!$CT$17,#REF!,33)+HLOOKUP(Sheet2!$CT$18,#REF!,33)+HLOOKUP(Sheet2!$CT$19,#REF!,33)+HLOOKUP(Sheet2!$CT$20,#REF!,33))</f>
        <v>#REF!</v>
      </c>
      <c r="CU53" s="8" t="e">
        <f>SUM(HLOOKUP(Sheet2!$CU$3,#REF!,33)+HLOOKUP(Sheet2!$CU$4,#REF!,33)+HLOOKUP(Sheet2!$CU$5,#REF!,33)+HLOOKUP(Sheet2!$CU$6,#REF!,33)+HLOOKUP(Sheet2!$CU$7,#REF!,33)+HLOOKUP(Sheet2!$CU$8,#REF!,33)+HLOOKUP(Sheet2!$CU$9,#REF!,33)+HLOOKUP(Sheet2!$CU$10,#REF!,33)+HLOOKUP(Sheet2!$CU$11,#REF!,33)+HLOOKUP(Sheet2!$CU$12,#REF!,33)+HLOOKUP(Sheet2!$CU$13,#REF!,33)+HLOOKUP(Sheet2!$CU$14,#REF!,33)+HLOOKUP(Sheet2!$CU$15,#REF!,33)+HLOOKUP(Sheet2!$CU$16,#REF!,33)+HLOOKUP(Sheet2!$CU$17,#REF!,33))</f>
        <v>#REF!</v>
      </c>
      <c r="CV53" s="8" t="e">
        <f>SUM(HLOOKUP(Sheet2!$CV$3,#REF!,33)+HLOOKUP(Sheet2!$CV$4,#REF!,33)+HLOOKUP(Sheet2!$CV$5,#REF!,33)+HLOOKUP(Sheet2!$CV$6,#REF!,33)+HLOOKUP(Sheet2!$CV$7,#REF!,33)+HLOOKUP(Sheet2!$CV$8,#REF!,33)+HLOOKUP(Sheet2!$CV$9,#REF!,33)+HLOOKUP(Sheet2!$CV$10,#REF!,33)+HLOOKUP(Sheet2!$CV$11,#REF!,33)+HLOOKUP(Sheet2!$CV$12,#REF!,33)+HLOOKUP(Sheet2!$CV$13,#REF!,33)+HLOOKUP(Sheet2!$CV$14,#REF!,33)+HLOOKUP(Sheet2!$CV$15,#REF!,33)+HLOOKUP(Sheet2!$CV$16,#REF!,33)+HLOOKUP(Sheet2!$CV$17,#REF!,33)+HLOOKUP(Sheet2!$CV$18,#REF!,33))</f>
        <v>#REF!</v>
      </c>
      <c r="CW53" s="8" t="e">
        <f>SUM(HLOOKUP(Sheet2!$CW$3,#REF!,33)+HLOOKUP(Sheet2!$CW$4,#REF!,33)+HLOOKUP(Sheet2!$CW$5,#REF!,33)+HLOOKUP(Sheet2!$CW$6,#REF!,33)+HLOOKUP(Sheet2!$CW$7,#REF!,33)+HLOOKUP(Sheet2!$CW$8,#REF!,33)+HLOOKUP(Sheet2!$CW$9,#REF!,33)+HLOOKUP(Sheet2!$CW$10,#REF!,33)+HLOOKUP(Sheet2!$CW$11,#REF!,33)+HLOOKUP(Sheet2!$CW$12,#REF!,33)+HLOOKUP(Sheet2!$CW$13,#REF!,33)+HLOOKUP(Sheet2!$CW$14,#REF!,33)+HLOOKUP(Sheet2!$CW$15,#REF!,33))</f>
        <v>#REF!</v>
      </c>
      <c r="CX53" s="8" t="e">
        <f>SUM(HLOOKUP(Sheet2!$CX$3,#REF!,33)+HLOOKUP(Sheet2!$CX$4,#REF!,33)+HLOOKUP(Sheet2!$CX$5,#REF!,33)+HLOOKUP(Sheet2!$CX$6,#REF!,33)+HLOOKUP(Sheet2!$CX$7,#REF!,33)+HLOOKUP(Sheet2!$CX$8,#REF!,33)+HLOOKUP(Sheet2!$CX$9,#REF!,33)+HLOOKUP(Sheet2!$CX$10,#REF!,33)+HLOOKUP(Sheet2!$CX$11,#REF!,33)+HLOOKUP(Sheet2!$CX$12,#REF!,33)+HLOOKUP(Sheet2!$CX$13,#REF!,33)+HLOOKUP(Sheet2!$CX$14,#REF!,33)+HLOOKUP(Sheet2!$CX$15,#REF!,33)+HLOOKUP(Sheet2!$CX$16,#REF!,33)+HLOOKUP(Sheet2!$CX$17,#REF!,33))</f>
        <v>#REF!</v>
      </c>
      <c r="CY53" s="8" t="e">
        <f>SUM(HLOOKUP(Sheet2!$CY$3,#REF!,33)+HLOOKUP(Sheet2!$CY$4,#REF!,33)+HLOOKUP(Sheet2!$CY$5,#REF!,33)+HLOOKUP(Sheet2!$CY$6,#REF!,33)+HLOOKUP(Sheet2!$CY$7,#REF!,33)+HLOOKUP(Sheet2!$CY$8,#REF!,33)+HLOOKUP(Sheet2!$CY$9,#REF!,33)+HLOOKUP(Sheet2!$CY$10,#REF!,33)+HLOOKUP(Sheet2!$CY$11,#REF!,33)+HLOOKUP(Sheet2!$CY$12,#REF!,33)+HLOOKUP(Sheet2!$CY$13,#REF!,33)+HLOOKUP(Sheet2!$CY$14,#REF!,33)+HLOOKUP(Sheet2!$CY$15,#REF!,33)+HLOOKUP(Sheet2!$CY$16,#REF!,33)+HLOOKUP(Sheet2!$CY$17,#REF!,33))</f>
        <v>#REF!</v>
      </c>
      <c r="CZ53" s="8" t="e">
        <f>SUM(HLOOKUP(Sheet2!$CZ$3,#REF!,33)+HLOOKUP(Sheet2!$CZ$4,#REF!,33)+HLOOKUP(Sheet2!$CZ$5,#REF!,33)+HLOOKUP(Sheet2!$CZ$6,#REF!,33)+HLOOKUP(Sheet2!$CZ$7,#REF!,33)+HLOOKUP(Sheet2!$CZ$8,#REF!,33)+HLOOKUP(Sheet2!$CZ$9,#REF!,33)+HLOOKUP(Sheet2!$CZ$10,#REF!,33)+HLOOKUP(Sheet2!$CZ$11,#REF!,33)+HLOOKUP(Sheet2!$CZ$12,#REF!,33)+HLOOKUP(Sheet2!$CZ$13,#REF!,33)+HLOOKUP(Sheet2!$CZ$14,#REF!,33))</f>
        <v>#REF!</v>
      </c>
      <c r="DA53" s="8" t="e">
        <f>SUM(HLOOKUP(Sheet2!$DA$3,#REF!,33)+HLOOKUP(Sheet2!$DA$4,#REF!,33)+HLOOKUP(Sheet2!$DA$5,#REF!,33)+HLOOKUP(Sheet2!$DA$6,#REF!,33)+HLOOKUP(Sheet2!$DA$7,#REF!,33)+HLOOKUP(Sheet2!$DA$8,#REF!,33)+HLOOKUP(Sheet2!$DA$9,#REF!,33)+HLOOKUP(Sheet2!$DA$10,#REF!,33)+HLOOKUP(Sheet2!$DA$11,#REF!,33)+HLOOKUP(Sheet2!$DA$12,#REF!,33)+HLOOKUP(Sheet2!$DA$13,#REF!,33)+HLOOKUP(Sheet2!$DA$14,#REF!,33)+HLOOKUP(Sheet2!$DA$15,#REF!,33)+HLOOKUP(Sheet2!$DA$16,#REF!,33))</f>
        <v>#REF!</v>
      </c>
      <c r="DB53" s="8" t="e">
        <f>SUM(HLOOKUP(Sheet2!$DB$3,#REF!,33)+HLOOKUP(Sheet2!$DB$4,#REF!,33)+HLOOKUP(Sheet2!$DB$5,#REF!,33)+HLOOKUP(Sheet2!$DB$6,#REF!,33)+HLOOKUP(Sheet2!$DB$7,#REF!,33)+HLOOKUP(Sheet2!$DB$8,#REF!,33)+HLOOKUP(Sheet2!$DB$9,#REF!,33)+HLOOKUP(Sheet2!$DB$10,#REF!,33)+HLOOKUP(Sheet2!$DB$11,#REF!,33)+HLOOKUP(Sheet2!$DB$12,#REF!,33)+HLOOKUP(Sheet2!$DB$13,#REF!,33)+HLOOKUP(Sheet2!$DB$14,#REF!,33)+HLOOKUP(Sheet2!$DB$15,#REF!,33))</f>
        <v>#REF!</v>
      </c>
      <c r="DC53" s="8" t="e">
        <f>SUM(HLOOKUP(Sheet2!$DC$3,#REF!,33)+HLOOKUP(Sheet2!$DC$4,#REF!,33)+HLOOKUP(Sheet2!$DC$5,#REF!,33)+HLOOKUP(Sheet2!$DC$6,#REF!,33)+HLOOKUP(Sheet2!$DC$7,#REF!,33)+HLOOKUP(Sheet2!$DC$8,#REF!,33)+HLOOKUP(Sheet2!$DC$9,#REF!,33)+HLOOKUP(Sheet2!$DC$10,#REF!,33)+HLOOKUP(Sheet2!$DC$11,#REF!,33)+HLOOKUP(Sheet2!$DC$12,#REF!,33)+HLOOKUP(Sheet2!$DC$13,#REF!,33)+HLOOKUP(Sheet2!$DC$14,#REF!,33)+HLOOKUP(Sheet2!$DC$15,#REF!,33)+HLOOKUP(Sheet2!$DC$16,#REF!,33)+HLOOKUP(Sheet2!$DC$17,#REF!,33))</f>
        <v>#REF!</v>
      </c>
      <c r="DD53" s="8" t="e">
        <f>SUM(HLOOKUP(Sheet2!$DD$3,#REF!,33)+HLOOKUP(Sheet2!$DD$4,#REF!,33)+HLOOKUP(Sheet2!$DD$5,#REF!,33)+HLOOKUP(Sheet2!$DD$6,#REF!,33)+HLOOKUP(Sheet2!$DD$7,#REF!,33)+HLOOKUP(Sheet2!$DD$8,#REF!,33)+HLOOKUP(Sheet2!$DD$9,#REF!,33)+HLOOKUP(Sheet2!$DD$10,#REF!,33)+HLOOKUP(Sheet2!$DD$11,#REF!,33)+HLOOKUP(Sheet2!$DD$12,#REF!,33)+HLOOKUP(Sheet2!$DD$13,#REF!,33)+HLOOKUP(Sheet2!$DD$14,#REF!,33)+HLOOKUP(Sheet2!$DD$15,#REF!,33)+HLOOKUP(Sheet2!$DD$16,#REF!,33)+HLOOKUP(Sheet2!$DD$17,#REF!,33)+HLOOKUP(Sheet2!$DD$18,#REF!,33))</f>
        <v>#REF!</v>
      </c>
      <c r="DE53" s="8" t="e">
        <f>SUM(HLOOKUP(Sheet2!$DE$3,#REF!,33)+HLOOKUP(Sheet2!$DE$4,#REF!,33)+HLOOKUP(Sheet2!$DE$5,#REF!,33)+HLOOKUP(Sheet2!$DE$6,#REF!,33)+HLOOKUP(Sheet2!$DE$7,#REF!,33)+HLOOKUP(Sheet2!$DE$8,#REF!,33)+HLOOKUP(Sheet2!$DE$9,#REF!,33)+HLOOKUP(Sheet2!$DE$10,#REF!,33)+HLOOKUP(Sheet2!$DE$11,#REF!,33)+HLOOKUP(Sheet2!$DE$12,#REF!,33)+HLOOKUP(Sheet2!$DE$13,#REF!,33)+HLOOKUP(Sheet2!$DE$14,#REF!,33)+HLOOKUP(Sheet2!$DE$15,#REF!,33)+HLOOKUP(Sheet2!$DE$16,#REF!,33)+HLOOKUP(Sheet2!$DE$17,#REF!,33)+HLOOKUP(Sheet2!$DE$18,#REF!,33))</f>
        <v>#REF!</v>
      </c>
      <c r="DF53" s="8" t="e">
        <f>SUM(HLOOKUP(Sheet2!$DF$3,#REF!,33)+HLOOKUP(Sheet2!$DF$4,#REF!,33)+HLOOKUP(Sheet2!$DF$5,#REF!,33)+HLOOKUP(Sheet2!$DF$6,#REF!,33)+HLOOKUP(Sheet2!$DF$7,#REF!,33)+HLOOKUP(Sheet2!$DF$8,#REF!,33)+HLOOKUP(Sheet2!$DF$9,#REF!,33)+HLOOKUP(Sheet2!$DF$10,#REF!,33)+HLOOKUP(Sheet2!$DF$11,#REF!,33)+HLOOKUP(Sheet2!$DF$12,#REF!,33)+HLOOKUP(Sheet2!$DF$13,#REF!,33)+HLOOKUP(Sheet2!$DF$14,#REF!,33)+HLOOKUP(Sheet2!$DF$15,#REF!,33)+HLOOKUP(Sheet2!$DF$16,#REF!,33)+HLOOKUP(Sheet2!$DF$17,#REF!,33)+HLOOKUP(Sheet2!$DF$18,#REF!,33))</f>
        <v>#REF!</v>
      </c>
      <c r="DG53" s="8" t="e">
        <f>SUM(HLOOKUP(Sheet2!$DG$3,#REF!,33)+HLOOKUP(Sheet2!$DG$4,#REF!,33)+HLOOKUP(Sheet2!$DG$5,#REF!,33)+HLOOKUP(Sheet2!$DG$6,#REF!,33)+HLOOKUP(Sheet2!$DG$7,#REF!,33)+HLOOKUP(Sheet2!$DG$8,#REF!,33)+HLOOKUP(Sheet2!$DG$9,#REF!,33)+HLOOKUP(Sheet2!$DG$10,#REF!,33)+HLOOKUP(Sheet2!$DG$11,#REF!,33)+HLOOKUP(Sheet2!$DG$12,#REF!,33)+HLOOKUP(Sheet2!$DG$13,#REF!,33)+HLOOKUP(Sheet2!$DG$14,#REF!,33)+HLOOKUP(Sheet2!$DG$15,#REF!,33)+HLOOKUP(Sheet2!$DG$16,#REF!,33)+HLOOKUP(Sheet2!$DG$17,#REF!,33))</f>
        <v>#REF!</v>
      </c>
      <c r="DH53" s="8" t="e">
        <f>SUM(HLOOKUP(Sheet2!$DH$3,#REF!,33)+HLOOKUP(Sheet2!$DH$4,#REF!,33)+HLOOKUP(Sheet2!$DH$5,#REF!,33)+HLOOKUP(Sheet2!$DH$6,#REF!,33)+HLOOKUP(Sheet2!$DH$7,#REF!,33)+HLOOKUP(Sheet2!$DH$8,#REF!,33)+HLOOKUP(Sheet2!$DH$9,#REF!,33)+HLOOKUP(Sheet2!$DH$10,#REF!,33)+HLOOKUP(Sheet2!$DH$11,#REF!,33)+HLOOKUP(Sheet2!$DH$12,#REF!,33)+HLOOKUP(Sheet2!$DH$13,#REF!,33)+HLOOKUP(Sheet2!$DH$14,#REF!,33)+HLOOKUP(Sheet2!$DH$15,#REF!,33)+HLOOKUP(Sheet2!$DH$16,#REF!,33)+HLOOKUP(Sheet2!$DH$17,#REF!,33))</f>
        <v>#REF!</v>
      </c>
      <c r="DI53" s="8" t="e">
        <f>SUM(HLOOKUP(Sheet2!$DI$3,#REF!,33)+HLOOKUP(Sheet2!$DI$4,#REF!,33)+HLOOKUP(Sheet2!$DI$5,#REF!,33)+HLOOKUP(Sheet2!$DI$6,#REF!,33)+HLOOKUP(Sheet2!$DI$7,#REF!,33)+HLOOKUP(Sheet2!$DI$8,#REF!,33)+HLOOKUP(Sheet2!$DI$9,#REF!,33)+HLOOKUP(Sheet2!$DI$10,#REF!,33)+HLOOKUP(Sheet2!$DI$11,#REF!,33)+HLOOKUP(Sheet2!$DI$12,#REF!,33)+HLOOKUP(Sheet2!$DI$13,#REF!,33)+HLOOKUP(Sheet2!$DI$14,#REF!,33)+HLOOKUP(Sheet2!$DI$15,#REF!,33)+HLOOKUP(Sheet2!$DI$16,#REF!,33)+HLOOKUP(Sheet2!$DI$17,#REF!,33))</f>
        <v>#REF!</v>
      </c>
      <c r="DJ53" s="8" t="e">
        <f>SUM(HLOOKUP(Sheet2!$DJ$3,#REF!,33)+HLOOKUP(Sheet2!$DJ$4,#REF!,33)+HLOOKUP(Sheet2!$DJ$5,#REF!,33)+HLOOKUP(Sheet2!$DJ$6,#REF!,33)+HLOOKUP(Sheet2!$DJ$7,#REF!,33)+HLOOKUP(Sheet2!$DJ$8,#REF!,33)+HLOOKUP(Sheet2!$DJ$9,#REF!,33)+HLOOKUP(Sheet2!$DJ$10,#REF!,33)+HLOOKUP(Sheet2!$DJ$11,#REF!,33)+HLOOKUP(Sheet2!$DJ$12,#REF!,33)+HLOOKUP(Sheet2!$DJ$13,#REF!,33)+HLOOKUP(Sheet2!$DJ$14,#REF!,33)+HLOOKUP(Sheet2!$DJ$15,#REF!,33))</f>
        <v>#REF!</v>
      </c>
      <c r="DK53" s="8" t="e">
        <f>SUM(HLOOKUP(Sheet2!$DK$3,#REF!,33)+HLOOKUP(Sheet2!$DK$4,#REF!,33)+HLOOKUP(Sheet2!$DK$5,#REF!,33)+HLOOKUP(Sheet2!$DK$6,#REF!,33)+HLOOKUP(Sheet2!$DK$7,#REF!,33)+HLOOKUP(Sheet2!$DK$8,#REF!,33)+HLOOKUP(Sheet2!$DK$9,#REF!,33)+HLOOKUP(Sheet2!$DK$10,#REF!,33)+HLOOKUP(Sheet2!$DK$11,#REF!,33)+HLOOKUP(Sheet2!$DK$12,#REF!,33)+HLOOKUP(Sheet2!$DK$13,#REF!,33)+HLOOKUP(Sheet2!$DK$14,#REF!,33)+HLOOKUP(Sheet2!$DK$15,#REF!,33)+HLOOKUP(Sheet2!$DK$16,#REF!,33)+HLOOKUP(Sheet2!$DK$17,#REF!,33))</f>
        <v>#REF!</v>
      </c>
      <c r="DL53" s="8" t="e">
        <f>SUM(HLOOKUP(Sheet2!$DL$3,#REF!,33)+HLOOKUP(Sheet2!$DL$4,#REF!,33)+HLOOKUP(Sheet2!$DL$5,#REF!,33)+HLOOKUP(Sheet2!$DL$6,#REF!,33)+HLOOKUP(Sheet2!$DL$7,#REF!,33)+HLOOKUP(Sheet2!$DL$8,#REF!,33)+HLOOKUP(Sheet2!$DL$9,#REF!,33)+HLOOKUP(Sheet2!$DL$10,#REF!,33)+HLOOKUP(Sheet2!$DL$11,#REF!,33)+HLOOKUP(Sheet2!$DL$12,#REF!,33)+HLOOKUP(Sheet2!$DL$13,#REF!,33)+HLOOKUP(Sheet2!$DL$14,#REF!,33)+HLOOKUP(Sheet2!$DL$15,#REF!,33)+HLOOKUP(Sheet2!$DL$16,#REF!,33)+HLOOKUP(Sheet2!$DL$17,#REF!,33))</f>
        <v>#REF!</v>
      </c>
      <c r="DM53" s="8" t="e">
        <f>SUM(HLOOKUP(Sheet2!$DM$3,#REF!,33)+HLOOKUP(Sheet2!$DM$4,#REF!,33)+HLOOKUP(Sheet2!$DM$5,#REF!,33)+HLOOKUP(Sheet2!$DM$6,#REF!,33)+HLOOKUP(Sheet2!$DM$7,#REF!,33)+HLOOKUP(Sheet2!$DM$8,#REF!,33)+HLOOKUP(Sheet2!$DM$9,#REF!,33)+HLOOKUP(Sheet2!$DM$10,#REF!,33)+HLOOKUP(Sheet2!$DM$11,#REF!,33)+HLOOKUP(Sheet2!$DM$12,#REF!,33)+HLOOKUP(Sheet2!$DM$13,#REF!,33)+HLOOKUP(Sheet2!$DM$14,#REF!,33)+HLOOKUP(Sheet2!$DM$15,#REF!,33)+HLOOKUP(Sheet2!$DM$16,#REF!,33)+HLOOKUP(Sheet2!$DM$17,#REF!,33)+HLOOKUP(Sheet2!$DM$18,#REF!,33))</f>
        <v>#REF!</v>
      </c>
      <c r="DN53" s="8" t="e">
        <f>SUM(HLOOKUP(Sheet2!$DN$3,#REF!,33)+HLOOKUP(Sheet2!$DN$4,#REF!,33)+HLOOKUP(Sheet2!$DN$5,#REF!,33)+HLOOKUP(Sheet2!$DN$6,#REF!,33)+HLOOKUP(Sheet2!$DN$7,#REF!,33)+HLOOKUP(Sheet2!$DN$8,#REF!,33)+HLOOKUP(Sheet2!$DN$9,#REF!,33)+HLOOKUP(Sheet2!$DN$10,#REF!,33)+HLOOKUP(Sheet2!$DN$11,#REF!,33)+HLOOKUP(Sheet2!$DN$12,#REF!,33)+HLOOKUP(Sheet2!$DN$13,#REF!,33)+HLOOKUP(Sheet2!$DN$14,#REF!,33)+HLOOKUP(Sheet2!$DN$15,#REF!,33)+HLOOKUP(Sheet2!$DN$16,#REF!,33)+HLOOKUP(Sheet2!$DN$17,#REF!,33)+HLOOKUP(Sheet2!$DN$18,#REF!,33))</f>
        <v>#REF!</v>
      </c>
      <c r="DO53" s="8" t="e">
        <f>SUM(HLOOKUP(Sheet2!$DO$3,#REF!,33)+HLOOKUP(Sheet2!$DO$4,#REF!,33)+HLOOKUP(Sheet2!$DO$5,#REF!,33)+HLOOKUP(Sheet2!$DO$6,#REF!,33)+HLOOKUP(Sheet2!$DO$7,#REF!,33)+HLOOKUP(Sheet2!$DO$8,#REF!,33)+HLOOKUP(Sheet2!$DO$9,#REF!,33)+HLOOKUP(Sheet2!$DO$10,#REF!,33)+HLOOKUP(Sheet2!$DO$11,#REF!,33)+HLOOKUP(Sheet2!$DO$12,#REF!,33)+HLOOKUP(Sheet2!$DO$13,#REF!,33)+HLOOKUP(Sheet2!$DO$14,#REF!,33)+HLOOKUP(Sheet2!$DO$15,#REF!,33)+HLOOKUP(Sheet2!$DO$16,#REF!,33)+HLOOKUP(Sheet2!$DO$17,#REF!,33)+HLOOKUP(Sheet2!$DO$18,#REF!,33)+HLOOKUP(Sheet2!$DO$19,#REF!,33)+HLOOKUP(Sheet2!$DO$20,#REF!,33)+HLOOKUP(Sheet2!$DO$21,#REF!,33))</f>
        <v>#REF!</v>
      </c>
      <c r="DP53" s="8" t="e">
        <f>SUM(HLOOKUP(Sheet2!$DP$3,#REF!,33)+HLOOKUP(Sheet2!$DP$4,#REF!,33)+HLOOKUP(Sheet2!$DP$5,#REF!,33)+HLOOKUP(Sheet2!$DP$6,#REF!,33)+HLOOKUP(Sheet2!$DP$7,#REF!,33)+HLOOKUP(Sheet2!$DP$8,#REF!,33)+HLOOKUP(Sheet2!$DP$9,#REF!,33)+HLOOKUP(Sheet2!$DP$10,#REF!,33)+HLOOKUP(Sheet2!$DP$11,#REF!,33)+HLOOKUP(Sheet2!$DP$12,#REF!,33)+HLOOKUP(Sheet2!$DP$13,#REF!,33)+HLOOKUP(Sheet2!$DP$14,#REF!,33)+HLOOKUP(Sheet2!$DP$15,#REF!,33)+HLOOKUP(Sheet2!$DP$16,#REF!,33)+HLOOKUP(Sheet2!$DP$17,#REF!,33)+HLOOKUP(Sheet2!$DP$18,#REF!,33))</f>
        <v>#REF!</v>
      </c>
      <c r="DQ53" s="8" t="e">
        <f>SUM(HLOOKUP(Sheet2!$DQ$3,#REF!,33)+HLOOKUP(Sheet2!$DQ$4,#REF!,33)+HLOOKUP(Sheet2!$DQ$5,#REF!,33)+HLOOKUP(Sheet2!$DQ$6,#REF!,33)+HLOOKUP(Sheet2!$DQ$7,#REF!,33)+HLOOKUP(Sheet2!$DQ$8,#REF!,33)+HLOOKUP(Sheet2!$DQ$9,#REF!,33)+HLOOKUP(Sheet2!$DQ$10,#REF!,33)+HLOOKUP(Sheet2!$DQ$11,#REF!,33)+HLOOKUP(Sheet2!$DQ$12,#REF!,33)+HLOOKUP(Sheet2!$DQ$13,#REF!,33)+HLOOKUP(Sheet2!$DQ$14,#REF!,33)+HLOOKUP(Sheet2!$DQ$15,#REF!,33)+HLOOKUP(Sheet2!$DQ$16,#REF!,33)+HLOOKUP(Sheet2!$DQ$17,#REF!,33)+HLOOKUP(Sheet2!$DQ$18,#REF!,33)+HLOOKUP(Sheet2!$DQ$19,#REF!,33)+HLOOKUP(Sheet2!$DQ$20,#REF!,33))</f>
        <v>#REF!</v>
      </c>
      <c r="DR53" s="8" t="e">
        <f>SUM(HLOOKUP(Sheet2!$DR$3,#REF!,33)+HLOOKUP(Sheet2!$DR$4,#REF!,33)+HLOOKUP(Sheet2!$DR$5,#REF!,33)+HLOOKUP(Sheet2!$DR$6,#REF!,33)+HLOOKUP(Sheet2!$DR$7,#REF!,33)+HLOOKUP(Sheet2!$DR$8,#REF!,33)+HLOOKUP(Sheet2!$DR$9,#REF!,33)+HLOOKUP(Sheet2!$DR$10,#REF!,33)+HLOOKUP(Sheet2!$DR$11,#REF!,33)+HLOOKUP(Sheet2!$DR$12,#REF!,33)+HLOOKUP(Sheet2!$DR$13,#REF!,33)+HLOOKUP(Sheet2!$DR$14,#REF!,33)+HLOOKUP(Sheet2!$DR$15,#REF!,33)+HLOOKUP(Sheet2!$DR$16,#REF!,33))</f>
        <v>#REF!</v>
      </c>
      <c r="DS53" s="8" t="e">
        <f>SUM(HLOOKUP(Sheet2!$DS$3,#REF!,33)+HLOOKUP(Sheet2!$DS$4,#REF!,33)+HLOOKUP(Sheet2!$DS$5,#REF!,33)+HLOOKUP(Sheet2!$DS$6,#REF!,33)+HLOOKUP(Sheet2!$DS$7,#REF!,33)+HLOOKUP(Sheet2!$DS$8,#REF!,33)+HLOOKUP(Sheet2!$DS$9,#REF!,33)+HLOOKUP(Sheet2!$DS$10,#REF!,33)+HLOOKUP(Sheet2!$DS$11,#REF!,33)+HLOOKUP(Sheet2!$DS$12,#REF!,33)+HLOOKUP(Sheet2!$DS$13,#REF!,33)+HLOOKUP(Sheet2!$DS$14,#REF!,33)+HLOOKUP(Sheet2!$DS$15,#REF!,33)+HLOOKUP(Sheet2!$DS$16,#REF!,33)+HLOOKUP(Sheet2!$DS$17,#REF!,33))</f>
        <v>#REF!</v>
      </c>
      <c r="DT53" s="8" t="e">
        <f>SUM(HLOOKUP(Sheet2!$DT$3,#REF!,33)+HLOOKUP(Sheet2!$DT$4,#REF!,33)+HLOOKUP(Sheet2!$DT$5,#REF!,33)+HLOOKUP(Sheet2!$DT$6,#REF!,33)+HLOOKUP(Sheet2!$DT$7,#REF!,33)+HLOOKUP(Sheet2!$DT$8,#REF!,33)+HLOOKUP(Sheet2!$DT$9,#REF!,33)+HLOOKUP(Sheet2!$DT$10,#REF!,33)+HLOOKUP(Sheet2!$DT$11,#REF!,33)+HLOOKUP(Sheet2!$DT$12,#REF!,33)+HLOOKUP(Sheet2!$DT$13,#REF!,33)+HLOOKUP(Sheet2!$DT$14,#REF!,33))</f>
        <v>#REF!</v>
      </c>
      <c r="DU53" s="8" t="e">
        <f>SUM(HLOOKUP(Sheet2!$DU$3,#REF!,33)+HLOOKUP(Sheet2!$DU$4,#REF!,33)+HLOOKUP(Sheet2!$DU$5,#REF!,33)+HLOOKUP(Sheet2!$DU$6,#REF!,33)+HLOOKUP(Sheet2!$DU$7,#REF!,33)+HLOOKUP(Sheet2!$DU$8,#REF!,33)+HLOOKUP(Sheet2!$DU$9,#REF!,33)+HLOOKUP(Sheet2!$DU$10,#REF!,33)+HLOOKUP(Sheet2!$DU$11,#REF!,33)+HLOOKUP(Sheet2!$DU$12,#REF!,33)+HLOOKUP(Sheet2!$DU$13,#REF!,33)+HLOOKUP(Sheet2!$DU$14,#REF!,33)+HLOOKUP(Sheet2!$DU$15,#REF!,33)+HLOOKUP(Sheet2!$DU$16,#REF!,33))</f>
        <v>#REF!</v>
      </c>
      <c r="DV53" s="8" t="e">
        <f>SUM(HLOOKUP(Sheet2!$DV$3,#REF!,33)+HLOOKUP(Sheet2!$DV$4,#REF!,33)+HLOOKUP(Sheet2!$DV$5,#REF!,33)+HLOOKUP(Sheet2!$DV$6,#REF!,33)+HLOOKUP(Sheet2!$DV$7,#REF!,33)+HLOOKUP(Sheet2!$DV$8,#REF!,33)+HLOOKUP(Sheet2!$DV$9,#REF!,33)+HLOOKUP(Sheet2!$DV$10,#REF!,33)+HLOOKUP(Sheet2!$DV$11,#REF!,33)+HLOOKUP(Sheet2!$DV$12,#REF!,33)+HLOOKUP(Sheet2!$DV$13,#REF!,33)+HLOOKUP(Sheet2!$DV$14,#REF!,33)+HLOOKUP(Sheet2!$DV$15,#REF!,33)+HLOOKUP(Sheet2!$DV$16,#REF!,33))</f>
        <v>#REF!</v>
      </c>
      <c r="DW53" s="8" t="e">
        <f>SUM(HLOOKUP(Sheet2!$DW$3,#REF!,33)+HLOOKUP(Sheet2!$DW$4,#REF!,33)+HLOOKUP(Sheet2!$DW$5,#REF!,33)+HLOOKUP(Sheet2!$DW$6,#REF!,33)+HLOOKUP(Sheet2!$DW$7,#REF!,33)+HLOOKUP(Sheet2!$DW$8,#REF!,33)+HLOOKUP(Sheet2!$DW$9,#REF!,33)+HLOOKUP(Sheet2!$DW$10,#REF!,33)+HLOOKUP(Sheet2!$DW$11,#REF!,33)+HLOOKUP(Sheet2!$DW$12,#REF!,33)+HLOOKUP(Sheet2!$DW$13,#REF!,33))</f>
        <v>#REF!</v>
      </c>
      <c r="DX53" s="8" t="e">
        <f>SUM(HLOOKUP(Sheet2!$DX$3,#REF!,33)+HLOOKUP(Sheet2!$DX$4,#REF!,33)+HLOOKUP(Sheet2!$DX$5,#REF!,33)+HLOOKUP(Sheet2!$DX$6,#REF!,33)+HLOOKUP(Sheet2!$DX$7,#REF!,33)+HLOOKUP(Sheet2!$DX$8,#REF!,33)+HLOOKUP(Sheet2!$DX$9,#REF!,33)+HLOOKUP(Sheet2!$DX$10,#REF!,33)+HLOOKUP(Sheet2!$DX$11,#REF!,33)+HLOOKUP(Sheet2!$DX$12,#REF!,33)+HLOOKUP(Sheet2!$DX$13,#REF!,33)+HLOOKUP(Sheet2!$DX$14,#REF!,33)+HLOOKUP(Sheet2!$DX$15,#REF!,33))</f>
        <v>#REF!</v>
      </c>
      <c r="DY53" s="8" t="e">
        <f>SUM(HLOOKUP(Sheet2!$DY$3,#REF!,33)+HLOOKUP(Sheet2!$DY$4,#REF!,33)+HLOOKUP(Sheet2!$DY$5,#REF!,33)+HLOOKUP(Sheet2!$DY$6,#REF!,33)+HLOOKUP(Sheet2!$DY$7,#REF!,33)+HLOOKUP(Sheet2!$DY$8,#REF!,33)+HLOOKUP(Sheet2!$DY$9,#REF!,33)+HLOOKUP(Sheet2!$DY$10,#REF!,33)+HLOOKUP(Sheet2!$DY$11,#REF!,33)+HLOOKUP(Sheet2!$DY$12,#REF!,33)+HLOOKUP(Sheet2!$DY$13,#REF!,33)+HLOOKUP(Sheet2!$DY$14,#REF!,33))</f>
        <v>#REF!</v>
      </c>
      <c r="DZ53" s="8" t="e">
        <f>SUM(HLOOKUP(Sheet2!$DZ$3,#REF!,33)+HLOOKUP(Sheet2!$DZ$4,#REF!,33)+HLOOKUP(Sheet2!$DZ$5,#REF!,33)+HLOOKUP(Sheet2!$DZ$6,#REF!,33)+HLOOKUP(Sheet2!$DZ$7,#REF!,33)+HLOOKUP(Sheet2!$DZ$8,#REF!,33)+HLOOKUP(Sheet2!$DZ$9,#REF!,33)+HLOOKUP(Sheet2!$DZ$10,#REF!,33)+HLOOKUP(Sheet2!$DZ$11,#REF!,33)+HLOOKUP(Sheet2!$DZ$12,#REF!,33)+HLOOKUP(Sheet2!$DZ$13,#REF!,33)+HLOOKUP(Sheet2!$DZ$14,#REF!,33)+HLOOKUP(Sheet2!$DZ$15,#REF!,33)+HLOOKUP(Sheet2!$DZ$16,#REF!,33))</f>
        <v>#REF!</v>
      </c>
      <c r="EA53" s="8" t="e">
        <f>SUM(HLOOKUP(Sheet2!$EA$3,#REF!,33)+HLOOKUP(Sheet2!$EA$4,#REF!,33)+HLOOKUP(Sheet2!$EA$5,#REF!,33)+HLOOKUP(Sheet2!$EA$6,#REF!,33)+HLOOKUP(Sheet2!$EA$7,#REF!,33)+HLOOKUP(Sheet2!$EA$8,#REF!,33)+HLOOKUP(Sheet2!$EA$9,#REF!,33)+HLOOKUP(Sheet2!$EA$10,#REF!,33)+HLOOKUP(Sheet2!$EA$11,#REF!,33)+HLOOKUP(Sheet2!$EA$12,#REF!,33)+HLOOKUP(Sheet2!$EA$13,#REF!,33)+HLOOKUP(Sheet2!$EA$14,#REF!,33)+HLOOKUP(Sheet2!$EA$15,#REF!,33)+HLOOKUP(Sheet2!$EA$16,#REF!,33)+HLOOKUP(Sheet2!$EA$17,#REF!,33))</f>
        <v>#REF!</v>
      </c>
      <c r="EB53" s="8" t="e">
        <f>SUM(HLOOKUP(Sheet2!$EB$3,#REF!,33)+HLOOKUP(Sheet2!$EB$4,#REF!,33)+HLOOKUP(Sheet2!$EB$5,#REF!,33)+HLOOKUP(Sheet2!$EB$6,#REF!,33)+HLOOKUP(Sheet2!$EB$7,#REF!,33)+HLOOKUP(Sheet2!$EB$8,#REF!,33)+HLOOKUP(Sheet2!$EB$9,#REF!,33)+HLOOKUP(Sheet2!$EB$10,#REF!,33)+HLOOKUP(Sheet2!$EB$11,#REF!,33)+HLOOKUP(Sheet2!$EB$12,#REF!,33)+HLOOKUP(Sheet2!$EB$13,#REF!,33)+HLOOKUP(Sheet2!$EB$14,#REF!,33)+HLOOKUP(Sheet2!$EB$15,#REF!,33)+HLOOKUP(Sheet2!$EB$16,#REF!,33)+HLOOKUP(Sheet2!$EB$17,#REF!,33))</f>
        <v>#REF!</v>
      </c>
      <c r="EC53" s="8" t="e">
        <f>SUM(HLOOKUP(Sheet2!$EC$3,#REF!,33)+HLOOKUP(Sheet2!$EC$4,#REF!,33)+HLOOKUP(Sheet2!$EC$5,#REF!,33)+HLOOKUP(Sheet2!$EC$6,#REF!,33)+HLOOKUP(Sheet2!$EC$7,#REF!,33)+HLOOKUP(Sheet2!$EC$8,#REF!,33)+HLOOKUP(Sheet2!$EC$9,#REF!,33)+HLOOKUP(Sheet2!$EC$10,#REF!,33)+HLOOKUP(Sheet2!$EC$11,#REF!,33)+HLOOKUP(Sheet2!$EC$12,#REF!,33)+HLOOKUP(Sheet2!$EC$13,#REF!,33)+HLOOKUP(Sheet2!$EC$14,#REF!,33)+HLOOKUP(Sheet2!$EC$15,#REF!,33)+HLOOKUP(Sheet2!$EC$16,#REF!,33)+HLOOKUP(Sheet2!$EC$17,#REF!,33))</f>
        <v>#REF!</v>
      </c>
      <c r="ED53" s="8" t="e">
        <f>SUM(HLOOKUP(Sheet2!$ED$3,#REF!,33)+HLOOKUP(Sheet2!$ED$4,#REF!,33)+HLOOKUP(Sheet2!$ED$5,#REF!,33)+HLOOKUP(Sheet2!$ED$6,#REF!,33)+HLOOKUP(Sheet2!$ED$7,#REF!,33)+HLOOKUP(Sheet2!$ED$8,#REF!,33)+HLOOKUP(Sheet2!$ED$9,#REF!,33)+HLOOKUP(Sheet2!$ED$10,#REF!,33)+HLOOKUP(Sheet2!$ED$11,#REF!,33)+HLOOKUP(Sheet2!$ED$12,#REF!,33)+HLOOKUP(Sheet2!$ED$13,#REF!,33)+HLOOKUP(Sheet2!$ED$14,#REF!,33)+HLOOKUP(Sheet2!$ED$15,#REF!,33)+HLOOKUP(Sheet2!$ED$16,#REF!,33))</f>
        <v>#REF!</v>
      </c>
      <c r="EE53" s="8" t="e">
        <f>SUM(HLOOKUP(Sheet2!$EE$3,#REF!,33)+HLOOKUP(Sheet2!$EE$4,#REF!,33)+HLOOKUP(Sheet2!$EE$5,#REF!,33)+HLOOKUP(Sheet2!$EE$6,#REF!,33)+HLOOKUP(Sheet2!$EE$7,#REF!,33)+HLOOKUP(Sheet2!$EE$8,#REF!,33)+HLOOKUP(Sheet2!$EE$9,#REF!,33)+HLOOKUP(Sheet2!$EE$10,#REF!,33)+HLOOKUP(Sheet2!$EE$11,#REF!,33)+HLOOKUP(Sheet2!$EE$12,#REF!,33)+HLOOKUP(Sheet2!$EE$13,#REF!,33)+HLOOKUP(Sheet2!$EE$14,#REF!,33)+HLOOKUP(Sheet2!$EE$15,#REF!,33)+HLOOKUP(Sheet2!$EE$16,#REF!,33))</f>
        <v>#REF!</v>
      </c>
      <c r="EF53" s="8" t="e">
        <f>SUM(HLOOKUP(Sheet2!$EF$3,#REF!,33)+HLOOKUP(Sheet2!$EF$4,#REF!,33)+HLOOKUP(Sheet2!$EF$5,#REF!,33)+HLOOKUP(Sheet2!$EF$6,#REF!,33)+HLOOKUP(Sheet2!$EF$7,#REF!,33)+HLOOKUP(Sheet2!$EF$8,#REF!,33)+HLOOKUP(Sheet2!$EF$9,#REF!,33)+HLOOKUP(Sheet2!$EF$10,#REF!,33)+HLOOKUP(Sheet2!$EF$11,#REF!,33)+HLOOKUP(Sheet2!$EF$12,#REF!,33)+HLOOKUP(Sheet2!$EF$13,#REF!,33)+HLOOKUP(Sheet2!$EF$14,#REF!,33)+HLOOKUP(Sheet2!$EF$15,#REF!,33)+HLOOKUP(Sheet2!$EF$16,#REF!,33))</f>
        <v>#REF!</v>
      </c>
      <c r="EG53" s="8" t="e">
        <f>SUM(HLOOKUP(Sheet2!$EG$3,#REF!,33)+HLOOKUP(Sheet2!$EG$4,#REF!,33)+HLOOKUP(Sheet2!$EG$5,#REF!,33)+HLOOKUP(Sheet2!$EG$6,#REF!,33)+HLOOKUP(Sheet2!$EG$7,#REF!,33)+HLOOKUP(Sheet2!$EG$8,#REF!,33)+HLOOKUP(Sheet2!$EG$9,#REF!,33)+HLOOKUP(Sheet2!$EG$10,#REF!,33)+HLOOKUP(Sheet2!$EG$11,#REF!,33)+HLOOKUP(Sheet2!$EG$12,#REF!,33)+HLOOKUP(Sheet2!$EG$13,#REF!,33)+HLOOKUP(Sheet2!$EG$14,#REF!,33))</f>
        <v>#REF!</v>
      </c>
      <c r="EH53" s="8" t="e">
        <f>SUM(HLOOKUP(Sheet2!$EH$3,#REF!,33)+HLOOKUP(Sheet2!$EH$4,#REF!,33)+HLOOKUP(Sheet2!$EH$5,#REF!,33)+HLOOKUP(Sheet2!$EH$6,#REF!,33)+HLOOKUP(Sheet2!$EH$7,#REF!,33)+HLOOKUP(Sheet2!$EH$8,#REF!,33)+HLOOKUP(Sheet2!$EH$9,#REF!,33)+HLOOKUP(Sheet2!$EH$10,#REF!,33)+HLOOKUP(Sheet2!$EH$11,#REF!,33)+HLOOKUP(Sheet2!$EH$12,#REF!,33)+HLOOKUP(Sheet2!$EH$13,#REF!,33)+HLOOKUP(Sheet2!$EH$14,#REF!,33)+HLOOKUP(Sheet2!$EH$15,#REF!,33)+HLOOKUP(Sheet2!$EH$16,#REF!,33))</f>
        <v>#REF!</v>
      </c>
      <c r="EI53" s="8" t="e">
        <f>SUM(HLOOKUP(Sheet2!$EI$3,#REF!,33)+HLOOKUP(Sheet2!$EI$4,#REF!,33)+HLOOKUP(Sheet2!$EI$5,#REF!,33)+HLOOKUP(Sheet2!$EI$6,#REF!,33)+HLOOKUP(Sheet2!$EI$7,#REF!,33)+HLOOKUP(Sheet2!$EI$8,#REF!,33)+HLOOKUP(Sheet2!$EI$9,#REF!,33)+HLOOKUP(Sheet2!$EI$10,#REF!,33)+HLOOKUP(Sheet2!$EI$11,#REF!,33)+HLOOKUP(Sheet2!$EI$12,#REF!,33)+HLOOKUP(Sheet2!$EI$13,#REF!,33)+HLOOKUP(Sheet2!$EI$14,#REF!,33)+HLOOKUP(Sheet2!$EI$15,#REF!,33)+HLOOKUP(Sheet2!$EI$16,#REF!,33))</f>
        <v>#REF!</v>
      </c>
      <c r="EJ53" s="8" t="e">
        <f>SUM(HLOOKUP(Sheet2!$EJ$3,#REF!,33)+HLOOKUP(Sheet2!$EJ$4,#REF!,33)+HLOOKUP(Sheet2!$EJ$5,#REF!,33)+HLOOKUP(Sheet2!$EJ$6,#REF!,33)+HLOOKUP(Sheet2!$EJ$7,#REF!,33)+HLOOKUP(Sheet2!$EJ$8,#REF!,33)+HLOOKUP(Sheet2!$EJ$9,#REF!,33)+HLOOKUP(Sheet2!$EJ$10,#REF!,33)+HLOOKUP(Sheet2!$EJ$11,#REF!,33)+HLOOKUP(Sheet2!$EJ$12,#REF!,33)+HLOOKUP(Sheet2!$EJ$13,#REF!,33)+HLOOKUP(Sheet2!$EJ$14,#REF!,33)+HLOOKUP(Sheet2!$EJ$15,#REF!,33)+HLOOKUP(Sheet2!$EJ$16,#REF!,33)+HLOOKUP(Sheet2!$EJ$17,#REF!,33))</f>
        <v>#REF!</v>
      </c>
      <c r="EK53" s="8" t="e">
        <f>SUM(HLOOKUP(Sheet2!$EK$3,#REF!,33)+HLOOKUP(Sheet2!$EK$4,#REF!,33)+HLOOKUP(Sheet2!$EK$5,#REF!,33)+HLOOKUP(Sheet2!$EK$6,#REF!,33)+HLOOKUP(Sheet2!$EK$7,#REF!,33)+HLOOKUP(Sheet2!$EK$8,#REF!,33)+HLOOKUP(Sheet2!$EK$9,#REF!,33)+HLOOKUP(Sheet2!$EK$10,#REF!,33)+HLOOKUP(Sheet2!$EK$11,#REF!,33)+HLOOKUP(Sheet2!$EK$12,#REF!,33)+HLOOKUP(Sheet2!$EK$13,#REF!,33)+HLOOKUP(Sheet2!$EK$14,#REF!,33)+HLOOKUP(Sheet2!$EK$15,#REF!,33)+HLOOKUP(Sheet2!$EK$16,#REF!,33)+HLOOKUP(Sheet2!$EK$17,#REF!,33))</f>
        <v>#REF!</v>
      </c>
      <c r="EL53" s="8" t="e">
        <f>SUM(HLOOKUP(Sheet2!$EL$3,#REF!,33)+HLOOKUP(Sheet2!$EL$4,#REF!,33)+HLOOKUP(Sheet2!$EL$5,#REF!,33)+HLOOKUP(Sheet2!$EL$6,#REF!,33)+HLOOKUP(Sheet2!$EL$7,#REF!,33)+HLOOKUP(Sheet2!$EL$8,#REF!,33)+HLOOKUP(Sheet2!$EL$9,#REF!,33)+HLOOKUP(Sheet2!$EL$10,#REF!,33)+HLOOKUP(Sheet2!$EL$11,#REF!,33)+HLOOKUP(Sheet2!$EL$12,#REF!,33)+HLOOKUP(Sheet2!$EL$13,#REF!,33)+HLOOKUP(Sheet2!$EL$14,#REF!,33)+HLOOKUP(Sheet2!$EL$15,#REF!,33)+HLOOKUP(Sheet2!$EL$16,#REF!,33)+HLOOKUP(Sheet2!$EL$17,#REF!,33)+HLOOKUP(Sheet2!$EL$18,#REF!,33)+HLOOKUP(Sheet2!$EL$19,#REF!,33)+HLOOKUP(Sheet2!$EL$20,#REF!,33))</f>
        <v>#REF!</v>
      </c>
      <c r="EM53" s="8" t="e">
        <f>SUM(HLOOKUP(Sheet2!$EM$3,#REF!,33)+HLOOKUP(Sheet2!$EM$4,#REF!,33)+HLOOKUP(Sheet2!$EM$5,#REF!,33)+HLOOKUP(Sheet2!$EM$6,#REF!,33)+HLOOKUP(Sheet2!$EM$7,#REF!,33)+HLOOKUP(Sheet2!$EM$8,#REF!,33)+HLOOKUP(Sheet2!$EM$9,#REF!,33)+HLOOKUP(Sheet2!$EM$10,#REF!,33)+HLOOKUP(Sheet2!$EM$11,#REF!,33)+HLOOKUP(Sheet2!$EM$12,#REF!,33)+HLOOKUP(Sheet2!$EM$13,#REF!,33)+HLOOKUP(Sheet2!$EM$14,#REF!,33)+HLOOKUP(Sheet2!$EM$15,#REF!,33)+HLOOKUP(Sheet2!$EM$16,#REF!,33)+HLOOKUP(Sheet2!$EM$17,#REF!,33))</f>
        <v>#REF!</v>
      </c>
      <c r="EN53" s="8" t="e">
        <f>SUM(HLOOKUP(Sheet2!$EN$3,#REF!,33)+HLOOKUP(Sheet2!$EN$4,#REF!,33)+HLOOKUP(Sheet2!$EN$5,#REF!,33)+HLOOKUP(Sheet2!$EN$6,#REF!,33)+HLOOKUP(Sheet2!$EN$7,#REF!,33)+HLOOKUP(Sheet2!$EN$8,#REF!,33)+HLOOKUP(Sheet2!$EN$9,#REF!,33)+HLOOKUP(Sheet2!$EN$10,#REF!,33)+HLOOKUP(Sheet2!$EN$11,#REF!,33)+HLOOKUP(Sheet2!$EN$12,#REF!,33)+HLOOKUP(Sheet2!$EN$13,#REF!,33)+HLOOKUP(Sheet2!$EN$14,#REF!,33)+HLOOKUP(Sheet2!$EN$15,#REF!,33)+HLOOKUP(Sheet2!$EN$16,#REF!,33)+HLOOKUP(Sheet2!$EN$17,#REF!,33)+HLOOKUP(Sheet2!$EN$18,#REF!,33)+HLOOKUP(Sheet2!$EN$19,#REF!,33))</f>
        <v>#REF!</v>
      </c>
      <c r="EO53" s="8" t="e">
        <f>SUM(HLOOKUP(Sheet2!$EO$3,#REF!,33)+HLOOKUP(Sheet2!$EO$4,#REF!,33)+HLOOKUP(Sheet2!$EO$5,#REF!,33)+HLOOKUP(Sheet2!$EO$6,#REF!,33)+HLOOKUP(Sheet2!$EO$7,#REF!,33)+HLOOKUP(Sheet2!$EO$8,#REF!,33)+HLOOKUP(Sheet2!$EO$9,#REF!,33)+HLOOKUP(Sheet2!$EO$10,#REF!,33)+HLOOKUP(Sheet2!$EO$11,#REF!,33)+HLOOKUP(Sheet2!$EO$12,#REF!,33)+HLOOKUP(Sheet2!$EO$13,#REF!,33))</f>
        <v>#REF!</v>
      </c>
      <c r="EP53" s="8" t="e">
        <f>SUM(HLOOKUP(Sheet2!$EP$3,#REF!,33)+HLOOKUP(Sheet2!$EP$4,#REF!,33)+HLOOKUP(Sheet2!$EP$5,#REF!,33)+HLOOKUP(Sheet2!$EP$6,#REF!,33)+HLOOKUP(Sheet2!$EP$7,#REF!,33)+HLOOKUP(Sheet2!$EP$8,#REF!,33)+HLOOKUP(Sheet2!$EP$9,#REF!,33)+HLOOKUP(Sheet2!$EP$10,#REF!,33)+HLOOKUP(Sheet2!$EP$11,#REF!,33)+HLOOKUP(Sheet2!$EP$12,#REF!,33)+HLOOKUP(Sheet2!$EP$13,#REF!,33))</f>
        <v>#REF!</v>
      </c>
      <c r="EQ53" s="8" t="e">
        <f>SUM(HLOOKUP(Sheet2!$EQ$3,#REF!,33)+HLOOKUP(Sheet2!$EQ$4,#REF!,33)+HLOOKUP(Sheet2!$EQ$5,#REF!,33)+HLOOKUP(Sheet2!$EQ$6,#REF!,33)+HLOOKUP(Sheet2!$EQ$7,#REF!,33)+HLOOKUP(Sheet2!$EQ$8,#REF!,33)+HLOOKUP(Sheet2!$EQ$9,#REF!,33)+HLOOKUP(Sheet2!$EQ$10,#REF!,33)+HLOOKUP(Sheet2!$EQ$11,#REF!,33)+HLOOKUP(Sheet2!$EQ$12,#REF!,33)+HLOOKUP(Sheet2!$EQ$13,#REF!,33)+HLOOKUP(Sheet2!$EQ$14,#REF!,33))</f>
        <v>#REF!</v>
      </c>
      <c r="ER53" s="8" t="e">
        <f>SUM(HLOOKUP(Sheet2!$ER$3,#REF!,33)+HLOOKUP(Sheet2!$ER$4,#REF!,33)+HLOOKUP(Sheet2!$ER$5,#REF!,33)+HLOOKUP(Sheet2!$ER$6,#REF!,33)+HLOOKUP(Sheet2!$ER$7,#REF!,33)+HLOOKUP(Sheet2!$ER$8,#REF!,33)+HLOOKUP(Sheet2!$ER$9,#REF!,33)+HLOOKUP(Sheet2!$ER$10,#REF!,33)+HLOOKUP(Sheet2!$ER$11,#REF!,33))</f>
        <v>#REF!</v>
      </c>
      <c r="ES53" s="8" t="e">
        <f>SUM(HLOOKUP(Sheet2!$ES$3,#REF!,33)+HLOOKUP(Sheet2!$ES$4,#REF!,33)+HLOOKUP(Sheet2!$ES$5,#REF!,33)+HLOOKUP(Sheet2!$ES$6,#REF!,33)+HLOOKUP(Sheet2!$ES$7,#REF!,33)+HLOOKUP(Sheet2!$ES$8,#REF!,33)+HLOOKUP(Sheet2!$ES$9,#REF!,33)+HLOOKUP(Sheet2!$ES$10,#REF!,33)+HLOOKUP(Sheet2!$ES$11,#REF!,33)+HLOOKUP(Sheet2!$ES$12,#REF!,33)+HLOOKUP(Sheet2!$ES$13,#REF!,33))</f>
        <v>#REF!</v>
      </c>
      <c r="ET53" s="8" t="e">
        <f>SUM(HLOOKUP(Sheet2!$ET$3,#REF!,33)+HLOOKUP(Sheet2!$ET$4,#REF!,33)+HLOOKUP(Sheet2!$ET$5,#REF!,33)+HLOOKUP(Sheet2!$ET$6,#REF!,33)+HLOOKUP(Sheet2!$ET$7,#REF!,33)+HLOOKUP(Sheet2!$ET$8,#REF!,33)+HLOOKUP(Sheet2!$ET$9,#REF!,33)+HLOOKUP(Sheet2!$ET$10,#REF!,33)+HLOOKUP(Sheet2!$ET$11,#REF!,33))</f>
        <v>#REF!</v>
      </c>
      <c r="EU53" s="8" t="e">
        <f>SUM(HLOOKUP(Sheet2!$EU$3,#REF!,33)+HLOOKUP(Sheet2!$EU$4,#REF!,33)+HLOOKUP(Sheet2!$EU$5,#REF!,33)+HLOOKUP(Sheet2!$EU$6,#REF!,33)+HLOOKUP(Sheet2!$EU$7,#REF!,33)+HLOOKUP(Sheet2!$EU$8,#REF!,33)+HLOOKUP(Sheet2!$EU$9,#REF!,33)+HLOOKUP(Sheet2!$EU$10,#REF!,33)+HLOOKUP(Sheet2!$EU$11,#REF!,33)+HLOOKUP(Sheet2!$EU$12,#REF!,33)+HLOOKUP(Sheet2!$EU$13,#REF!,33))</f>
        <v>#REF!</v>
      </c>
      <c r="EV53" s="8" t="e">
        <f>SUM(HLOOKUP(Sheet2!$EV$3,#REF!,33)+HLOOKUP(Sheet2!$EV$4,#REF!,33)+HLOOKUP(Sheet2!$EV$5,#REF!,33)+HLOOKUP(Sheet2!$EV$6,#REF!,33)+HLOOKUP(Sheet2!$EV$7,#REF!,33)+HLOOKUP(Sheet2!$EV$8,#REF!,33)+HLOOKUP(Sheet2!$EV$9,#REF!,33)+HLOOKUP(Sheet2!$EV$10,#REF!,33)+HLOOKUP(Sheet2!$EV$11,#REF!,33)+HLOOKUP(Sheet2!$EV$12,#REF!,33)+HLOOKUP(Sheet2!$EV$13,#REF!,33)+HLOOKUP(Sheet2!$EV$14,#REF!,33))</f>
        <v>#REF!</v>
      </c>
      <c r="EW53" s="8" t="e">
        <f>SUM(HLOOKUP(Sheet2!$EW$3,#REF!,33)+HLOOKUP(Sheet2!$EW$4,#REF!,33)+HLOOKUP(Sheet2!$EW$5,#REF!,33)+HLOOKUP(Sheet2!$EW$6,#REF!,33)+HLOOKUP(Sheet2!$EW$7,#REF!,33)+HLOOKUP(Sheet2!$EW$8,#REF!,33)+HLOOKUP(Sheet2!$EW$9,#REF!,33)+HLOOKUP(Sheet2!$EW$10,#REF!,33)+HLOOKUP(Sheet2!$EW$11,#REF!,33)+HLOOKUP(Sheet2!$EW$12,#REF!,33)+HLOOKUP(Sheet2!$EW$13,#REF!,33)+HLOOKUP(Sheet2!$EW$14,#REF!,33))</f>
        <v>#REF!</v>
      </c>
      <c r="EX53" s="8" t="e">
        <f>SUM(HLOOKUP(Sheet2!$EX$3,#REF!,33)+HLOOKUP(Sheet2!$EX$4,#REF!,33)+HLOOKUP(Sheet2!$EX$5,#REF!,33)+HLOOKUP(Sheet2!$EX$6,#REF!,33)+HLOOKUP(Sheet2!$EX$7,#REF!,33)+HLOOKUP(Sheet2!$EX$8,#REF!,33)+HLOOKUP(Sheet2!$EX$9,#REF!,33)+HLOOKUP(Sheet2!$EX$10,#REF!,33)+HLOOKUP(Sheet2!$EX$11,#REF!,33)+HLOOKUP(Sheet2!$EX$12,#REF!,33)+HLOOKUP(Sheet2!$EX$13,#REF!,33)+HLOOKUP(Sheet2!$EX$14,#REF!,33)+HLOOKUP(Sheet2!$EX$15,#REF!,33))</f>
        <v>#REF!</v>
      </c>
      <c r="EY53" s="8" t="e">
        <f>SUM(HLOOKUP(Sheet2!$EY$3,#REF!,33)+HLOOKUP(Sheet2!$EY$4,#REF!,33)+HLOOKUP(Sheet2!$EY$5,#REF!,33)+HLOOKUP(Sheet2!$EY$6,#REF!,33)+HLOOKUP(Sheet2!$EY$7,#REF!,33)+HLOOKUP(Sheet2!$EY$8,#REF!,33)+HLOOKUP(Sheet2!$EY$9,#REF!,33)+HLOOKUP(Sheet2!$EY$10,#REF!,33)+HLOOKUP(Sheet2!$EY$11,#REF!,33)+HLOOKUP(Sheet2!$EY$12,#REF!,33))</f>
        <v>#REF!</v>
      </c>
      <c r="EZ53" s="8" t="e">
        <f>SUM(HLOOKUP(Sheet2!$EZ$3,#REF!,33)+HLOOKUP(Sheet2!$EZ$4,#REF!,33)+HLOOKUP(Sheet2!$EZ$5,#REF!,33)+HLOOKUP(Sheet2!$EZ$6,#REF!,33)+HLOOKUP(Sheet2!$EZ$7,#REF!,33)+HLOOKUP(Sheet2!$EZ$8,#REF!,33)+HLOOKUP(Sheet2!$EZ$9,#REF!,33)+HLOOKUP(Sheet2!$EZ$10,#REF!,33)+HLOOKUP(Sheet2!$EZ$11,#REF!,33)+HLOOKUP(Sheet2!$EZ$12,#REF!,33)+HLOOKUP(Sheet2!$EZ$13,#REF!,33)+HLOOKUP(Sheet2!$EZ$14,#REF!,33))</f>
        <v>#REF!</v>
      </c>
      <c r="FA53" s="8" t="e">
        <f>SUM(HLOOKUP(Sheet2!$FA$3,#REF!,33)+HLOOKUP(Sheet2!$FA$4,#REF!,33)+HLOOKUP(Sheet2!$FA$5,#REF!,33)+HLOOKUP(Sheet2!$FA$6,#REF!,33)+HLOOKUP(Sheet2!$FA$7,#REF!,33)+HLOOKUP(Sheet2!$FA$8,#REF!,33)+HLOOKUP(Sheet2!$FA$9,#REF!,33)+HLOOKUP(Sheet2!$FA$10,#REF!,33)+HLOOKUP(Sheet2!$FA$11,#REF!,33)+HLOOKUP(Sheet2!$FA$12,#REF!,33))</f>
        <v>#REF!</v>
      </c>
      <c r="FB53" s="8" t="e">
        <f>SUM(HLOOKUP(Sheet2!$FB$3,#REF!,33)+HLOOKUP(Sheet2!$FB$4,#REF!,33)+HLOOKUP(Sheet2!$FB$5,#REF!,33)+HLOOKUP(Sheet2!$FB$6,#REF!,33)+HLOOKUP(Sheet2!$FB$7,#REF!,33)+HLOOKUP(Sheet2!$FB$8,#REF!,33)+HLOOKUP(Sheet2!$FB$9,#REF!,33)+HLOOKUP(Sheet2!$FB$10,#REF!,33)+HLOOKUP(Sheet2!$FB$11,#REF!,33)+HLOOKUP(Sheet2!$FB$12,#REF!,33)+HLOOKUP(Sheet2!$FB$13,#REF!,33)+HLOOKUP(Sheet2!$FB$14,#REF!,33))</f>
        <v>#REF!</v>
      </c>
    </row>
    <row r="54" spans="1:158" ht="27.6">
      <c r="A54" s="10" t="s">
        <v>30</v>
      </c>
      <c r="B54" s="8" t="e">
        <f>SUM(HLOOKUP(Sheet2!$B$3,#REF!,34)+HLOOKUP(Sheet2!$B$4,#REF!,34)+HLOOKUP(Sheet2!$B$5,#REF!,34)+HLOOKUP(Sheet2!$B$6,#REF!,34)+HLOOKUP(Sheet2!$B$7,#REF!,34)+HLOOKUP(Sheet2!$B$8,#REF!,34)+HLOOKUP(Sheet2!$B$9,#REF!,34)+HLOOKUP(Sheet2!$B$10,#REF!,34)+HLOOKUP(Sheet2!$B$11,#REF!,34))</f>
        <v>#REF!</v>
      </c>
      <c r="C54" s="8" t="e">
        <f>SUM(HLOOKUP(Sheet2!$C$3,#REF!,34)+HLOOKUP(Sheet2!$C$4,#REF!,34)+HLOOKUP(Sheet2!$C$5,#REF!,34)+HLOOKUP(Sheet2!$C$6,#REF!,34)+HLOOKUP(Sheet2!$C$7,#REF!,34)+HLOOKUP(Sheet2!$C$8,#REF!,34)+HLOOKUP(Sheet2!$C$9,#REF!,34)+HLOOKUP(Sheet2!$C$10,#REF!,34)+HLOOKUP(Sheet2!$C$11,#REF!,34)+HLOOKUP(Sheet2!$C$12,#REF!,34))</f>
        <v>#REF!</v>
      </c>
      <c r="D54" s="8" t="e">
        <f>SUM(HLOOKUP(Sheet2!$D$3,#REF!,34)+HLOOKUP(Sheet2!$D$4,#REF!,34)+HLOOKUP(Sheet2!$D$5,#REF!,34)+HLOOKUP(Sheet2!$D$6,#REF!,34)+HLOOKUP(Sheet2!$D$7,#REF!,34)+HLOOKUP(Sheet2!$D$8,#REF!,34)+HLOOKUP(Sheet2!$D$9,#REF!,34)+HLOOKUP(Sheet2!$D$10,#REF!,34)+HLOOKUP(Sheet2!$D$11,#REF!,34)+HLOOKUP(Sheet2!$D$12,#REF!,34))</f>
        <v>#REF!</v>
      </c>
      <c r="E54" s="8" t="e">
        <f>SUM(HLOOKUP($E$3,#REF!,34)+HLOOKUP($E$4,#REF!,34)+HLOOKUP($E$5,#REF!,34)+HLOOKUP($E$6,#REF!,34)+HLOOKUP($E$7,#REF!,34)+HLOOKUP($E$8,#REF!,34)+HLOOKUP($E$9,#REF!,34)+HLOOKUP($E$10,#REF!,34)+HLOOKUP($E$11,#REF!,34)+HLOOKUP($E$12,#REF!,34)+HLOOKUP($E$13,#REF!,34)+HLOOKUP($E$14,#REF!,34)+HLOOKUP($E$15,#REF!,34))</f>
        <v>#REF!</v>
      </c>
      <c r="F54" s="8" t="e">
        <f>SUM(HLOOKUP(Sheet2!$F$3,#REF!,34)+HLOOKUP(Sheet2!$F$4,#REF!,34)+HLOOKUP(Sheet2!$F$5,#REF!,34)+HLOOKUP(Sheet2!$F$6,#REF!,34)+HLOOKUP(Sheet2!$F$7,#REF!,34)+HLOOKUP(Sheet2!$F$8,#REF!,34)+HLOOKUP(Sheet2!$F$9,#REF!,34)+HLOOKUP(Sheet2!$F$10,#REF!,34)+HLOOKUP(Sheet2!$F$11,#REF!,34)+HLOOKUP(Sheet2!$F$12,#REF!,34))</f>
        <v>#REF!</v>
      </c>
      <c r="G54" s="8" t="e">
        <f>SUM(HLOOKUP(Sheet2!$G$3,#REF!,34)+HLOOKUP(Sheet2!$G$4,#REF!,34)+HLOOKUP(Sheet2!$G$5,#REF!,34)+HLOOKUP(Sheet2!$G$6,#REF!,34)+HLOOKUP(Sheet2!$G$7,#REF!,34)+HLOOKUP(Sheet2!$G$8,#REF!,34)+HLOOKUP(Sheet2!$G$9,#REF!,34)+HLOOKUP(Sheet2!$G$10,#REF!,34)+HLOOKUP(Sheet2!$G$11,#REF!,34)+HLOOKUP(Sheet2!$G$12,#REF!,34)+HLOOKUP(Sheet2!$G$13,#REF!,34)+HLOOKUP(Sheet2!$G$14,#REF!,34))</f>
        <v>#REF!</v>
      </c>
      <c r="H54" s="8" t="e">
        <f>SUM(HLOOKUP(Sheet2!$H$3,#REF!,34)+HLOOKUP(Sheet2!$H$4,#REF!,34)+HLOOKUP(Sheet2!$H$5,#REF!,34)+HLOOKUP(Sheet2!$H$6,#REF!,34)+HLOOKUP(Sheet2!$H$7,#REF!,34)+HLOOKUP(Sheet2!$H$8,#REF!,34)+HLOOKUP(Sheet2!$H$9,#REF!,34)+HLOOKUP(Sheet2!$H$10,#REF!,34)+HLOOKUP(Sheet2!$H$11,#REF!,34))</f>
        <v>#REF!</v>
      </c>
      <c r="I54" s="8" t="e">
        <f>SUM(HLOOKUP(Sheet2!$I$3,#REF!,34)+HLOOKUP(Sheet2!$I$4,#REF!,34)+HLOOKUP(Sheet2!$I$5,#REF!,34)+HLOOKUP(Sheet2!$I$6,#REF!,34)+HLOOKUP(Sheet2!$I$7,#REF!,34)+HLOOKUP(Sheet2!$I$8,#REF!,34)+HLOOKUP(Sheet2!$I$9,#REF!,34)+HLOOKUP(Sheet2!$I$10,#REF!,34)+HLOOKUP(Sheet2!$I$11,#REF!,34)+HLOOKUP(Sheet2!$I$12,#REF!,34)+HLOOKUP(Sheet2!$I$13,#REF!,34))</f>
        <v>#REF!</v>
      </c>
      <c r="J54" s="8" t="e">
        <f>SUM(HLOOKUP(Sheet2!$J$3,#REF!,34)+HLOOKUP(Sheet2!$J$4,#REF!,34)+HLOOKUP(Sheet2!$J$5,#REF!,34)+HLOOKUP(Sheet2!$J$6,#REF!,34)+HLOOKUP(Sheet2!$J$7,#REF!,34)+HLOOKUP(Sheet2!$J$8,#REF!,34)+HLOOKUP(Sheet2!$J$9,#REF!,34)+HLOOKUP(Sheet2!$J$10,#REF!,34)+HLOOKUP(Sheet2!$J$11,#REF!,34)+HLOOKUP(Sheet2!$J$12,#REF!,34)+HLOOKUP(Sheet2!$J$13,#REF!,34)+HLOOKUP(Sheet2!$J$14,#REF!,34))</f>
        <v>#REF!</v>
      </c>
      <c r="K54" s="8" t="e">
        <f>SUM(HLOOKUP(Sheet2!$K$3,#REF!,34)+HLOOKUP(Sheet2!$K$4,#REF!,34)+HLOOKUP(Sheet2!$K$5,#REF!,34)+HLOOKUP(Sheet2!$K$6,#REF!,34)+HLOOKUP(Sheet2!$K$7,#REF!,34)+HLOOKUP(Sheet2!$K$8,#REF!,34)+HLOOKUP(Sheet2!$K$9,#REF!,34)+HLOOKUP(Sheet2!$K$10,#REF!,34)+HLOOKUP(Sheet2!$K$11,#REF!,34)+HLOOKUP(Sheet2!$K$12,#REF!,34)+HLOOKUP(Sheet2!$K$13,#REF!,34)+HLOOKUP(Sheet2!$K$14,#REF!,34))</f>
        <v>#REF!</v>
      </c>
      <c r="L54" s="8" t="e">
        <f>SUM(HLOOKUP(Sheet2!$L$3,#REF!,34)+HLOOKUP(Sheet2!$L$4,#REF!,34)+HLOOKUP(Sheet2!$L$5,#REF!,34)+HLOOKUP(Sheet2!$L$6,#REF!,34)+HLOOKUP(Sheet2!$L$7,#REF!,34)+HLOOKUP(Sheet2!$L$8,#REF!,34)+HLOOKUP(Sheet2!$L$9,#REF!,34)+HLOOKUP(Sheet2!$L$10,#REF!,34)+HLOOKUP(Sheet2!$L$11,#REF!,34)+HLOOKUP(Sheet2!$L$12,#REF!,34)+HLOOKUP(Sheet2!$L$13,#REF!,34)+HLOOKUP(Sheet2!$L$14,#REF!,34))</f>
        <v>#REF!</v>
      </c>
      <c r="M54" s="8" t="e">
        <f>SUM(HLOOKUP($M$3,#REF!,34)+HLOOKUP($M$4,#REF!,34)+HLOOKUP($M$5,#REF!,34)+HLOOKUP($M$6,#REF!,34)+HLOOKUP($M$7,#REF!,34)+HLOOKUP($M$8,#REF!,34)+HLOOKUP($M$9,#REF!,34)+HLOOKUP($M$10,#REF!,34)+HLOOKUP($M$11,#REF!,34)+HLOOKUP($M$12,#REF!,34)+HLOOKUP($M$13,#REF!,34)+HLOOKUP($M$14,#REF!,34)+HLOOKUP($M$15,#REF!,34))</f>
        <v>#REF!</v>
      </c>
      <c r="N54" s="8" t="e">
        <f>SUM(HLOOKUP(Sheet2!$N$3,#REF!,34)+HLOOKUP(Sheet2!$N$4,#REF!,34)+HLOOKUP(Sheet2!$N$5,#REF!,34)+HLOOKUP(Sheet2!$N$6,#REF!,34)+HLOOKUP(Sheet2!$N$7,#REF!,34)+HLOOKUP(Sheet2!$N$8,#REF!,34)+HLOOKUP(Sheet2!$N$9,#REF!,34)+HLOOKUP(Sheet2!$N$10,#REF!,34)+HLOOKUP(Sheet2!$N$11,#REF!,34)+HLOOKUP(Sheet2!$N$12,#REF!,34))</f>
        <v>#REF!</v>
      </c>
      <c r="O54" s="8" t="e">
        <f>SUM(HLOOKUP(Sheet2!$O$3,#REF!,34)+HLOOKUP(Sheet2!$O$4,#REF!,34)+HLOOKUP(Sheet2!$O$5,#REF!,34)+HLOOKUP(Sheet2!$O$6,#REF!,34)+HLOOKUP(Sheet2!$O$7,#REF!,34)+HLOOKUP(Sheet2!$O$8,#REF!,34)+HLOOKUP(Sheet2!$O$9,#REF!,34)+HLOOKUP(Sheet2!$O$10,#REF!,34)+HLOOKUP(Sheet2!$O$11,#REF!,34)+HLOOKUP(Sheet2!$O$12,#REF!,34)+HLOOKUP(Sheet2!$O$13,#REF!,34)+HLOOKUP(Sheet2!$O$14,#REF!,34))</f>
        <v>#REF!</v>
      </c>
      <c r="P54" s="8" t="e">
        <f>SUM(HLOOKUP(Sheet2!$P$3,#REF!,34)+HLOOKUP(Sheet2!$P$4,#REF!,34)+HLOOKUP(Sheet2!$P$5,#REF!,34)+HLOOKUP(Sheet2!$P$6,#REF!,34)+HLOOKUP(Sheet2!$P$7,#REF!,34)+HLOOKUP(Sheet2!$P$8,#REF!,34)+HLOOKUP(Sheet2!$P$9,#REF!,34)+HLOOKUP(Sheet2!$P$10,#REF!,34)+HLOOKUP(Sheet2!$P$11,#REF!,34)+HLOOKUP(Sheet2!$P$12,#REF!,34)+HLOOKUP(Sheet2!$P$13,#REF!,34)+HLOOKUP(Sheet2!$P$14,#REF!,34))</f>
        <v>#REF!</v>
      </c>
      <c r="Q54" s="8" t="e">
        <f>SUM(HLOOKUP(Sheet2!$Q$3,#REF!,34)+HLOOKUP(Sheet2!$Q$4,#REF!,34)+HLOOKUP(Sheet2!$Q$5,#REF!,34)+HLOOKUP(Sheet2!$Q$6,#REF!,34)+HLOOKUP(Sheet2!$Q$7,#REF!,34)+HLOOKUP(Sheet2!$Q$8,#REF!,34)+HLOOKUP(Sheet2!$Q$9,#REF!,34)+HLOOKUP(Sheet2!$Q$10,#REF!,34)+HLOOKUP(Sheet2!$Q$11,#REF!,34)+HLOOKUP(Sheet2!$Q$12,#REF!,34)+HLOOKUP(Sheet2!$Q$13,#REF!,34)+HLOOKUP(Sheet2!$Q$14,#REF!,34))</f>
        <v>#REF!</v>
      </c>
      <c r="R54" s="8" t="e">
        <f>SUM(HLOOKUP(Sheet2!$R$3,#REF!,34)+HLOOKUP(Sheet2!$R$4,#REF!,34)+HLOOKUP(Sheet2!$R$5,#REF!,34)+HLOOKUP(Sheet2!$R$6,#REF!,34)+HLOOKUP(Sheet2!$R$7,#REF!,34)+HLOOKUP(Sheet2!$R$8,#REF!,34)+HLOOKUP(Sheet2!$R$9,#REF!,34)+HLOOKUP(Sheet2!$R$10,#REF!,34)+HLOOKUP(Sheet2!$R$11,#REF!,34))</f>
        <v>#REF!</v>
      </c>
      <c r="S54" s="8" t="e">
        <f>SUM(HLOOKUP(Sheet2!$S$3,#REF!,34)+HLOOKUP(Sheet2!$S$4,#REF!,34)+HLOOKUP(Sheet2!$S$5,#REF!,34)+HLOOKUP(Sheet2!$S$6,#REF!,34)+HLOOKUP(Sheet2!$S$7,#REF!,34)+HLOOKUP(Sheet2!$S$8,#REF!,34)+HLOOKUP(Sheet2!$S$9,#REF!,34)+HLOOKUP(Sheet2!$S$10,#REF!,34)+HLOOKUP(Sheet2!$S$11,#REF!,34)+HLOOKUP(Sheet2!$S$12,#REF!,34)+HLOOKUP(Sheet2!$S$13,#REF!,34))</f>
        <v>#REF!</v>
      </c>
      <c r="T54" s="8" t="e">
        <f>SUM(HLOOKUP(Sheet2!$T$3,#REF!,34)+HLOOKUP(Sheet2!$T$4,#REF!,34)+HLOOKUP(Sheet2!$T$5,#REF!,34)+HLOOKUP(Sheet2!$T$6,#REF!,34)+HLOOKUP(Sheet2!$T$7,#REF!,34)+HLOOKUP(Sheet2!$T$8,#REF!,34)+HLOOKUP(Sheet2!$T$9,#REF!,34)+HLOOKUP(Sheet2!$T$10,#REF!,34)+HLOOKUP(Sheet2!$T$11,#REF!,34)+HLOOKUP(Sheet2!$T$12,#REF!,34))</f>
        <v>#REF!</v>
      </c>
      <c r="U54" s="8" t="e">
        <f>SUM(HLOOKUP(Sheet2!$U$3,#REF!,34)+HLOOKUP(Sheet2!$U$4,#REF!,34)+HLOOKUP(Sheet2!$U$5,#REF!,34)+HLOOKUP(Sheet2!$U$6,#REF!,34)+HLOOKUP(Sheet2!$U$7,#REF!,34)+HLOOKUP(Sheet2!$U$8,#REF!,34)+HLOOKUP(Sheet2!$U$9,#REF!,34)+HLOOKUP(Sheet2!$U$10,#REF!,34)+HLOOKUP(Sheet2!$U$11,#REF!,34)+HLOOKUP(Sheet2!$U$12,#REF!,34)+HLOOKUP(Sheet2!$U$13,#REF!,34)+HLOOKUP(Sheet2!$U$14,#REF!,34)+HLOOKUP(Sheet2!$U$15,#REF!,34))</f>
        <v>#REF!</v>
      </c>
      <c r="V54" s="8" t="e">
        <f>SUM(HLOOKUP(Sheet2!$V$3,#REF!,34)+HLOOKUP(Sheet2!$V$4,#REF!,34)+HLOOKUP(Sheet2!$V$5,#REF!,34)+HLOOKUP(Sheet2!$V$6,#REF!,34)+HLOOKUP(Sheet2!$V$7,#REF!,34)+HLOOKUP(Sheet2!$V$8,#REF!,34)+HLOOKUP(Sheet2!$V$9,#REF!,34)+HLOOKUP(Sheet2!$V$10,#REF!,34)+HLOOKUP(Sheet2!$V$11,#REF!,34)+HLOOKUP(Sheet2!$V$12,#REF!,34)+HLOOKUP(Sheet2!$V$13,#REF!,34)+HLOOKUP(Sheet2!$V$14,#REF!,34)+HLOOKUP(Sheet2!$V$15,#REF!,34))</f>
        <v>#REF!</v>
      </c>
      <c r="W54" s="8" t="e">
        <f>SUM(HLOOKUP(Sheet2!$W$3,#REF!,34)+HLOOKUP(Sheet2!$W$4,#REF!,34)+HLOOKUP(Sheet2!$W$5,#REF!,34)+HLOOKUP(Sheet2!$W$6,#REF!,34)+HLOOKUP(Sheet2!$W$7,#REF!,34)+HLOOKUP(Sheet2!$W$8,#REF!,34)+HLOOKUP(Sheet2!$W$9,#REF!,34)+HLOOKUP(Sheet2!$W$10,#REF!,34)+HLOOKUP(Sheet2!$W$11,#REF!,34)+HLOOKUP(Sheet2!$W$12,#REF!,34)+HLOOKUP(Sheet2!$W$13,#REF!,34)+HLOOKUP(Sheet2!$W$14,#REF!,34)+HLOOKUP(Sheet2!$W$15,#REF!,34))</f>
        <v>#REF!</v>
      </c>
      <c r="X54" s="8" t="e">
        <f>SUM(HLOOKUP(Sheet2!$X$3,#REF!,34)+HLOOKUP(Sheet2!$X$4,#REF!,34)+HLOOKUP(Sheet2!$X$5,#REF!,34)+HLOOKUP(Sheet2!$X$6,#REF!,34)+HLOOKUP(Sheet2!$X$7,#REF!,34)+HLOOKUP(Sheet2!$X$8,#REF!,34)+HLOOKUP(Sheet2!$X$9,#REF!,34)+HLOOKUP(Sheet2!$X$10,#REF!,34)+HLOOKUP(Sheet2!$X$11,#REF!,34)+HLOOKUP(Sheet2!$X$12,#REF!,34)+HLOOKUP(Sheet2!$X$13,#REF!,34)+HLOOKUP(Sheet2!$X$14,#REF!,34)+HLOOKUP(Sheet2!$X$15,#REF!,34))</f>
        <v>#REF!</v>
      </c>
      <c r="Y54" s="8" t="e">
        <f>SUM(HLOOKUP(Sheet2!$Y$3,#REF!,34)+HLOOKUP(Sheet2!$Y$4,#REF!,34)+HLOOKUP(Sheet2!$Y$5,#REF!,34)+HLOOKUP(Sheet2!$Y$6,#REF!,34)+HLOOKUP(Sheet2!$Y$7,#REF!,34)+HLOOKUP(Sheet2!$Y$8,#REF!,34)+HLOOKUP(Sheet2!$Y$9,#REF!,34)+HLOOKUP(Sheet2!$Y$10,#REF!,34)+HLOOKUP(Sheet2!$Y$11,#REF!,34)+HLOOKUP(Sheet2!$Y$12,#REF!,34)+HLOOKUP(Sheet2!$Y$13,#REF!,34)+HLOOKUP(Sheet2!$Y$14,#REF!,34))</f>
        <v>#REF!</v>
      </c>
      <c r="Z54" s="8" t="e">
        <f>SUM(HLOOKUP(Sheet2!$Z$3,#REF!,34)+HLOOKUP(Sheet2!$Z$4,#REF!,34)+HLOOKUP(Sheet2!$Z$5,#REF!,34)+HLOOKUP(Sheet2!$Z$6,#REF!,34)+HLOOKUP(Sheet2!$Z$7,#REF!,34)+HLOOKUP(Sheet2!$Z$8,#REF!,34)+HLOOKUP(Sheet2!$Z$9,#REF!,34)+HLOOKUP(Sheet2!$Z$10,#REF!,34)+HLOOKUP(Sheet2!$Z$11,#REF!,34)+HLOOKUP(Sheet2!$Z$12,#REF!,34)+HLOOKUP(Sheet2!$Z$13,#REF!,34)+HLOOKUP(Sheet2!$Z$14,#REF!,34))</f>
        <v>#REF!</v>
      </c>
      <c r="AA54" s="8" t="e">
        <f>SUM(HLOOKUP(Sheet2!$AA$3,#REF!,34)+HLOOKUP(Sheet2!$AA$4,#REF!,34)+HLOOKUP(Sheet2!$AA$5,#REF!,34)+HLOOKUP(Sheet2!$AA$6,#REF!,34)+HLOOKUP(Sheet2!$AA$7,#REF!,34)+HLOOKUP(Sheet2!$AA$8,#REF!,34)+HLOOKUP(Sheet2!$AA$9,#REF!,34)+HLOOKUP(Sheet2!$AA$10,#REF!,34)+HLOOKUP(Sheet2!$AA$11,#REF!,34)+HLOOKUP(Sheet2!$AA$12,#REF!,34)+HLOOKUP(Sheet2!$AA$13,#REF!,34)+HLOOKUP(Sheet2!$AA$14,#REF!,34))</f>
        <v>#REF!</v>
      </c>
      <c r="AB54" s="8" t="e">
        <f>SUM(HLOOKUP(Sheet2!$AB$3,#REF!,34)+HLOOKUP(Sheet2!$AB$4,#REF!,34)+HLOOKUP(Sheet2!$AB$5,#REF!,34)+HLOOKUP(Sheet2!$AB$6,#REF!,34)+HLOOKUP(Sheet2!$AB$7,#REF!,34)+HLOOKUP(Sheet2!$AB$8,#REF!,34)+HLOOKUP(Sheet2!$AB$9,#REF!,34)+HLOOKUP(Sheet2!$AB$10,#REF!,34)+HLOOKUP(Sheet2!$AB$11,#REF!,34)+HLOOKUP(Sheet2!$AB$12,#REF!,34))</f>
        <v>#REF!</v>
      </c>
      <c r="AC54" s="8" t="e">
        <f>SUM(HLOOKUP(Sheet2!$AC$3,#REF!,34)+HLOOKUP(Sheet2!$AC$4,#REF!,34)+HLOOKUP(Sheet2!$AC$5,#REF!,34)+HLOOKUP(Sheet2!$AC$6,#REF!,34)+HLOOKUP(Sheet2!$AC$7,#REF!,34)+HLOOKUP(Sheet2!$AC$8,#REF!,34)+HLOOKUP(Sheet2!$AC$9,#REF!,34)+HLOOKUP(Sheet2!$AC$10,#REF!,34)+HLOOKUP(Sheet2!$AC$11,#REF!,34)+HLOOKUP(Sheet2!$AC$12,#REF!,34)+HLOOKUP(Sheet2!$AC$13,#REF!,34)+HLOOKUP(Sheet2!$AC$14,#REF!,34))</f>
        <v>#REF!</v>
      </c>
      <c r="AD54" s="8" t="e">
        <f>SUM(HLOOKUP(Sheet2!$AD$3,#REF!,34)+HLOOKUP(Sheet2!$AD$4,#REF!,34)+HLOOKUP(Sheet2!$AD$5,#REF!,34)+HLOOKUP(Sheet2!$AD$6,#REF!,34)+HLOOKUP(Sheet2!$AD$7,#REF!,34)+HLOOKUP(Sheet2!$AD$8,#REF!,34)+HLOOKUP(Sheet2!$AD$9,#REF!,34)+HLOOKUP(Sheet2!$AD$10,#REF!,34)+HLOOKUP(Sheet2!$AD$11,#REF!,34)+HLOOKUP(Sheet2!$AD$12,#REF!,34)+HLOOKUP(Sheet2!$AD$13,#REF!,34)+HLOOKUP(Sheet2!$AD$14,#REF!,34)+HLOOKUP(Sheet2!$AD$15,#REF!,34)+HLOOKUP(Sheet2!$AD$16,#REF!,34))</f>
        <v>#REF!</v>
      </c>
      <c r="AE54" s="8" t="e">
        <f>SUM(HLOOKUP(Sheet2!$AE$3,#REF!,34)+HLOOKUP(Sheet2!$AE$4,#REF!,34)+HLOOKUP(Sheet2!$AE$5,#REF!,34)+HLOOKUP(Sheet2!$AE$6,#REF!,34)+HLOOKUP(Sheet2!$AE$7,#REF!,34)+HLOOKUP(Sheet2!$AE$8,#REF!,34)+HLOOKUP(Sheet2!$AE$9,#REF!,34)+HLOOKUP(Sheet2!$AE$10,#REF!,34)+HLOOKUP(Sheet2!$AE$11,#REF!,34)+HLOOKUP(Sheet2!$AE$12,#REF!,34)+HLOOKUP(Sheet2!$AE$13,#REF!,34)+HLOOKUP(Sheet2!$AE$14,#REF!,34)+HLOOKUP(Sheet2!$AE$15,#REF!,34)+HLOOKUP(Sheet2!$AE$16,#REF!,34)+HLOOKUP(Sheet2!$AE$17,#REF!,34))</f>
        <v>#REF!</v>
      </c>
      <c r="AF54" s="8" t="e">
        <f>SUM(HLOOKUP(Sheet2!$AF$3,#REF!,34)+HLOOKUP(Sheet2!$AF$4,#REF!,34)+HLOOKUP(Sheet2!$AF$5,#REF!,34)+HLOOKUP(Sheet2!$AF$6,#REF!,34)+HLOOKUP(Sheet2!$AF$7,#REF!,34)+HLOOKUP(Sheet2!$AF$8,#REF!,34)+HLOOKUP(Sheet2!$AF$9,#REF!,34)+HLOOKUP(Sheet2!$AF$10,#REF!,34)+HLOOKUP(Sheet2!$AF$11,#REF!,34)+HLOOKUP(Sheet2!$AF$12,#REF!,34)+HLOOKUP(Sheet2!$AF$13,#REF!,34)+HLOOKUP(Sheet2!$AF$14,#REF!,34))</f>
        <v>#REF!</v>
      </c>
      <c r="AG54" s="8" t="e">
        <f>SUM(HLOOKUP(Sheet2!$AG$3,#REF!,34)+HLOOKUP(Sheet2!$AG$4,#REF!,34)+HLOOKUP(Sheet2!$AG$5,#REF!,34)+HLOOKUP(Sheet2!$AG$6,#REF!,34)+HLOOKUP(Sheet2!$AG$7,#REF!,34)+HLOOKUP(Sheet2!$AG$8,#REF!,34)+HLOOKUP(Sheet2!$AG$9,#REF!,34)+HLOOKUP(Sheet2!$AG$10,#REF!,34)+HLOOKUP(Sheet2!$AG$11,#REF!,34)+HLOOKUP(Sheet2!$AG$12,#REF!,34)+HLOOKUP(Sheet2!$AG$13,#REF!,34)+HLOOKUP(Sheet2!$AG$14,#REF!,34)+HLOOKUP(Sheet2!$AG$15,#REF!,34)+HLOOKUP(Sheet2!$AG$16,#REF!,34))</f>
        <v>#REF!</v>
      </c>
      <c r="AH54" s="8" t="e">
        <f>SUM(HLOOKUP(Sheet2!$AH$3,#REF!,34)+HLOOKUP(Sheet2!$AH$4,#REF!,34)+HLOOKUP(Sheet2!$AH$5,#REF!,34)+HLOOKUP(Sheet2!$AH$6,#REF!,34)+HLOOKUP(Sheet2!$AH$7,#REF!,34)+HLOOKUP(Sheet2!$AH$8,#REF!,34)+HLOOKUP(Sheet2!$AH$9,#REF!,34)+HLOOKUP(Sheet2!$AH$10,#REF!,34)+HLOOKUP(Sheet2!$AH$11,#REF!,34)+HLOOKUP(Sheet2!$AH$12,#REF!,34)+HLOOKUP(Sheet2!$AH$13,#REF!,34)+HLOOKUP(Sheet2!$AH$14,#REF!,34)+HLOOKUP(Sheet2!$AH$15,#REF!,34)+HLOOKUP(Sheet2!$AH$16,#REF!,34))</f>
        <v>#REF!</v>
      </c>
      <c r="AI54" s="8" t="e">
        <f>SUM(HLOOKUP(Sheet2!$AI$3,#REF!,34)+HLOOKUP(Sheet2!$AI$4,#REF!,34)+HLOOKUP(Sheet2!$AI$5,#REF!,34)+HLOOKUP(Sheet2!$AI$6,#REF!,34)+HLOOKUP(Sheet2!$AI$7,#REF!,34)+HLOOKUP(Sheet2!$AI$8,#REF!,34)+HLOOKUP(Sheet2!$AI$9,#REF!,34)+HLOOKUP(Sheet2!$AI$10,#REF!,34)+HLOOKUP(Sheet2!$AI$11,#REF!,34)+HLOOKUP(Sheet2!$AI$12,#REF!,34)+HLOOKUP(Sheet2!$AI$13,#REF!,34))</f>
        <v>#REF!</v>
      </c>
      <c r="AJ54" s="8" t="e">
        <f>SUM(HLOOKUP(Sheet2!$AJ$3,#REF!,34)+HLOOKUP(Sheet2!$AJ$4,#REF!,34)+HLOOKUP(Sheet2!$AJ$5,#REF!,34)+HLOOKUP(Sheet2!$AJ$6,#REF!,34)+HLOOKUP(Sheet2!$AJ$7,#REF!,34)+HLOOKUP(Sheet2!$AJ$8,#REF!,34)+HLOOKUP(Sheet2!$AJ$9,#REF!,34)+HLOOKUP(Sheet2!$AJ$10,#REF!,34)+HLOOKUP(Sheet2!$AJ$11,#REF!,34)+HLOOKUP(Sheet2!$AJ$12,#REF!,34)+HLOOKUP(Sheet2!$AJ$13,#REF!,34)+HLOOKUP(Sheet2!$AJ$14,#REF!,34)+HLOOKUP(Sheet2!$AJ$15,#REF!,34))</f>
        <v>#REF!</v>
      </c>
      <c r="AK54" s="8" t="e">
        <f>SUM(HLOOKUP(Sheet2!$AK$3,#REF!,34)+HLOOKUP(Sheet2!$AK$4,#REF!,34)+HLOOKUP(Sheet2!$AK$5,#REF!,34)+HLOOKUP(Sheet2!$AK$6,#REF!,34)+HLOOKUP(Sheet2!$AK$7,#REF!,34)+HLOOKUP(Sheet2!$AK$8,#REF!,34)+HLOOKUP(Sheet2!$AK$9,#REF!,34)+HLOOKUP(Sheet2!$AK$10,#REF!,34)+HLOOKUP(Sheet2!$AK$11,#REF!,34)+HLOOKUP(Sheet2!$AK$12,#REF!,34)+HLOOKUP(Sheet2!$AK$13,#REF!,34)+HLOOKUP(Sheet2!$AK$14,#REF!,34))</f>
        <v>#REF!</v>
      </c>
      <c r="AL54" s="8" t="e">
        <f>SUM(HLOOKUP(Sheet2!$AL$3,#REF!,34)+HLOOKUP(Sheet2!$AL$4,#REF!,34)+HLOOKUP(Sheet2!$AL$5,#REF!,34)+HLOOKUP(Sheet2!$AL$6,#REF!,34)+HLOOKUP(Sheet2!$AL$7,#REF!,34)+HLOOKUP(Sheet2!$AL$8,#REF!,34)+HLOOKUP(Sheet2!$AL$9,#REF!,34)+HLOOKUP(Sheet2!$AL$10,#REF!,34)+HLOOKUP(Sheet2!$AL$11,#REF!,34)+HLOOKUP(Sheet2!$AL$12,#REF!,34)+HLOOKUP(Sheet2!$AL$13,#REF!,34)+HLOOKUP(Sheet2!$AL$14,#REF!,34)+HLOOKUP(Sheet2!$AL$15,#REF!,34)+HLOOKUP(Sheet2!$AL$16,#REF!,34))</f>
        <v>#REF!</v>
      </c>
      <c r="AM54" s="8" t="e">
        <f>SUM(HLOOKUP(Sheet2!$AM$3,#REF!,34)+HLOOKUP(Sheet2!$AM$4,#REF!,34)+HLOOKUP(Sheet2!$AM$5,#REF!,34)+HLOOKUP(Sheet2!$AM$6,#REF!,34)+HLOOKUP(Sheet2!$AM$7,#REF!,34)+HLOOKUP(Sheet2!$AM$8,#REF!,34)+HLOOKUP(Sheet2!$AM$9,#REF!,34)+HLOOKUP(Sheet2!$AM$10,#REF!,34)+HLOOKUP(Sheet2!$AM$11,#REF!,34)+HLOOKUP(Sheet2!$AM$12,#REF!,34)+HLOOKUP(Sheet2!$AM$13,#REF!,34)+HLOOKUP(Sheet2!$AM$14,#REF!,34)+HLOOKUP(Sheet2!$AM$15,#REF!,34)+HLOOKUP(Sheet2!$AM$16,#REF!,34)+HLOOKUP(Sheet2!$AM$17,#REF!,34))</f>
        <v>#REF!</v>
      </c>
      <c r="AN54" s="8" t="e">
        <f>SUM(HLOOKUP(Sheet2!$AN$3,#REF!,34)+HLOOKUP(Sheet2!$AN$4,#REF!,34)+HLOOKUP(Sheet2!$AN$5,#REF!,34)+HLOOKUP(Sheet2!$AN$6,#REF!,34)+HLOOKUP(Sheet2!$AN$7,#REF!,34)+HLOOKUP(Sheet2!$AN$8,#REF!,34)+HLOOKUP(Sheet2!$AN$9,#REF!,34)+HLOOKUP(Sheet2!$AN$10,#REF!,34)+HLOOKUP(Sheet2!$AN$11,#REF!,34)+HLOOKUP(Sheet2!$AN$12,#REF!,34)+HLOOKUP(Sheet2!$AN$13,#REF!,34)+HLOOKUP(Sheet2!$AN$14,#REF!,34)+HLOOKUP(Sheet2!$AN$15,#REF!,34)+HLOOKUP(Sheet2!$AN$16,#REF!,34)+HLOOKUP(Sheet2!$AN$17,#REF!,34))</f>
        <v>#REF!</v>
      </c>
      <c r="AO54" s="8" t="e">
        <f>SUM(HLOOKUP(Sheet2!$AO$3,#REF!,34)+HLOOKUP(Sheet2!$AO$4,#REF!,34)+HLOOKUP(Sheet2!$AO$5,#REF!,34)+HLOOKUP(Sheet2!$AO$6,#REF!,34)+HLOOKUP(Sheet2!$AO$7,#REF!,34)+HLOOKUP(Sheet2!$AO$8,#REF!,34)+HLOOKUP(Sheet2!$AO$9,#REF!,34)+HLOOKUP(Sheet2!$AO$10,#REF!,34)+HLOOKUP(Sheet2!$AO$11,#REF!,34)+HLOOKUP(Sheet2!$AO$12,#REF!,34)+HLOOKUP(Sheet2!$AO$13,#REF!,34)+HLOOKUP(Sheet2!$AO$14,#REF!,34)+HLOOKUP(Sheet2!$AO$15,#REF!,34)+HLOOKUP(Sheet2!$AO$16,#REF!,34)+HLOOKUP(Sheet2!$AO$17,#REF!,34))</f>
        <v>#REF!</v>
      </c>
      <c r="AP54" s="8" t="e">
        <f>SUM(HLOOKUP(Sheet2!$AP$3,#REF!,34)+HLOOKUP(Sheet2!$AP$4,#REF!,34)+HLOOKUP(Sheet2!$AP$5,#REF!,34)+HLOOKUP(Sheet2!$AP$6,#REF!,34)+HLOOKUP(Sheet2!$AP$7,#REF!,34)+HLOOKUP(Sheet2!$AP$8,#REF!,34)+HLOOKUP(Sheet2!$AP$9,#REF!,34)+HLOOKUP(Sheet2!$AP$10,#REF!,34)+HLOOKUP(Sheet2!$AP$11,#REF!,34)+HLOOKUP(Sheet2!$AP$12,#REF!,34)+HLOOKUP(Sheet2!$AP$13,#REF!,34)+HLOOKUP(Sheet2!$AP$14,#REF!,34)+HLOOKUP(Sheet2!$AP$15,#REF!,34)+HLOOKUP(Sheet2!$AP$16,#REF!,34))</f>
        <v>#REF!</v>
      </c>
      <c r="AQ54" s="8" t="e">
        <f>SUM(HLOOKUP(Sheet2!$AQ$3,#REF!,34)+HLOOKUP(Sheet2!$AQ$4,#REF!,34)+HLOOKUP(Sheet2!$AQ$5,#REF!,34)+HLOOKUP(Sheet2!$AQ$6,#REF!,34)+HLOOKUP(Sheet2!$AQ$7,#REF!,34)+HLOOKUP(Sheet2!$AQ$8,#REF!,34)+HLOOKUP(Sheet2!$AQ$9,#REF!,34)+HLOOKUP(Sheet2!$AQ$10,#REF!,34)+HLOOKUP(Sheet2!$AQ$11,#REF!,34)+HLOOKUP(Sheet2!$AQ$12,#REF!,34)+HLOOKUP(Sheet2!$AQ$13,#REF!,34)+HLOOKUP(Sheet2!$AQ$14,#REF!,34)+HLOOKUP(Sheet2!$AQ$15,#REF!,34)+HLOOKUP(Sheet2!$AQ$16,#REF!,34))</f>
        <v>#REF!</v>
      </c>
      <c r="AR54" s="8" t="e">
        <f>SUM(HLOOKUP(Sheet2!$AR$3,#REF!,34)+HLOOKUP(Sheet2!$AR$4,#REF!,34)+HLOOKUP(Sheet2!$AR$5,#REF!,34)+HLOOKUP(Sheet2!$AR$6,#REF!,34)+HLOOKUP(Sheet2!$AR$7,#REF!,34)+HLOOKUP(Sheet2!$AR$8,#REF!,34)+HLOOKUP(Sheet2!$AR$9,#REF!,34)+HLOOKUP(Sheet2!$AR$10,#REF!,34)+HLOOKUP(Sheet2!$AR$11,#REF!,34)+HLOOKUP(Sheet2!$AR$12,#REF!,34)+HLOOKUP(Sheet2!$AR$13,#REF!,34)+HLOOKUP(Sheet2!$AR$14,#REF!,34)+HLOOKUP(Sheet2!$AR$15,#REF!,34)+HLOOKUP(Sheet2!$AR$16,#REF!,34))</f>
        <v>#REF!</v>
      </c>
      <c r="AS54" s="8" t="e">
        <f>SUM(HLOOKUP(Sheet2!$AS$3,#REF!,34)+HLOOKUP(Sheet2!$AS$4,#REF!,34)+HLOOKUP(Sheet2!$AS$5,#REF!,34)+HLOOKUP(Sheet2!$AS$6,#REF!,34)+HLOOKUP(Sheet2!$AS$7,#REF!,34)+HLOOKUP(Sheet2!$AS$8,#REF!,34)+HLOOKUP(Sheet2!$AS$9,#REF!,34)+HLOOKUP(Sheet2!$AS$10,#REF!,34)+HLOOKUP(Sheet2!$AS$11,#REF!,34)+HLOOKUP(Sheet2!$AS$12,#REF!,34)+HLOOKUP(Sheet2!$AS$13,#REF!,34)+HLOOKUP(Sheet2!$AS$14,#REF!,34))</f>
        <v>#REF!</v>
      </c>
      <c r="AT54" s="8" t="e">
        <f>SUM(HLOOKUP(Sheet2!$AT$3,#REF!,34)+HLOOKUP(Sheet2!$AT$4,#REF!,34)+HLOOKUP(Sheet2!$AT$5,#REF!,34)+HLOOKUP(Sheet2!$AT$6,#REF!,34)+HLOOKUP(Sheet2!$AT$7,#REF!,34)+HLOOKUP(Sheet2!$AT$8,#REF!,34)+HLOOKUP(Sheet2!$AT$9,#REF!,34)+HLOOKUP(Sheet2!$AT$10,#REF!,34)+HLOOKUP(Sheet2!$AT$11,#REF!,34)+HLOOKUP(Sheet2!$AT$12,#REF!,34)+HLOOKUP(Sheet2!$AT$13,#REF!,34)+HLOOKUP(Sheet2!$AT$14,#REF!,34)+HLOOKUP(Sheet2!$AT$15,#REF!,34)+HLOOKUP(Sheet2!$AT$16,#REF!,34))</f>
        <v>#REF!</v>
      </c>
      <c r="AU54" s="8" t="e">
        <f>SUM(HLOOKUP(Sheet2!$AU$3,#REF!,34)+HLOOKUP(Sheet2!$AU$4,#REF!,34)+HLOOKUP(Sheet2!$AU$5,#REF!,34)+HLOOKUP(Sheet2!$AU$6,#REF!,34)+HLOOKUP(Sheet2!$AU$7,#REF!,34)+HLOOKUP(Sheet2!$AU$8,#REF!,34)+HLOOKUP(Sheet2!$AU$9,#REF!,34)+HLOOKUP(Sheet2!$AU$10,#REF!,34)+HLOOKUP(Sheet2!$AU$11,#REF!,34)+HLOOKUP(Sheet2!$AU$12,#REF!,34)+HLOOKUP(Sheet2!$AU$13,#REF!,34)+HLOOKUP(Sheet2!$AU$14,#REF!,34)+HLOOKUP(Sheet2!$AU$15,#REF!,34)+HLOOKUP(Sheet2!$AU$16,#REF!,34))</f>
        <v>#REF!</v>
      </c>
      <c r="AV54" s="8" t="e">
        <f>SUM(HLOOKUP(Sheet2!$AV$3,#REF!,34)+HLOOKUP(Sheet2!$AV$4,#REF!,34)+HLOOKUP(Sheet2!$AV$5,#REF!,34)+HLOOKUP(Sheet2!$AV$6,#REF!,34)+HLOOKUP(Sheet2!$AV$7,#REF!,34)+HLOOKUP(Sheet2!$AV$8,#REF!,34)+HLOOKUP(Sheet2!$AV$9,#REF!,34)+HLOOKUP(Sheet2!$AV$10,#REF!,34)+HLOOKUP(Sheet2!$AV$11,#REF!,34)+HLOOKUP(Sheet2!$AV$12,#REF!,34)+HLOOKUP(Sheet2!$AV$13,#REF!,34)+HLOOKUP(Sheet2!$AV$14,#REF!,34)+HLOOKUP(Sheet2!$AV$15,#REF!,34)+HLOOKUP(Sheet2!$AV$16,#REF!,34)+HLOOKUP(Sheet2!$AV$17,#REF!,34))</f>
        <v>#REF!</v>
      </c>
      <c r="AW54" s="8" t="e">
        <f>SUM(HLOOKUP(Sheet2!$AW$3,#REF!,34)+HLOOKUP(Sheet2!$AW$4,#REF!,34)+HLOOKUP(Sheet2!$AW$5,#REF!,34)+HLOOKUP(Sheet2!$AW$6,#REF!,34)+HLOOKUP(Sheet2!$AW$7,#REF!,34)+HLOOKUP(Sheet2!$AW$8,#REF!,34)+HLOOKUP(Sheet2!$AW$9,#REF!,34)+HLOOKUP(Sheet2!$AW$10,#REF!,34)+HLOOKUP(Sheet2!$AW$11,#REF!,34)+HLOOKUP(Sheet2!$AW$12,#REF!,34)+HLOOKUP(Sheet2!$AW$13,#REF!,34)+HLOOKUP(Sheet2!$AW$14,#REF!,34)+HLOOKUP(Sheet2!$AW$15,#REF!,34)+HLOOKUP(Sheet2!$AW$16,#REF!,34)+HLOOKUP(Sheet2!$AW$17,#REF!,34))</f>
        <v>#REF!</v>
      </c>
      <c r="AX54" s="8" t="e">
        <f>SUM(HLOOKUP(Sheet2!$AX$3,#REF!,34)+HLOOKUP(Sheet2!$AX$4,#REF!,34)+HLOOKUP(Sheet2!$AX$5,#REF!,34)+HLOOKUP(Sheet2!$AX$6,#REF!,34)+HLOOKUP(Sheet2!$AX$7,#REF!,34)+HLOOKUP(Sheet2!$AX$8,#REF!,34)+HLOOKUP(Sheet2!$AX$9,#REF!,34)+HLOOKUP(Sheet2!$AX$10,#REF!,34)+HLOOKUP(Sheet2!$AX$11,#REF!,34)+HLOOKUP(Sheet2!$AX$12,#REF!,34)+HLOOKUP(Sheet2!$AX$13,#REF!,34)+HLOOKUP(Sheet2!$AX$14,#REF!,34)+HLOOKUP(Sheet2!$AX$15,#REF!,34)+HLOOKUP(Sheet2!$AX$16,#REF!,34)+HLOOKUP(Sheet2!$AX$17,#REF!,34)+HLOOKUP(Sheet2!$AX$18,#REF!,34)+HLOOKUP(Sheet2!$AX$19,#REF!,34)+HLOOKUP(Sheet2!$AX$20,#REF!,34))</f>
        <v>#REF!</v>
      </c>
      <c r="AY54" s="8" t="e">
        <f>SUM(HLOOKUP(Sheet2!$AY$3,#REF!,34)+HLOOKUP(Sheet2!$AY$4,#REF!,34)+HLOOKUP(Sheet2!$AY$5,#REF!,34)+HLOOKUP(Sheet2!$AY$6,#REF!,34)+HLOOKUP(Sheet2!$AY$7,#REF!,34)+HLOOKUP(Sheet2!$AY$8,#REF!,34)+HLOOKUP(Sheet2!$AY$9,#REF!,34)+HLOOKUP(Sheet2!$AY$10,#REF!,34)+HLOOKUP(Sheet2!$AY$11,#REF!,34)+HLOOKUP(Sheet2!$AY$12,#REF!,34)+HLOOKUP(Sheet2!$AY$13,#REF!,34)+HLOOKUP(Sheet2!$AY$14,#REF!,34)+HLOOKUP(Sheet2!$AY$15,#REF!,34)+HLOOKUP(Sheet2!$AY$16,#REF!,34)+HLOOKUP(Sheet2!$AY$17,#REF!,34))</f>
        <v>#REF!</v>
      </c>
      <c r="AZ54" s="8" t="e">
        <f>SUM(HLOOKUP(Sheet2!$AZ$3,#REF!,34)+HLOOKUP(Sheet2!$AZ$4,#REF!,34)+HLOOKUP(Sheet2!$AZ$5,#REF!,34)+HLOOKUP(Sheet2!$AZ$6,#REF!,34)+HLOOKUP(Sheet2!$AZ$7,#REF!,34)+HLOOKUP(Sheet2!$AZ$8,#REF!,34)+HLOOKUP(Sheet2!$AZ$9,#REF!,34)+HLOOKUP(Sheet2!$AZ$10,#REF!,34)+HLOOKUP(Sheet2!$AZ$11,#REF!,34)+HLOOKUP(Sheet2!$AZ$12,#REF!,34)+HLOOKUP(Sheet2!$AZ$13,#REF!,34)+HLOOKUP(Sheet2!$AZ$14,#REF!,34)+HLOOKUP(Sheet2!$AZ$15,#REF!,34)+HLOOKUP(Sheet2!$AZ$16,#REF!,34)+HLOOKUP(Sheet2!$AZ$17,#REF!,34)+HLOOKUP(Sheet2!$AZ$18,#REF!,34)+HLOOKUP(Sheet2!$AZ$19,#REF!,34))</f>
        <v>#REF!</v>
      </c>
      <c r="BA54" s="8" t="e">
        <f>SUM(HLOOKUP(Sheet2!$BA$3,#REF!,34)+HLOOKUP(Sheet2!$BA$4,#REF!,34)+HLOOKUP(Sheet2!$BA$5,#REF!,34)+HLOOKUP(Sheet2!$BA$6,#REF!,34)+HLOOKUP(Sheet2!$BA$7,#REF!,34)+HLOOKUP(Sheet2!$BA$8,#REF!,34)+HLOOKUP(Sheet2!$BA$9,#REF!,34)+HLOOKUP(Sheet2!$BA$10,#REF!,34)+HLOOKUP(Sheet2!$BA$11,#REF!,34)+HLOOKUP(Sheet2!$BA$12,#REF!,34)+HLOOKUP(Sheet2!$BA$13,#REF!,34)+HLOOKUP(Sheet2!$BA$14,#REF!,34)+HLOOKUP(Sheet2!$BA$15,#REF!,34)+HLOOKUP(Sheet2!$BA$16,#REF!,34))</f>
        <v>#REF!</v>
      </c>
      <c r="BB54" s="8" t="e">
        <f>SUM(HLOOKUP(Sheet2!$BB$3,#REF!,34)+HLOOKUP(Sheet2!$BB$4,#REF!,34)+HLOOKUP(Sheet2!$BB$5,#REF!,34)+HLOOKUP(Sheet2!$BB$6,#REF!,34)+HLOOKUP(Sheet2!$BB$7,#REF!,34)+HLOOKUP(Sheet2!$BB$8,#REF!,34)+HLOOKUP(Sheet2!$BB$9,#REF!,34)+HLOOKUP(Sheet2!$BB$10,#REF!,34)+HLOOKUP(Sheet2!$BB$11,#REF!,34)+HLOOKUP(Sheet2!$BB$12,#REF!,34)+HLOOKUP(Sheet2!$BB$13,#REF!,34)+HLOOKUP(Sheet2!$BB$14,#REF!,34)+HLOOKUP(Sheet2!$BB$15,#REF!,34)+HLOOKUP(Sheet2!$BB$16,#REF!,34)+HLOOKUP(Sheet2!$BB$17,#REF!,34))</f>
        <v>#REF!</v>
      </c>
      <c r="BC54" s="8" t="e">
        <f>SUM(HLOOKUP(Sheet2!$BC$3,#REF!,34)+HLOOKUP(Sheet2!$BC$4,#REF!,34)+HLOOKUP(Sheet2!$BC$5,#REF!,34)+HLOOKUP(Sheet2!$BC$6,#REF!,34)+HLOOKUP(Sheet2!$BC$7,#REF!,34)+HLOOKUP(Sheet2!$BC$8,#REF!,34)+HLOOKUP(Sheet2!$BC$9,#REF!,34)+HLOOKUP(Sheet2!$BC$10,#REF!,34)+HLOOKUP(Sheet2!$BC$11,#REF!,34)+HLOOKUP(Sheet2!$BC$12,#REF!,34)+HLOOKUP(Sheet2!$BC$13,#REF!,34)+HLOOKUP(Sheet2!$BC$14,#REF!,34))</f>
        <v>#REF!</v>
      </c>
      <c r="BD54" s="8" t="e">
        <f>SUM(HLOOKUP(Sheet2!$BD$3,#REF!,34)+HLOOKUP(Sheet2!$BD$4,#REF!,34)+HLOOKUP(Sheet2!$BD$5,#REF!,34)+HLOOKUP(Sheet2!$BD$6,#REF!,34)+HLOOKUP(Sheet2!$BD$7,#REF!,34)+HLOOKUP(Sheet2!$BD$8,#REF!,34)+HLOOKUP(Sheet2!$BD$9,#REF!,34)+HLOOKUP(Sheet2!$BD$10,#REF!,34)+HLOOKUP(Sheet2!$BD$11,#REF!,34)+HLOOKUP(Sheet2!$BD$12,#REF!,34)+HLOOKUP(Sheet2!$BD$13,#REF!,34)+HLOOKUP(Sheet2!$BD$14,#REF!,34)+HLOOKUP(Sheet2!$BD$15,#REF!,34)+HLOOKUP(Sheet2!$BD$16,#REF!,34))</f>
        <v>#REF!</v>
      </c>
      <c r="BE54" s="8" t="e">
        <f>SUM(HLOOKUP(Sheet2!$BE$3,#REF!,34)+HLOOKUP(Sheet2!$BE$4,#REF!,34)+HLOOKUP(Sheet2!$BE$5,#REF!,34)+HLOOKUP(Sheet2!$BE$6,#REF!,34)+HLOOKUP(Sheet2!$BE$7,#REF!,34)+HLOOKUP(Sheet2!$BE$8,#REF!,34)+HLOOKUP(Sheet2!$BE$9,#REF!,34)+HLOOKUP(Sheet2!$BE$10,#REF!,34)+HLOOKUP(Sheet2!$BE$11,#REF!,34)+HLOOKUP(Sheet2!$BE$12,#REF!,34)+HLOOKUP(Sheet2!$BE$13,#REF!,34)+HLOOKUP(Sheet2!$BE$14,#REF!,34)+HLOOKUP(Sheet2!$BE$15,#REF!,34)+HLOOKUP(Sheet2!$BE$16,#REF!,34))</f>
        <v>#REF!</v>
      </c>
      <c r="BF54" s="8" t="e">
        <f>SUM(HLOOKUP(Sheet2!$BF$3,#REF!,34)+HLOOKUP(Sheet2!$BF$4,#REF!,34)+HLOOKUP(Sheet2!$BF$5,#REF!,34)+HLOOKUP(Sheet2!$BF$6,#REF!,34)+HLOOKUP(Sheet2!$BF$7,#REF!,34)+HLOOKUP(Sheet2!$BF$8,#REF!,34)+HLOOKUP(Sheet2!$BF$9,#REF!,34)+HLOOKUP(Sheet2!$BF$10,#REF!,34)+HLOOKUP(Sheet2!$BF$11,#REF!,34)+HLOOKUP(Sheet2!$BF$12,#REF!,34)+HLOOKUP(Sheet2!$BF$13,#REF!,34))</f>
        <v>#REF!</v>
      </c>
      <c r="BG54" s="8" t="e">
        <f>SUM(HLOOKUP(Sheet2!$BG$3,#REF!,34)+HLOOKUP(Sheet2!$BG$4,#REF!,34)+HLOOKUP(Sheet2!$BG$5,#REF!,34)+HLOOKUP(Sheet2!$BG$6,#REF!,34)+HLOOKUP(Sheet2!$BG$7,#REF!,34)+HLOOKUP(Sheet2!$BG$8,#REF!,34)+HLOOKUP(Sheet2!$BG$9,#REF!,34)+HLOOKUP(Sheet2!$BG$10,#REF!,34)+HLOOKUP(Sheet2!$BG$11,#REF!,34)+HLOOKUP(Sheet2!$BG$12,#REF!,34)+HLOOKUP(Sheet2!$BG$13,#REF!,34)+HLOOKUP(Sheet2!$BG$14,#REF!,34)+HLOOKUP(Sheet2!$BG$15,#REF!,34))</f>
        <v>#REF!</v>
      </c>
      <c r="BH54" s="8" t="e">
        <f>SUM(HLOOKUP(Sheet2!$BH$3,#REF!,34)+HLOOKUP(Sheet2!$BH$4,#REF!,34)+HLOOKUP(Sheet2!$BH$5,#REF!,34)+HLOOKUP(Sheet2!$BH$6,#REF!,34)+HLOOKUP(Sheet2!$BH$7,#REF!,34)+HLOOKUP(Sheet2!$BH$8,#REF!,34)+HLOOKUP(Sheet2!$BH$9,#REF!,34)+HLOOKUP(Sheet2!$BH$10,#REF!,34)+HLOOKUP(Sheet2!$BH$11,#REF!,34)+HLOOKUP(Sheet2!$BH$12,#REF!,34)+HLOOKUP(Sheet2!$BH$13,#REF!,34)+HLOOKUP(Sheet2!$BH$14,#REF!,34))</f>
        <v>#REF!</v>
      </c>
      <c r="BI54" s="8" t="e">
        <f>SUM(HLOOKUP(Sheet2!$BI$3,#REF!,34)+HLOOKUP(Sheet2!$BI$4,#REF!,34)+HLOOKUP(Sheet2!$BI$5,#REF!,34)+HLOOKUP(Sheet2!$BI$6,#REF!,34)+HLOOKUP(Sheet2!$BI$7,#REF!,34)+HLOOKUP(Sheet2!$BI$8,#REF!,34)+HLOOKUP(Sheet2!$BI$9,#REF!,34)+HLOOKUP(Sheet2!$BI$10,#REF!,34)+HLOOKUP(Sheet2!$BI$11,#REF!,34)+HLOOKUP(Sheet2!$BI$12,#REF!,34)+HLOOKUP(Sheet2!$BI$13,#REF!,34)+HLOOKUP(Sheet2!$BI$14,#REF!,34)+HLOOKUP(Sheet2!$BI$15,#REF!,34)+HLOOKUP(Sheet2!$BI$16,#REF!,34))</f>
        <v>#REF!</v>
      </c>
      <c r="BJ54" s="8" t="e">
        <f>SUM(HLOOKUP(Sheet2!$BJ$3,#REF!,34)+HLOOKUP(Sheet2!$BJ$4,#REF!,34)+HLOOKUP(Sheet2!$BJ$5,#REF!,34)+HLOOKUP(Sheet2!$BJ$6,#REF!,34)+HLOOKUP(Sheet2!$BJ$7,#REF!,34)+HLOOKUP(Sheet2!$BJ$8,#REF!,34)+HLOOKUP(Sheet2!$BJ$9,#REF!,34)+HLOOKUP(Sheet2!$BJ$10,#REF!,34)+HLOOKUP(Sheet2!$BJ$11,#REF!,34)+HLOOKUP(Sheet2!$BJ$12,#REF!,34)+HLOOKUP(Sheet2!$BJ$13,#REF!,34)+HLOOKUP(Sheet2!$BJ$14,#REF!,34)+HLOOKUP(Sheet2!$BJ$15,#REF!,34)+HLOOKUP(Sheet2!$BJ$16,#REF!,34)+HLOOKUP(Sheet2!$BJ$17,#REF!,34))</f>
        <v>#REF!</v>
      </c>
      <c r="BK54" s="8" t="e">
        <f>SUM(HLOOKUP(Sheet2!$BK$3,#REF!,34)+HLOOKUP(Sheet2!$BK$4,#REF!,34)+HLOOKUP(Sheet2!$BK$5,#REF!,34)+HLOOKUP(Sheet2!$BK$6,#REF!,34)+HLOOKUP(Sheet2!$BK$7,#REF!,34)+HLOOKUP(Sheet2!$BK$8,#REF!,34)+HLOOKUP(Sheet2!$BK$9,#REF!,34)+HLOOKUP(Sheet2!$BK$10,#REF!,34)+HLOOKUP(Sheet2!$BK$11,#REF!,34)+HLOOKUP(Sheet2!$BK$12,#REF!,34)+HLOOKUP(Sheet2!$BK$13,#REF!,34)+HLOOKUP(Sheet2!$BK$14,#REF!,34)+HLOOKUP(Sheet2!$BK$15,#REF!,34)+HLOOKUP(Sheet2!$BK$16,#REF!,34)+HLOOKUP(Sheet2!$BK$17,#REF!,34))</f>
        <v>#REF!</v>
      </c>
      <c r="BL54" s="8" t="e">
        <f>SUM(HLOOKUP(Sheet2!$BL$3,#REF!,34)+HLOOKUP(Sheet2!$BL$4,#REF!,34)+HLOOKUP(Sheet2!$BL$5,#REF!,34)+HLOOKUP(Sheet2!$BL$6,#REF!,34)+HLOOKUP(Sheet2!$BL$7,#REF!,34)+HLOOKUP(Sheet2!$BL$8,#REF!,34)+HLOOKUP(Sheet2!$BL$9,#REF!,34)+HLOOKUP(Sheet2!$BL$10,#REF!,34)+HLOOKUP(Sheet2!$BL$11,#REF!,34)+HLOOKUP(Sheet2!$BL$12,#REF!,34)+HLOOKUP(Sheet2!$BL$13,#REF!,34)+HLOOKUP(Sheet2!$BL$14,#REF!,34)+HLOOKUP(Sheet2!$BL$15,#REF!,34)+HLOOKUP(Sheet2!$BL$16,#REF!,34)+HLOOKUP(Sheet2!$BL$17,#REF!,34))</f>
        <v>#REF!</v>
      </c>
      <c r="BM54" s="8" t="e">
        <f>SUM(HLOOKUP(Sheet2!$BM$3,#REF!,34)+HLOOKUP(Sheet2!$BM$4,#REF!,34)+HLOOKUP(Sheet2!$BM$5,#REF!,34)+HLOOKUP(Sheet2!$BM$6,#REF!,34)+HLOOKUP(Sheet2!$BM$7,#REF!,34)+HLOOKUP(Sheet2!$BM$8,#REF!,34)+HLOOKUP(Sheet2!$BM$9,#REF!,34)+HLOOKUP(Sheet2!$BM$10,#REF!,34)+HLOOKUP(Sheet2!$BM$11,#REF!,34)+HLOOKUP(Sheet2!$BM$12,#REF!,34)+HLOOKUP(Sheet2!$BM$13,#REF!,34)+HLOOKUP(Sheet2!$BM$14,#REF!,34)+HLOOKUP(Sheet2!$BM$15,#REF!,34)+HLOOKUP(Sheet2!$BM$16,#REF!,34))</f>
        <v>#REF!</v>
      </c>
      <c r="BN54" s="8" t="e">
        <f>SUM(HLOOKUP(Sheet2!$BN$3,#REF!,34)+HLOOKUP(Sheet2!$BN$4,#REF!,34)+HLOOKUP(Sheet2!$BN$5,#REF!,34)+HLOOKUP(Sheet2!$BN$6,#REF!,34)+HLOOKUP(Sheet2!$BN$7,#REF!,34)+HLOOKUP(Sheet2!$BN$8,#REF!,34)+HLOOKUP(Sheet2!$BN$9,#REF!,34)+HLOOKUP(Sheet2!$BN$10,#REF!,34)+HLOOKUP(Sheet2!$BN$11,#REF!,34)+HLOOKUP(Sheet2!$BN$12,#REF!,34)+HLOOKUP(Sheet2!$BN$13,#REF!,34)+HLOOKUP(Sheet2!$BN$14,#REF!,34)+HLOOKUP(Sheet2!$BN$15,#REF!,34)+HLOOKUP(Sheet2!$BN$16,#REF!,34))</f>
        <v>#REF!</v>
      </c>
      <c r="BO54" s="8" t="e">
        <f>SUM(HLOOKUP(Sheet2!$BO$3,#REF!,34)+HLOOKUP(Sheet2!$BO$4,#REF!,34)+HLOOKUP(Sheet2!$BO$5,#REF!,34)+HLOOKUP(Sheet2!$BO$6,#REF!,34)+HLOOKUP(Sheet2!$BO$7,#REF!,34)+HLOOKUP(Sheet2!$BO$8,#REF!,34)+HLOOKUP(Sheet2!$BO$9,#REF!,34)+HLOOKUP(Sheet2!$BO$10,#REF!,34)+HLOOKUP(Sheet2!$BO$11,#REF!,34)+HLOOKUP(Sheet2!$BO$12,#REF!,34)+HLOOKUP(Sheet2!$BO$13,#REF!,34)+HLOOKUP(Sheet2!$BO$14,#REF!,34)+HLOOKUP(Sheet2!$BO$15,#REF!,34)+HLOOKUP(Sheet2!$BO$16,#REF!,34))</f>
        <v>#REF!</v>
      </c>
      <c r="BP54" s="8" t="e">
        <f>SUM(HLOOKUP(Sheet2!$BP$3,#REF!,34)+HLOOKUP(Sheet2!$BP$4,#REF!,34)+HLOOKUP(Sheet2!$BP$5,#REF!,34)+HLOOKUP(Sheet2!$BP$6,#REF!,34)+HLOOKUP(Sheet2!$BP$7,#REF!,34)+HLOOKUP(Sheet2!$BP$8,#REF!,34)+HLOOKUP(Sheet2!$BP$9,#REF!,34)+HLOOKUP(Sheet2!$BP$10,#REF!,34)+HLOOKUP(Sheet2!$BP$11,#REF!,34)+HLOOKUP(Sheet2!$BP$12,#REF!,34)+HLOOKUP(Sheet2!$BP$13,#REF!,34)+HLOOKUP(Sheet2!$BP$14,#REF!,34))</f>
        <v>#REF!</v>
      </c>
      <c r="BQ54" s="8" t="e">
        <f>SUM(HLOOKUP(Sheet2!$BQ$3,#REF!,34)+HLOOKUP(Sheet2!$BQ$4,#REF!,34)+HLOOKUP(Sheet2!$BQ$5,#REF!,34)+HLOOKUP(Sheet2!$BQ$6,#REF!,34)+HLOOKUP(Sheet2!$BQ$7,#REF!,34)+HLOOKUP(Sheet2!$BQ$8,#REF!,34)+HLOOKUP(Sheet2!$BQ$9,#REF!,34)+HLOOKUP(Sheet2!$BQ$10,#REF!,34)+HLOOKUP(Sheet2!$BQ$11,#REF!,34)+HLOOKUP(Sheet2!$BQ$12,#REF!,34)+HLOOKUP(Sheet2!$BQ$13,#REF!,34)+HLOOKUP(Sheet2!$BQ$14,#REF!,34)+HLOOKUP(Sheet2!$BQ$15,#REF!,34)+HLOOKUP(Sheet2!$BQ$16,#REF!,34))</f>
        <v>#REF!</v>
      </c>
      <c r="BR54" s="8" t="e">
        <f>SUM(HLOOKUP(Sheet2!$BR$3,#REF!,34)+HLOOKUP(Sheet2!$BR$4,#REF!,34)+HLOOKUP(Sheet2!$BR$5,#REF!,34)+HLOOKUP(Sheet2!$BR$6,#REF!,34)+HLOOKUP(Sheet2!$BR$7,#REF!,34)+HLOOKUP(Sheet2!$BR$8,#REF!,34)+HLOOKUP(Sheet2!$BR$9,#REF!,34)+HLOOKUP(Sheet2!$BR$10,#REF!,34)+HLOOKUP(Sheet2!$BR$11,#REF!,34)+HLOOKUP(Sheet2!$BR$12,#REF!,34)+HLOOKUP(Sheet2!$BR$13,#REF!,34)+HLOOKUP(Sheet2!$BR$14,#REF!,34)+HLOOKUP(Sheet2!$BR$15,#REF!,34)+HLOOKUP(Sheet2!$BR$16,#REF!,34))</f>
        <v>#REF!</v>
      </c>
      <c r="BS54" s="8" t="e">
        <f>SUM(HLOOKUP(Sheet2!$BS$3,#REF!,34)+HLOOKUP(Sheet2!$BS$4,#REF!,34)+HLOOKUP(Sheet2!$BS$5,#REF!,34)+HLOOKUP(Sheet2!$BS$6,#REF!,34)+HLOOKUP(Sheet2!$BS$7,#REF!,34)+HLOOKUP(Sheet2!$BS$8,#REF!,34)+HLOOKUP(Sheet2!$BS$9,#REF!,34)+HLOOKUP(Sheet2!$BS$10,#REF!,34)+HLOOKUP(Sheet2!$BS$11,#REF!,34)+HLOOKUP(Sheet2!$BS$12,#REF!,34)+HLOOKUP(Sheet2!$BS$13,#REF!,34)+HLOOKUP(Sheet2!$BS$14,#REF!,34)+HLOOKUP(Sheet2!$BS$15,#REF!,34)+HLOOKUP(Sheet2!$BS$16,#REF!,34)+HLOOKUP(Sheet2!$BS$17,#REF!,34))</f>
        <v>#REF!</v>
      </c>
      <c r="BT54" s="8" t="e">
        <f>SUM(HLOOKUP(Sheet2!$BT$3,#REF!,34)+HLOOKUP(Sheet2!$BT$4,#REF!,34)+HLOOKUP(Sheet2!$BT$5,#REF!,34)+HLOOKUP(Sheet2!$BT$6,#REF!,34)+HLOOKUP(Sheet2!$BT$7,#REF!,34)+HLOOKUP(Sheet2!$BT$8,#REF!,34)+HLOOKUP(Sheet2!$BT$9,#REF!,34)+HLOOKUP(Sheet2!$BT$10,#REF!,34)+HLOOKUP(Sheet2!$BT$11,#REF!,34)+HLOOKUP(Sheet2!$BT$12,#REF!,34)+HLOOKUP(Sheet2!$BT$13,#REF!,34)+HLOOKUP(Sheet2!$BT$14,#REF!,34)+HLOOKUP(Sheet2!$BT$15,#REF!,34)+HLOOKUP(Sheet2!$BT$16,#REF!,34)+HLOOKUP(Sheet2!$BT$17,#REF!,34))</f>
        <v>#REF!</v>
      </c>
      <c r="BU54" s="8" t="e">
        <f>SUM(HLOOKUP(Sheet2!$BU$3,#REF!,34)+HLOOKUP(Sheet2!$BU$4,#REF!,34)+HLOOKUP(Sheet2!$BU$5,#REF!,34)+HLOOKUP(Sheet2!$BU$6,#REF!,34)+HLOOKUP(Sheet2!$BU$7,#REF!,34)+HLOOKUP(Sheet2!$BU$8,#REF!,34)+HLOOKUP(Sheet2!$BU$9,#REF!,34)+HLOOKUP(Sheet2!$BU$10,#REF!,34)+HLOOKUP(Sheet2!$BU$11,#REF!,34)+HLOOKUP(Sheet2!$BU$12,#REF!,34)+HLOOKUP(Sheet2!$BU$13,#REF!,34)+HLOOKUP(Sheet2!$BU$14,#REF!,34)+HLOOKUP(Sheet2!$BU$15,#REF!,34)+HLOOKUP(Sheet2!$BU$16,#REF!,34)+HLOOKUP(Sheet2!$BU$17,#REF!,34)+HLOOKUP(Sheet2!$BU$18,#REF!,34)+HLOOKUP(Sheet2!$BU$19,#REF!,34)+HLOOKUP(Sheet2!$BU$20,#REF!,34))</f>
        <v>#REF!</v>
      </c>
      <c r="BV54" s="8" t="e">
        <f>SUM(HLOOKUP(Sheet2!$BV$3,#REF!,34)+HLOOKUP(Sheet2!$BV$4,#REF!,34)+HLOOKUP(Sheet2!$BV$5,#REF!,34)+HLOOKUP(Sheet2!$BV$6,#REF!,34)+HLOOKUP(Sheet2!$BV$7,#REF!,34)+HLOOKUP(Sheet2!$BV$8,#REF!,34)+HLOOKUP(Sheet2!$BV$9,#REF!,34)+HLOOKUP(Sheet2!$BV$10,#REF!,34)+HLOOKUP(Sheet2!$BV$11,#REF!,34)+HLOOKUP(Sheet2!$BV$12,#REF!,34)+HLOOKUP(Sheet2!$BV$13,#REF!,34)+HLOOKUP(Sheet2!$BV$14,#REF!,34)+HLOOKUP(Sheet2!$BV$15,#REF!,34)+HLOOKUP(Sheet2!$BV$16,#REF!,34)+HLOOKUP(Sheet2!$BV$17,#REF!,34))</f>
        <v>#REF!</v>
      </c>
      <c r="BW54" s="8" t="e">
        <f>SUM(HLOOKUP(Sheet2!$BW$3,#REF!,34)+HLOOKUP(Sheet2!$BW$4,#REF!,34)+HLOOKUP(Sheet2!$BW$5,#REF!,34)+HLOOKUP(Sheet2!$BW$6,#REF!,34)+HLOOKUP(Sheet2!$BW$7,#REF!,34)+HLOOKUP(Sheet2!$BW$8,#REF!,34)+HLOOKUP(Sheet2!$BW$9,#REF!,34)+HLOOKUP(Sheet2!$BW$10,#REF!,34)+HLOOKUP(Sheet2!$BW$11,#REF!,34)+HLOOKUP(Sheet2!$BW$12,#REF!,34)+HLOOKUP(Sheet2!$BW$13,#REF!,34)+HLOOKUP(Sheet2!$BW$14,#REF!,34)+HLOOKUP(Sheet2!$BW$15,#REF!,34)+HLOOKUP(Sheet2!$BW$16,#REF!,34)+HLOOKUP(Sheet2!$BW$17,#REF!,34)+HLOOKUP(Sheet2!$BW$18,#REF!,34)+HLOOKUP(Sheet2!$BW$19,#REF!,34))</f>
        <v>#REF!</v>
      </c>
      <c r="BX54" s="8" t="e">
        <f>SUM(HLOOKUP(Sheet2!$BX$3,#REF!,34)+HLOOKUP(Sheet2!$BX$4,#REF!,34)+HLOOKUP(Sheet2!$BX$5,#REF!,34)+HLOOKUP(Sheet2!$BX$6,#REF!,34)+HLOOKUP(Sheet2!$BX$7,#REF!,34)+HLOOKUP(Sheet2!$BX$8,#REF!,34)+HLOOKUP(Sheet2!$BX$9,#REF!,34)+HLOOKUP(Sheet2!$BX$10,#REF!,34)+HLOOKUP(Sheet2!$BX$11,#REF!,34)+HLOOKUP(Sheet2!$BX$12,#REF!,34)+HLOOKUP(Sheet2!$BX$13,#REF!,34)+HLOOKUP(Sheet2!$BX$14,#REF!,34)+HLOOKUP(Sheet2!$BX$15,#REF!,34)+HLOOKUP(Sheet2!$BX$16,#REF!,34)+HLOOKUP(Sheet2!$BX$17,#REF!,34))</f>
        <v>#REF!</v>
      </c>
      <c r="BY54" s="8" t="e">
        <f>SUM(HLOOKUP(Sheet2!$BY$3,#REF!,34)+HLOOKUP(Sheet2!$BY$4,#REF!,34)+HLOOKUP(Sheet2!$BY$5,#REF!,34)+HLOOKUP(Sheet2!$BY$6,#REF!,34)+HLOOKUP(Sheet2!$BY$7,#REF!,34)+HLOOKUP(Sheet2!$BY$8,#REF!,34)+HLOOKUP(Sheet2!$BY$9,#REF!,34)+HLOOKUP(Sheet2!$BY$10,#REF!,34)+HLOOKUP(Sheet2!$BY$11,#REF!,34)+HLOOKUP(Sheet2!$BY$12,#REF!,34)+HLOOKUP(Sheet2!$BY$13,#REF!,34)+HLOOKUP(Sheet2!$BY$14,#REF!,34)+HLOOKUP(Sheet2!$BY$15,#REF!,34)+HLOOKUP(Sheet2!$BY$16,#REF!,34)+HLOOKUP(Sheet2!$BY$17,#REF!,34)+HLOOKUP(Sheet2!$BY$18,#REF!,34))</f>
        <v>#REF!</v>
      </c>
      <c r="BZ54" s="8" t="e">
        <f>SUM(HLOOKUP(Sheet2!$BZ$3,#REF!,34)+HLOOKUP(Sheet2!$BZ$4,#REF!,34)+HLOOKUP(Sheet2!$BZ$5,#REF!,34)+HLOOKUP(Sheet2!$BZ$6,#REF!,34)+HLOOKUP(Sheet2!$BZ$7,#REF!,34)+HLOOKUP(Sheet2!$BZ$8,#REF!,34)+HLOOKUP(Sheet2!$BZ$9,#REF!,34)+HLOOKUP(Sheet2!$BZ$10,#REF!,34)+HLOOKUP(Sheet2!$BZ$11,#REF!,34)+HLOOKUP(Sheet2!$BZ$12,#REF!,34)+HLOOKUP(Sheet2!$BZ$13,#REF!,34)+HLOOKUP(Sheet2!$BZ$14,#REF!,34)+HLOOKUP(Sheet2!$BZ$15,#REF!,34))</f>
        <v>#REF!</v>
      </c>
      <c r="CA54" s="8" t="e">
        <f>SUM(HLOOKUP(Sheet2!$CA$3,#REF!,34)+HLOOKUP(Sheet2!$CA$4,#REF!,34)+HLOOKUP(Sheet2!$CA$5,#REF!,34)+HLOOKUP(Sheet2!$CA$6,#REF!,34)+HLOOKUP(Sheet2!$CA$7,#REF!,34)+HLOOKUP(Sheet2!$CA$8,#REF!,34)+HLOOKUP(Sheet2!$CA$9,#REF!,34)+HLOOKUP(Sheet2!$CA$10,#REF!,34)+HLOOKUP(Sheet2!$CA$11,#REF!,34)+HLOOKUP(Sheet2!$CA$12,#REF!,34)+HLOOKUP(Sheet2!$CA$13,#REF!,34)+HLOOKUP(Sheet2!$CA$14,#REF!,34)+HLOOKUP(Sheet2!$CA$15,#REF!,34)+HLOOKUP(Sheet2!$CA$16,#REF!,34)+HLOOKUP(Sheet2!$CA$17,#REF!,34))</f>
        <v>#REF!</v>
      </c>
      <c r="CB54" s="8" t="e">
        <f>SUM(HLOOKUP(Sheet2!$CB$3,#REF!,34)+HLOOKUP(Sheet2!$CB$4,#REF!,34)+HLOOKUP(Sheet2!$CB$5,#REF!,34)+HLOOKUP(Sheet2!$CB$6,#REF!,34)+HLOOKUP(Sheet2!$CB$7,#REF!,34)+HLOOKUP(Sheet2!$CB$8,#REF!,34)+HLOOKUP(Sheet2!$CB$9,#REF!,34)+HLOOKUP(Sheet2!$CB$10,#REF!,34)+HLOOKUP(Sheet2!$CB$11,#REF!,34)+HLOOKUP(Sheet2!$CB$12,#REF!,34)+HLOOKUP(Sheet2!$CB$13,#REF!,34)+HLOOKUP(Sheet2!$CB$14,#REF!,34)+HLOOKUP(Sheet2!$CB$15,#REF!,34)+HLOOKUP(Sheet2!$CB$16,#REF!,34)+HLOOKUP(Sheet2!$CB$17,#REF!,34))</f>
        <v>#REF!</v>
      </c>
      <c r="CC54" s="8" t="e">
        <f>SUM(HLOOKUP(Sheet2!$CC$3,#REF!,34)+HLOOKUP(Sheet2!$CC$4,#REF!,34)+HLOOKUP(Sheet2!$CC$5,#REF!,34)+HLOOKUP(Sheet2!$CC$6,#REF!,34)+HLOOKUP(Sheet2!$CC$7,#REF!,34)+HLOOKUP(Sheet2!$CC$8,#REF!,34)+HLOOKUP(Sheet2!$CC$9,#REF!,34)+HLOOKUP(Sheet2!$CC$10,#REF!,34)+HLOOKUP(Sheet2!$CC$11,#REF!,34)+HLOOKUP(Sheet2!$CC$12,#REF!,34)+HLOOKUP(Sheet2!$CC$13,#REF!,34)+HLOOKUP(Sheet2!$CC$14,#REF!,34))</f>
        <v>#REF!</v>
      </c>
      <c r="CD54" s="8" t="e">
        <f>SUM(HLOOKUP(Sheet2!$CD$3,#REF!,34)+HLOOKUP(Sheet2!$CD$4,#REF!,34)+HLOOKUP(Sheet2!$CD$5,#REF!,34)+HLOOKUP(Sheet2!$CD$6,#REF!,34)+HLOOKUP(Sheet2!$CD$7,#REF!,34)+HLOOKUP(Sheet2!$CD$8,#REF!,34)+HLOOKUP(Sheet2!$CD$9,#REF!,34)+HLOOKUP(Sheet2!$CD$10,#REF!,34)+HLOOKUP(Sheet2!$CD$11,#REF!,34)+HLOOKUP(Sheet2!$CD$12,#REF!,34)+HLOOKUP(Sheet2!$CD$13,#REF!,34)+HLOOKUP(Sheet2!$CD$14,#REF!,34)+HLOOKUP(Sheet2!$CD$15,#REF!,34)+HLOOKUP(Sheet2!$CD$16,#REF!,34))</f>
        <v>#REF!</v>
      </c>
      <c r="CE54" s="8" t="e">
        <f>SUM(HLOOKUP(Sheet2!$CE$3,#REF!,34)+HLOOKUP(Sheet2!$CE$4,#REF!,34)+HLOOKUP(Sheet2!$CE$5,#REF!,34)+HLOOKUP(Sheet2!$CE$6,#REF!,34)+HLOOKUP(Sheet2!$CE$7,#REF!,34)+HLOOKUP(Sheet2!$CE$8,#REF!,34)+HLOOKUP(Sheet2!$CE$9,#REF!,34)+HLOOKUP(Sheet2!$CE$10,#REF!,34)+HLOOKUP(Sheet2!$CE$11,#REF!,34)+HLOOKUP(Sheet2!$CE$12,#REF!,34)+HLOOKUP(Sheet2!$CE$13,#REF!,34)+HLOOKUP(Sheet2!$CE$14,#REF!,34)+HLOOKUP(Sheet2!$CE$15,#REF!,34))</f>
        <v>#REF!</v>
      </c>
      <c r="CF54" s="8" t="e">
        <f>SUM(HLOOKUP(Sheet2!$CF$3,#REF!,34)+HLOOKUP(Sheet2!$CF$4,#REF!,34)+HLOOKUP(Sheet2!$CF$5,#REF!,34)+HLOOKUP(Sheet2!$CF$6,#REF!,34)+HLOOKUP(Sheet2!$CF$7,#REF!,34)+HLOOKUP(Sheet2!$CF$8,#REF!,34)+HLOOKUP(Sheet2!$CF$9,#REF!,34)+HLOOKUP(Sheet2!$CF$10,#REF!,34)+HLOOKUP(Sheet2!$CF$11,#REF!,34)+HLOOKUP(Sheet2!$CF$12,#REF!,34)+HLOOKUP(Sheet2!$CF$13,#REF!,34)+HLOOKUP(Sheet2!$CF$14,#REF!,34)+HLOOKUP(Sheet2!$CF$15,#REF!,34)+HLOOKUP(Sheet2!$CF$16,#REF!,34)+HLOOKUP(Sheet2!$CF$17,#REF!,34))</f>
        <v>#REF!</v>
      </c>
      <c r="CG54" s="8" t="e">
        <f>SUM(HLOOKUP(Sheet2!$CG$3,#REF!,34)+HLOOKUP(Sheet2!$CG$4,#REF!,34)+HLOOKUP(Sheet2!$CG$5,#REF!,34)+HLOOKUP(Sheet2!$CG$6,#REF!,34)+HLOOKUP(Sheet2!$CG$7,#REF!,34)+HLOOKUP(Sheet2!$CG$8,#REF!,34)+HLOOKUP(Sheet2!$CG$9,#REF!,34)+HLOOKUP(Sheet2!$CG$10,#REF!,34)+HLOOKUP(Sheet2!$CG$11,#REF!,34)+HLOOKUP(Sheet2!$CG$12,#REF!,34)+HLOOKUP(Sheet2!$CG$13,#REF!,34)+HLOOKUP(Sheet2!$CG$14,#REF!,34)+HLOOKUP(Sheet2!$CG$15,#REF!,34)+HLOOKUP(Sheet2!$CG$16,#REF!,34)+HLOOKUP(Sheet2!$CG$17,#REF!,34)+HLOOKUP(Sheet2!$CG$18,#REF!,34))</f>
        <v>#REF!</v>
      </c>
      <c r="CH54" s="8" t="e">
        <f>SUM(HLOOKUP(Sheet2!$CH$3,#REF!,34)+HLOOKUP(Sheet2!$CH$4,#REF!,34)+HLOOKUP(Sheet2!$CH$5,#REF!,34)+HLOOKUP(Sheet2!$CH$6,#REF!,34)+HLOOKUP(Sheet2!$CH$7,#REF!,34)+HLOOKUP(Sheet2!$CH$8,#REF!,34)+HLOOKUP(Sheet2!$CH$9,#REF!,34)+HLOOKUP(Sheet2!$CH$10,#REF!,34)+HLOOKUP(Sheet2!$CH$11,#REF!,34)+HLOOKUP(Sheet2!$CH$12,#REF!,34)+HLOOKUP(Sheet2!$CH$13,#REF!,34)+HLOOKUP(Sheet2!$CH$14,#REF!,34)+HLOOKUP(Sheet2!$CH$15,#REF!,34)+HLOOKUP(Sheet2!$CH$16,#REF!,34)+HLOOKUP(Sheet2!$CH$17,#REF!,34)+HLOOKUP(Sheet2!$CH$18,#REF!,34))</f>
        <v>#REF!</v>
      </c>
      <c r="CI54" s="8" t="e">
        <f>SUM(HLOOKUP(Sheet2!$CI$3,#REF!,34)+HLOOKUP(Sheet2!$CI$4,#REF!,34)+HLOOKUP(Sheet2!$CI$5,#REF!,34)+HLOOKUP(Sheet2!$CI$6,#REF!,34)+HLOOKUP(Sheet2!$CI$7,#REF!,34)+HLOOKUP(Sheet2!$CI$8,#REF!,34)+HLOOKUP(Sheet2!$CI$9,#REF!,34)+HLOOKUP(Sheet2!$CI$10,#REF!,34)+HLOOKUP(Sheet2!$CI$11,#REF!,34)+HLOOKUP(Sheet2!$CI$12,#REF!,34)+HLOOKUP(Sheet2!$CI$13,#REF!,34)+HLOOKUP(Sheet2!$CI$14,#REF!,34)+HLOOKUP(Sheet2!$CI$15,#REF!,34)+HLOOKUP(Sheet2!$CI$16,#REF!,34)+HLOOKUP(Sheet2!$CI$17,#REF!,34)+HLOOKUP(Sheet2!$CI$18,#REF!,34))</f>
        <v>#REF!</v>
      </c>
      <c r="CJ54" s="8" t="e">
        <f>SUM(HLOOKUP(Sheet2!$CJ$3,#REF!,34)+HLOOKUP(Sheet2!$CJ$4,#REF!,34)+HLOOKUP(Sheet2!$CJ$5,#REF!,34)+HLOOKUP(Sheet2!$CJ$6,#REF!,34)+HLOOKUP(Sheet2!$CJ$7,#REF!,34)+HLOOKUP(Sheet2!$CJ$8,#REF!,34)+HLOOKUP(Sheet2!$CJ$9,#REF!,34)+HLOOKUP(Sheet2!$CJ$10,#REF!,34)+HLOOKUP(Sheet2!$CJ$11,#REF!,34)+HLOOKUP(Sheet2!$CJ$12,#REF!,34)+HLOOKUP(Sheet2!$CJ$13,#REF!,34)+HLOOKUP(Sheet2!$CJ$14,#REF!,34)+HLOOKUP(Sheet2!$CJ$15,#REF!,34)+HLOOKUP(Sheet2!$CJ$16,#REF!,34)+HLOOKUP(Sheet2!$CJ$17,#REF!,34))</f>
        <v>#REF!</v>
      </c>
      <c r="CK54" s="8" t="e">
        <f>SUM(HLOOKUP(Sheet2!$CK$3,#REF!,34)+HLOOKUP(Sheet2!$CK$4,#REF!,34)+HLOOKUP(Sheet2!$CK$5,#REF!,34)+HLOOKUP(Sheet2!$CK$6,#REF!,34)+HLOOKUP(Sheet2!$CK$7,#REF!,34)+HLOOKUP(Sheet2!$CK$8,#REF!,34)+HLOOKUP(Sheet2!$CK$9,#REF!,34)+HLOOKUP(Sheet2!$CK$10,#REF!,34)+HLOOKUP(Sheet2!$CK$11,#REF!,34)+HLOOKUP(Sheet2!$CK$12,#REF!,34)+HLOOKUP(Sheet2!$CK$13,#REF!,34)+HLOOKUP(Sheet2!$CK$14,#REF!,34)+HLOOKUP(Sheet2!$CK$15,#REF!,34)+HLOOKUP(Sheet2!$CK$16,#REF!,34)+HLOOKUP(Sheet2!$CK$17,#REF!,34))</f>
        <v>#REF!</v>
      </c>
      <c r="CL54" s="8" t="e">
        <f>SUM(HLOOKUP(Sheet2!$CL$3,#REF!,34)+HLOOKUP(Sheet2!$CL$4,#REF!,34)+HLOOKUP(Sheet2!$CL$5,#REF!,34)+HLOOKUP(Sheet2!$CL$6,#REF!,34)+HLOOKUP(Sheet2!$CL$7,#REF!,34)+HLOOKUP(Sheet2!$CL$8,#REF!,34)+HLOOKUP(Sheet2!$CL$9,#REF!,34)+HLOOKUP(Sheet2!$CL$10,#REF!,34)+HLOOKUP(Sheet2!$CL$11,#REF!,34)+HLOOKUP(Sheet2!$CL$12,#REF!,34)+HLOOKUP(Sheet2!$CL$13,#REF!,34)+HLOOKUP(Sheet2!$CL$14,#REF!,34)+HLOOKUP(Sheet2!$CL$15,#REF!,34)+HLOOKUP(Sheet2!$CL$16,#REF!,34)+HLOOKUP(Sheet2!$CL$17,#REF!,34))</f>
        <v>#REF!</v>
      </c>
      <c r="CM54" s="8" t="e">
        <f>SUM(HLOOKUP(Sheet2!$CM$3,#REF!,34)+HLOOKUP(Sheet2!$CM$4,#REF!,34)+HLOOKUP(Sheet2!$CM$5,#REF!,34)+HLOOKUP(Sheet2!$CM$6,#REF!,34)+HLOOKUP(Sheet2!$CM$7,#REF!,34)+HLOOKUP(Sheet2!$CM$8,#REF!,34)+HLOOKUP(Sheet2!$CM$9,#REF!,34)+HLOOKUP(Sheet2!$CM$10,#REF!,34)+HLOOKUP(Sheet2!$CM$11,#REF!,34)+HLOOKUP(Sheet2!$CM$12,#REF!,34)+HLOOKUP(Sheet2!$CM$13,#REF!,34)+HLOOKUP(Sheet2!$CM$14,#REF!,34)+HLOOKUP(Sheet2!$CM$15,#REF!,34))</f>
        <v>#REF!</v>
      </c>
      <c r="CN54" s="8" t="e">
        <f>SUM(HLOOKUP(Sheet2!$CN$3,#REF!,34)+HLOOKUP(Sheet2!$CN$4,#REF!,34)+HLOOKUP(Sheet2!$CN$5,#REF!,34)+HLOOKUP(Sheet2!$CN$6,#REF!,34)+HLOOKUP(Sheet2!$CN$7,#REF!,34)+HLOOKUP(Sheet2!$CN$8,#REF!,34)+HLOOKUP(Sheet2!$CN$9,#REF!,34)+HLOOKUP(Sheet2!$CN$10,#REF!,34)+HLOOKUP(Sheet2!$CN$11,#REF!,34)+HLOOKUP(Sheet2!$CN$12,#REF!,34)+HLOOKUP(Sheet2!$CN$13,#REF!,34)+HLOOKUP(Sheet2!$CN$14,#REF!,34)+HLOOKUP(Sheet2!$CN$15,#REF!,34)+HLOOKUP(Sheet2!$CN$16,#REF!,34)+HLOOKUP(Sheet2!$CN$17,#REF!,34))</f>
        <v>#REF!</v>
      </c>
      <c r="CO54" s="8" t="e">
        <f>SUM(HLOOKUP(Sheet2!$CO$3,#REF!,34)+HLOOKUP(Sheet2!$CO$4,#REF!,34)+HLOOKUP(Sheet2!$CO$5,#REF!,34)+HLOOKUP(Sheet2!$CO$6,#REF!,34)+HLOOKUP(Sheet2!$CO$7,#REF!,34)+HLOOKUP(Sheet2!$CO$8,#REF!,34)+HLOOKUP(Sheet2!$CO$9,#REF!,34)+HLOOKUP(Sheet2!$CO$10,#REF!,34)+HLOOKUP(Sheet2!$CO$11,#REF!,34)+HLOOKUP(Sheet2!$CO$12,#REF!,34)+HLOOKUP(Sheet2!$CO$13,#REF!,34)+HLOOKUP(Sheet2!$CO$14,#REF!,34)+HLOOKUP(Sheet2!$CO$15,#REF!,34)+HLOOKUP(Sheet2!$CO$16,#REF!,34)+HLOOKUP(Sheet2!$CO$17,#REF!,34))</f>
        <v>#REF!</v>
      </c>
      <c r="CP54" s="8" t="e">
        <f>SUM(HLOOKUP(Sheet2!$CP$3,#REF!,34)+HLOOKUP(Sheet2!$CP$4,#REF!,34)+HLOOKUP(Sheet2!$CP$5,#REF!,34)+HLOOKUP(Sheet2!$CP$6,#REF!,34)+HLOOKUP(Sheet2!$CP$7,#REF!,34)+HLOOKUP(Sheet2!$CP$8,#REF!,34)+HLOOKUP(Sheet2!$CP$9,#REF!,34)+HLOOKUP(Sheet2!$CP$10,#REF!,34)+HLOOKUP(Sheet2!$CP$11,#REF!,34)+HLOOKUP(Sheet2!$CP$12,#REF!,34)+HLOOKUP(Sheet2!$CP$13,#REF!,34)+HLOOKUP(Sheet2!$CP$14,#REF!,34)+HLOOKUP(Sheet2!$CP$15,#REF!,34)+HLOOKUP(Sheet2!$CP$16,#REF!,34)+HLOOKUP(Sheet2!$CP$17,#REF!,34)+HLOOKUP(Sheet2!$CP$18,#REF!,34))</f>
        <v>#REF!</v>
      </c>
      <c r="CQ54" s="8" t="e">
        <f>SUM(HLOOKUP(Sheet2!$CQ$3,#REF!,34)+HLOOKUP(Sheet2!$CQ$4,#REF!,34)+HLOOKUP(Sheet2!$CQ$5,#REF!,34)+HLOOKUP(Sheet2!$CQ$6,#REF!,34)+HLOOKUP(Sheet2!$CQ$7,#REF!,34)+HLOOKUP(Sheet2!$CQ$8,#REF!,34)+HLOOKUP(Sheet2!$CQ$9,#REF!,34)+HLOOKUP(Sheet2!$CQ$10,#REF!,34)+HLOOKUP(Sheet2!$CQ$11,#REF!,34)+HLOOKUP(Sheet2!$CQ$12,#REF!,34)+HLOOKUP(Sheet2!$CQ$13,#REF!,34)+HLOOKUP(Sheet2!$CQ$14,#REF!,34)+HLOOKUP(Sheet2!$CQ$15,#REF!,34)+HLOOKUP(Sheet2!$CQ$16,#REF!,34)+HLOOKUP(Sheet2!$CQ$17,#REF!,34)+HLOOKUP(Sheet2!$CQ$18,#REF!,34))</f>
        <v>#REF!</v>
      </c>
      <c r="CR54" s="8" t="e">
        <f>SUM(HLOOKUP(Sheet2!$CR$3,#REF!,34)+HLOOKUP(Sheet2!$CR$4,#REF!,34)+HLOOKUP(Sheet2!$CR$5,#REF!,34)+HLOOKUP(Sheet2!$CR$6,#REF!,34)+HLOOKUP(Sheet2!$CR$7,#REF!,34)+HLOOKUP(Sheet2!$CR$8,#REF!,34)+HLOOKUP(Sheet2!$CR$9,#REF!,34)+HLOOKUP(Sheet2!$CR$10,#REF!,34)+HLOOKUP(Sheet2!$CR$11,#REF!,34)+HLOOKUP(Sheet2!$CR$12,#REF!,34)+HLOOKUP(Sheet2!$CR$13,#REF!,34)+HLOOKUP(Sheet2!$CR$14,#REF!,34)+HLOOKUP(Sheet2!$CR$15,#REF!,34)+HLOOKUP(Sheet2!$CR$16,#REF!,34)+HLOOKUP(Sheet2!$CR$17,#REF!,34)+HLOOKUP(Sheet2!$CR$18,#REF!,34)+HLOOKUP(Sheet2!$CR$19,#REF!,34)+HLOOKUP(Sheet2!$CR$20,#REF!,34)+HLOOKUP(Sheet2!$CR$21,#REF!,34))</f>
        <v>#REF!</v>
      </c>
      <c r="CS54" s="8" t="e">
        <f>SUM(HLOOKUP(Sheet2!$CS$3,#REF!,34)+HLOOKUP(Sheet2!$CS$4,#REF!,34)+HLOOKUP(Sheet2!$CS$5,#REF!,34)+HLOOKUP(Sheet2!$CS$6,#REF!,34)+HLOOKUP(Sheet2!$CS$7,#REF!,34)+HLOOKUP(Sheet2!$CS$8,#REF!,34)+HLOOKUP(Sheet2!$CS$9,#REF!,34)+HLOOKUP(Sheet2!$CS$10,#REF!,34)+HLOOKUP(Sheet2!$CS$11,#REF!,34)+HLOOKUP(Sheet2!$CS$12,#REF!,34)+HLOOKUP(Sheet2!$CS$13,#REF!,34)+HLOOKUP(Sheet2!$CS$14,#REF!,34)+HLOOKUP(Sheet2!$CS$15,#REF!,34)+HLOOKUP(Sheet2!$CS$16,#REF!,34)+HLOOKUP(Sheet2!$CS$17,#REF!,34)+HLOOKUP(Sheet2!$CS$18,#REF!,34))</f>
        <v>#REF!</v>
      </c>
      <c r="CT54" s="8" t="e">
        <f>SUM(HLOOKUP(Sheet2!$CT$3,#REF!,34)+HLOOKUP(Sheet2!$CT$4,#REF!,34)+HLOOKUP(Sheet2!$CT$5,#REF!,34)+HLOOKUP(Sheet2!$CT$6,#REF!,34)+HLOOKUP(Sheet2!$CT$7,#REF!,34)+HLOOKUP(Sheet2!$CT$8,#REF!,34)+HLOOKUP(Sheet2!$CT$9,#REF!,34)+HLOOKUP(Sheet2!$CT$10,#REF!,34)+HLOOKUP(Sheet2!$CT$11,#REF!,34)+HLOOKUP(Sheet2!$CT$12,#REF!,34)+HLOOKUP(Sheet2!$CT$13,#REF!,34)+HLOOKUP(Sheet2!$CT$14,#REF!,34)+HLOOKUP(Sheet2!$CT$15,#REF!,34)+HLOOKUP(Sheet2!$CT$16,#REF!,34)+HLOOKUP(Sheet2!$CT$17,#REF!,34)+HLOOKUP(Sheet2!$CT$18,#REF!,34)+HLOOKUP(Sheet2!$CT$19,#REF!,34)+HLOOKUP(Sheet2!$CT$20,#REF!,34))</f>
        <v>#REF!</v>
      </c>
      <c r="CU54" s="8" t="e">
        <f>SUM(HLOOKUP(Sheet2!$CU$3,#REF!,34)+HLOOKUP(Sheet2!$CU$4,#REF!,34)+HLOOKUP(Sheet2!$CU$5,#REF!,34)+HLOOKUP(Sheet2!$CU$6,#REF!,34)+HLOOKUP(Sheet2!$CU$7,#REF!,34)+HLOOKUP(Sheet2!$CU$8,#REF!,34)+HLOOKUP(Sheet2!$CU$9,#REF!,34)+HLOOKUP(Sheet2!$CU$10,#REF!,34)+HLOOKUP(Sheet2!$CU$11,#REF!,34)+HLOOKUP(Sheet2!$CU$12,#REF!,34)+HLOOKUP(Sheet2!$CU$13,#REF!,34)+HLOOKUP(Sheet2!$CU$14,#REF!,34)+HLOOKUP(Sheet2!$CU$15,#REF!,34)+HLOOKUP(Sheet2!$CU$16,#REF!,34)+HLOOKUP(Sheet2!$CU$17,#REF!,34))</f>
        <v>#REF!</v>
      </c>
      <c r="CV54" s="8" t="e">
        <f>SUM(HLOOKUP(Sheet2!$CV$3,#REF!,34)+HLOOKUP(Sheet2!$CV$4,#REF!,34)+HLOOKUP(Sheet2!$CV$5,#REF!,34)+HLOOKUP(Sheet2!$CV$6,#REF!,34)+HLOOKUP(Sheet2!$CV$7,#REF!,34)+HLOOKUP(Sheet2!$CV$8,#REF!,34)+HLOOKUP(Sheet2!$CV$9,#REF!,34)+HLOOKUP(Sheet2!$CV$10,#REF!,34)+HLOOKUP(Sheet2!$CV$11,#REF!,34)+HLOOKUP(Sheet2!$CV$12,#REF!,34)+HLOOKUP(Sheet2!$CV$13,#REF!,34)+HLOOKUP(Sheet2!$CV$14,#REF!,34)+HLOOKUP(Sheet2!$CV$15,#REF!,34)+HLOOKUP(Sheet2!$CV$16,#REF!,34)+HLOOKUP(Sheet2!$CV$17,#REF!,34)+HLOOKUP(Sheet2!$CV$18,#REF!,34))</f>
        <v>#REF!</v>
      </c>
      <c r="CW54" s="8" t="e">
        <f>SUM(HLOOKUP(Sheet2!$CW$3,#REF!,34)+HLOOKUP(Sheet2!$CW$4,#REF!,34)+HLOOKUP(Sheet2!$CW$5,#REF!,34)+HLOOKUP(Sheet2!$CW$6,#REF!,34)+HLOOKUP(Sheet2!$CW$7,#REF!,34)+HLOOKUP(Sheet2!$CW$8,#REF!,34)+HLOOKUP(Sheet2!$CW$9,#REF!,34)+HLOOKUP(Sheet2!$CW$10,#REF!,34)+HLOOKUP(Sheet2!$CW$11,#REF!,34)+HLOOKUP(Sheet2!$CW$12,#REF!,34)+HLOOKUP(Sheet2!$CW$13,#REF!,34)+HLOOKUP(Sheet2!$CW$14,#REF!,34)+HLOOKUP(Sheet2!$CW$15,#REF!,34))</f>
        <v>#REF!</v>
      </c>
      <c r="CX54" s="8" t="e">
        <f>SUM(HLOOKUP(Sheet2!$CX$3,#REF!,34)+HLOOKUP(Sheet2!$CX$4,#REF!,34)+HLOOKUP(Sheet2!$CX$5,#REF!,34)+HLOOKUP(Sheet2!$CX$6,#REF!,34)+HLOOKUP(Sheet2!$CX$7,#REF!,34)+HLOOKUP(Sheet2!$CX$8,#REF!,34)+HLOOKUP(Sheet2!$CX$9,#REF!,34)+HLOOKUP(Sheet2!$CX$10,#REF!,34)+HLOOKUP(Sheet2!$CX$11,#REF!,34)+HLOOKUP(Sheet2!$CX$12,#REF!,34)+HLOOKUP(Sheet2!$CX$13,#REF!,34)+HLOOKUP(Sheet2!$CX$14,#REF!,34)+HLOOKUP(Sheet2!$CX$15,#REF!,34)+HLOOKUP(Sheet2!$CX$16,#REF!,34)+HLOOKUP(Sheet2!$CX$17,#REF!,34))</f>
        <v>#REF!</v>
      </c>
      <c r="CY54" s="8" t="e">
        <f>SUM(HLOOKUP(Sheet2!$CY$3,#REF!,34)+HLOOKUP(Sheet2!$CY$4,#REF!,34)+HLOOKUP(Sheet2!$CY$5,#REF!,34)+HLOOKUP(Sheet2!$CY$6,#REF!,34)+HLOOKUP(Sheet2!$CY$7,#REF!,34)+HLOOKUP(Sheet2!$CY$8,#REF!,34)+HLOOKUP(Sheet2!$CY$9,#REF!,34)+HLOOKUP(Sheet2!$CY$10,#REF!,34)+HLOOKUP(Sheet2!$CY$11,#REF!,34)+HLOOKUP(Sheet2!$CY$12,#REF!,34)+HLOOKUP(Sheet2!$CY$13,#REF!,34)+HLOOKUP(Sheet2!$CY$14,#REF!,34)+HLOOKUP(Sheet2!$CY$15,#REF!,34)+HLOOKUP(Sheet2!$CY$16,#REF!,34)+HLOOKUP(Sheet2!$CY$17,#REF!,34))</f>
        <v>#REF!</v>
      </c>
      <c r="CZ54" s="8" t="e">
        <f>SUM(HLOOKUP(Sheet2!$CZ$3,#REF!,34)+HLOOKUP(Sheet2!$CZ$4,#REF!,34)+HLOOKUP(Sheet2!$CZ$5,#REF!,34)+HLOOKUP(Sheet2!$CZ$6,#REF!,34)+HLOOKUP(Sheet2!$CZ$7,#REF!,34)+HLOOKUP(Sheet2!$CZ$8,#REF!,34)+HLOOKUP(Sheet2!$CZ$9,#REF!,34)+HLOOKUP(Sheet2!$CZ$10,#REF!,34)+HLOOKUP(Sheet2!$CZ$11,#REF!,34)+HLOOKUP(Sheet2!$CZ$12,#REF!,34)+HLOOKUP(Sheet2!$CZ$13,#REF!,34)+HLOOKUP(Sheet2!$CZ$14,#REF!,34))</f>
        <v>#REF!</v>
      </c>
      <c r="DA54" s="8" t="e">
        <f>SUM(HLOOKUP(Sheet2!$DA$3,#REF!,34)+HLOOKUP(Sheet2!$DA$4,#REF!,34)+HLOOKUP(Sheet2!$DA$5,#REF!,34)+HLOOKUP(Sheet2!$DA$6,#REF!,34)+HLOOKUP(Sheet2!$DA$7,#REF!,34)+HLOOKUP(Sheet2!$DA$8,#REF!,34)+HLOOKUP(Sheet2!$DA$9,#REF!,34)+HLOOKUP(Sheet2!$DA$10,#REF!,34)+HLOOKUP(Sheet2!$DA$11,#REF!,34)+HLOOKUP(Sheet2!$DA$12,#REF!,34)+HLOOKUP(Sheet2!$DA$13,#REF!,34)+HLOOKUP(Sheet2!$DA$14,#REF!,34)+HLOOKUP(Sheet2!$DA$15,#REF!,34)+HLOOKUP(Sheet2!$DA$16,#REF!,34))</f>
        <v>#REF!</v>
      </c>
      <c r="DB54" s="8" t="e">
        <f>SUM(HLOOKUP(Sheet2!$DB$3,#REF!,34)+HLOOKUP(Sheet2!$DB$4,#REF!,34)+HLOOKUP(Sheet2!$DB$5,#REF!,34)+HLOOKUP(Sheet2!$DB$6,#REF!,34)+HLOOKUP(Sheet2!$DB$7,#REF!,34)+HLOOKUP(Sheet2!$DB$8,#REF!,34)+HLOOKUP(Sheet2!$DB$9,#REF!,34)+HLOOKUP(Sheet2!$DB$10,#REF!,34)+HLOOKUP(Sheet2!$DB$11,#REF!,34)+HLOOKUP(Sheet2!$DB$12,#REF!,34)+HLOOKUP(Sheet2!$DB$13,#REF!,34)+HLOOKUP(Sheet2!$DB$14,#REF!,34)+HLOOKUP(Sheet2!$DB$15,#REF!,34))</f>
        <v>#REF!</v>
      </c>
      <c r="DC54" s="8" t="e">
        <f>SUM(HLOOKUP(Sheet2!$DC$3,#REF!,34)+HLOOKUP(Sheet2!$DC$4,#REF!,34)+HLOOKUP(Sheet2!$DC$5,#REF!,34)+HLOOKUP(Sheet2!$DC$6,#REF!,34)+HLOOKUP(Sheet2!$DC$7,#REF!,34)+HLOOKUP(Sheet2!$DC$8,#REF!,34)+HLOOKUP(Sheet2!$DC$9,#REF!,34)+HLOOKUP(Sheet2!$DC$10,#REF!,34)+HLOOKUP(Sheet2!$DC$11,#REF!,34)+HLOOKUP(Sheet2!$DC$12,#REF!,34)+HLOOKUP(Sheet2!$DC$13,#REF!,34)+HLOOKUP(Sheet2!$DC$14,#REF!,34)+HLOOKUP(Sheet2!$DC$15,#REF!,34)+HLOOKUP(Sheet2!$DC$16,#REF!,34)+HLOOKUP(Sheet2!$DC$17,#REF!,34))</f>
        <v>#REF!</v>
      </c>
      <c r="DD54" s="8" t="e">
        <f>SUM(HLOOKUP(Sheet2!$DD$3,#REF!,34)+HLOOKUP(Sheet2!$DD$4,#REF!,34)+HLOOKUP(Sheet2!$DD$5,#REF!,34)+HLOOKUP(Sheet2!$DD$6,#REF!,34)+HLOOKUP(Sheet2!$DD$7,#REF!,34)+HLOOKUP(Sheet2!$DD$8,#REF!,34)+HLOOKUP(Sheet2!$DD$9,#REF!,34)+HLOOKUP(Sheet2!$DD$10,#REF!,34)+HLOOKUP(Sheet2!$DD$11,#REF!,34)+HLOOKUP(Sheet2!$DD$12,#REF!,34)+HLOOKUP(Sheet2!$DD$13,#REF!,34)+HLOOKUP(Sheet2!$DD$14,#REF!,34)+HLOOKUP(Sheet2!$DD$15,#REF!,34)+HLOOKUP(Sheet2!$DD$16,#REF!,34)+HLOOKUP(Sheet2!$DD$17,#REF!,34)+HLOOKUP(Sheet2!$DD$18,#REF!,34))</f>
        <v>#REF!</v>
      </c>
      <c r="DE54" s="8" t="e">
        <f>SUM(HLOOKUP(Sheet2!$DE$3,#REF!,34)+HLOOKUP(Sheet2!$DE$4,#REF!,34)+HLOOKUP(Sheet2!$DE$5,#REF!,34)+HLOOKUP(Sheet2!$DE$6,#REF!,34)+HLOOKUP(Sheet2!$DE$7,#REF!,34)+HLOOKUP(Sheet2!$DE$8,#REF!,34)+HLOOKUP(Sheet2!$DE$9,#REF!,34)+HLOOKUP(Sheet2!$DE$10,#REF!,34)+HLOOKUP(Sheet2!$DE$11,#REF!,34)+HLOOKUP(Sheet2!$DE$12,#REF!,34)+HLOOKUP(Sheet2!$DE$13,#REF!,34)+HLOOKUP(Sheet2!$DE$14,#REF!,34)+HLOOKUP(Sheet2!$DE$15,#REF!,34)+HLOOKUP(Sheet2!$DE$16,#REF!,34)+HLOOKUP(Sheet2!$DE$17,#REF!,34)+HLOOKUP(Sheet2!$DE$18,#REF!,34))</f>
        <v>#REF!</v>
      </c>
      <c r="DF54" s="8" t="e">
        <f>SUM(HLOOKUP(Sheet2!$DF$3,#REF!,34)+HLOOKUP(Sheet2!$DF$4,#REF!,34)+HLOOKUP(Sheet2!$DF$5,#REF!,34)+HLOOKUP(Sheet2!$DF$6,#REF!,34)+HLOOKUP(Sheet2!$DF$7,#REF!,34)+HLOOKUP(Sheet2!$DF$8,#REF!,34)+HLOOKUP(Sheet2!$DF$9,#REF!,34)+HLOOKUP(Sheet2!$DF$10,#REF!,34)+HLOOKUP(Sheet2!$DF$11,#REF!,34)+HLOOKUP(Sheet2!$DF$12,#REF!,34)+HLOOKUP(Sheet2!$DF$13,#REF!,34)+HLOOKUP(Sheet2!$DF$14,#REF!,34)+HLOOKUP(Sheet2!$DF$15,#REF!,34)+HLOOKUP(Sheet2!$DF$16,#REF!,34)+HLOOKUP(Sheet2!$DF$17,#REF!,34)+HLOOKUP(Sheet2!$DF$18,#REF!,34))</f>
        <v>#REF!</v>
      </c>
      <c r="DG54" s="8" t="e">
        <f>SUM(HLOOKUP(Sheet2!$DG$3,#REF!,34)+HLOOKUP(Sheet2!$DG$4,#REF!,34)+HLOOKUP(Sheet2!$DG$5,#REF!,34)+HLOOKUP(Sheet2!$DG$6,#REF!,34)+HLOOKUP(Sheet2!$DG$7,#REF!,34)+HLOOKUP(Sheet2!$DG$8,#REF!,34)+HLOOKUP(Sheet2!$DG$9,#REF!,34)+HLOOKUP(Sheet2!$DG$10,#REF!,34)+HLOOKUP(Sheet2!$DG$11,#REF!,34)+HLOOKUP(Sheet2!$DG$12,#REF!,34)+HLOOKUP(Sheet2!$DG$13,#REF!,34)+HLOOKUP(Sheet2!$DG$14,#REF!,34)+HLOOKUP(Sheet2!$DG$15,#REF!,34)+HLOOKUP(Sheet2!$DG$16,#REF!,34)+HLOOKUP(Sheet2!$DG$17,#REF!,34))</f>
        <v>#REF!</v>
      </c>
      <c r="DH54" s="8" t="e">
        <f>SUM(HLOOKUP(Sheet2!$DH$3,#REF!,34)+HLOOKUP(Sheet2!$DH$4,#REF!,34)+HLOOKUP(Sheet2!$DH$5,#REF!,34)+HLOOKUP(Sheet2!$DH$6,#REF!,34)+HLOOKUP(Sheet2!$DH$7,#REF!,34)+HLOOKUP(Sheet2!$DH$8,#REF!,34)+HLOOKUP(Sheet2!$DH$9,#REF!,34)+HLOOKUP(Sheet2!$DH$10,#REF!,34)+HLOOKUP(Sheet2!$DH$11,#REF!,34)+HLOOKUP(Sheet2!$DH$12,#REF!,34)+HLOOKUP(Sheet2!$DH$13,#REF!,34)+HLOOKUP(Sheet2!$DH$14,#REF!,34)+HLOOKUP(Sheet2!$DH$15,#REF!,34)+HLOOKUP(Sheet2!$DH$16,#REF!,34)+HLOOKUP(Sheet2!$DH$17,#REF!,34))</f>
        <v>#REF!</v>
      </c>
      <c r="DI54" s="8" t="e">
        <f>SUM(HLOOKUP(Sheet2!$DI$3,#REF!,34)+HLOOKUP(Sheet2!$DI$4,#REF!,34)+HLOOKUP(Sheet2!$DI$5,#REF!,34)+HLOOKUP(Sheet2!$DI$6,#REF!,34)+HLOOKUP(Sheet2!$DI$7,#REF!,34)+HLOOKUP(Sheet2!$DI$8,#REF!,34)+HLOOKUP(Sheet2!$DI$9,#REF!,34)+HLOOKUP(Sheet2!$DI$10,#REF!,34)+HLOOKUP(Sheet2!$DI$11,#REF!,34)+HLOOKUP(Sheet2!$DI$12,#REF!,34)+HLOOKUP(Sheet2!$DI$13,#REF!,34)+HLOOKUP(Sheet2!$DI$14,#REF!,34)+HLOOKUP(Sheet2!$DI$15,#REF!,34)+HLOOKUP(Sheet2!$DI$16,#REF!,34)+HLOOKUP(Sheet2!$DI$17,#REF!,34))</f>
        <v>#REF!</v>
      </c>
      <c r="DJ54" s="8" t="e">
        <f>SUM(HLOOKUP(Sheet2!$DJ$3,#REF!,34)+HLOOKUP(Sheet2!$DJ$4,#REF!,34)+HLOOKUP(Sheet2!$DJ$5,#REF!,34)+HLOOKUP(Sheet2!$DJ$6,#REF!,34)+HLOOKUP(Sheet2!$DJ$7,#REF!,34)+HLOOKUP(Sheet2!$DJ$8,#REF!,34)+HLOOKUP(Sheet2!$DJ$9,#REF!,34)+HLOOKUP(Sheet2!$DJ$10,#REF!,34)+HLOOKUP(Sheet2!$DJ$11,#REF!,34)+HLOOKUP(Sheet2!$DJ$12,#REF!,34)+HLOOKUP(Sheet2!$DJ$13,#REF!,34)+HLOOKUP(Sheet2!$DJ$14,#REF!,34)+HLOOKUP(Sheet2!$DJ$15,#REF!,34))</f>
        <v>#REF!</v>
      </c>
      <c r="DK54" s="8" t="e">
        <f>SUM(HLOOKUP(Sheet2!$DK$3,#REF!,34)+HLOOKUP(Sheet2!$DK$4,#REF!,34)+HLOOKUP(Sheet2!$DK$5,#REF!,34)+HLOOKUP(Sheet2!$DK$6,#REF!,34)+HLOOKUP(Sheet2!$DK$7,#REF!,34)+HLOOKUP(Sheet2!$DK$8,#REF!,34)+HLOOKUP(Sheet2!$DK$9,#REF!,34)+HLOOKUP(Sheet2!$DK$10,#REF!,34)+HLOOKUP(Sheet2!$DK$11,#REF!,34)+HLOOKUP(Sheet2!$DK$12,#REF!,34)+HLOOKUP(Sheet2!$DK$13,#REF!,34)+HLOOKUP(Sheet2!$DK$14,#REF!,34)+HLOOKUP(Sheet2!$DK$15,#REF!,34)+HLOOKUP(Sheet2!$DK$16,#REF!,34)+HLOOKUP(Sheet2!$DK$17,#REF!,34))</f>
        <v>#REF!</v>
      </c>
      <c r="DL54" s="8" t="e">
        <f>SUM(HLOOKUP(Sheet2!$DL$3,#REF!,34)+HLOOKUP(Sheet2!$DL$4,#REF!,34)+HLOOKUP(Sheet2!$DL$5,#REF!,34)+HLOOKUP(Sheet2!$DL$6,#REF!,34)+HLOOKUP(Sheet2!$DL$7,#REF!,34)+HLOOKUP(Sheet2!$DL$8,#REF!,34)+HLOOKUP(Sheet2!$DL$9,#REF!,34)+HLOOKUP(Sheet2!$DL$10,#REF!,34)+HLOOKUP(Sheet2!$DL$11,#REF!,34)+HLOOKUP(Sheet2!$DL$12,#REF!,34)+HLOOKUP(Sheet2!$DL$13,#REF!,34)+HLOOKUP(Sheet2!$DL$14,#REF!,34)+HLOOKUP(Sheet2!$DL$15,#REF!,34)+HLOOKUP(Sheet2!$DL$16,#REF!,34)+HLOOKUP(Sheet2!$DL$17,#REF!,34))</f>
        <v>#REF!</v>
      </c>
      <c r="DM54" s="8" t="e">
        <f>SUM(HLOOKUP(Sheet2!$DM$3,#REF!,34)+HLOOKUP(Sheet2!$DM$4,#REF!,34)+HLOOKUP(Sheet2!$DM$5,#REF!,34)+HLOOKUP(Sheet2!$DM$6,#REF!,34)+HLOOKUP(Sheet2!$DM$7,#REF!,34)+HLOOKUP(Sheet2!$DM$8,#REF!,34)+HLOOKUP(Sheet2!$DM$9,#REF!,34)+HLOOKUP(Sheet2!$DM$10,#REF!,34)+HLOOKUP(Sheet2!$DM$11,#REF!,34)+HLOOKUP(Sheet2!$DM$12,#REF!,34)+HLOOKUP(Sheet2!$DM$13,#REF!,34)+HLOOKUP(Sheet2!$DM$14,#REF!,34)+HLOOKUP(Sheet2!$DM$15,#REF!,34)+HLOOKUP(Sheet2!$DM$16,#REF!,34)+HLOOKUP(Sheet2!$DM$17,#REF!,34)+HLOOKUP(Sheet2!$DM$18,#REF!,34))</f>
        <v>#REF!</v>
      </c>
      <c r="DN54" s="8" t="e">
        <f>SUM(HLOOKUP(Sheet2!$DN$3,#REF!,34)+HLOOKUP(Sheet2!$DN$4,#REF!,34)+HLOOKUP(Sheet2!$DN$5,#REF!,34)+HLOOKUP(Sheet2!$DN$6,#REF!,34)+HLOOKUP(Sheet2!$DN$7,#REF!,34)+HLOOKUP(Sheet2!$DN$8,#REF!,34)+HLOOKUP(Sheet2!$DN$9,#REF!,34)+HLOOKUP(Sheet2!$DN$10,#REF!,34)+HLOOKUP(Sheet2!$DN$11,#REF!,34)+HLOOKUP(Sheet2!$DN$12,#REF!,34)+HLOOKUP(Sheet2!$DN$13,#REF!,34)+HLOOKUP(Sheet2!$DN$14,#REF!,34)+HLOOKUP(Sheet2!$DN$15,#REF!,34)+HLOOKUP(Sheet2!$DN$16,#REF!,34)+HLOOKUP(Sheet2!$DN$17,#REF!,34)+HLOOKUP(Sheet2!$DN$18,#REF!,34))</f>
        <v>#REF!</v>
      </c>
      <c r="DO54" s="8" t="e">
        <f>SUM(HLOOKUP(Sheet2!$DO$3,#REF!,34)+HLOOKUP(Sheet2!$DO$4,#REF!,34)+HLOOKUP(Sheet2!$DO$5,#REF!,34)+HLOOKUP(Sheet2!$DO$6,#REF!,34)+HLOOKUP(Sheet2!$DO$7,#REF!,34)+HLOOKUP(Sheet2!$DO$8,#REF!,34)+HLOOKUP(Sheet2!$DO$9,#REF!,34)+HLOOKUP(Sheet2!$DO$10,#REF!,34)+HLOOKUP(Sheet2!$DO$11,#REF!,34)+HLOOKUP(Sheet2!$DO$12,#REF!,34)+HLOOKUP(Sheet2!$DO$13,#REF!,34)+HLOOKUP(Sheet2!$DO$14,#REF!,34)+HLOOKUP(Sheet2!$DO$15,#REF!,34)+HLOOKUP(Sheet2!$DO$16,#REF!,34)+HLOOKUP(Sheet2!$DO$17,#REF!,34)+HLOOKUP(Sheet2!$DO$18,#REF!,34)+HLOOKUP(Sheet2!$DO$19,#REF!,34)+HLOOKUP(Sheet2!$DO$20,#REF!,34)+HLOOKUP(Sheet2!$DO$21,#REF!,34))</f>
        <v>#REF!</v>
      </c>
      <c r="DP54" s="8" t="e">
        <f>SUM(HLOOKUP(Sheet2!$DP$3,#REF!,34)+HLOOKUP(Sheet2!$DP$4,#REF!,34)+HLOOKUP(Sheet2!$DP$5,#REF!,34)+HLOOKUP(Sheet2!$DP$6,#REF!,34)+HLOOKUP(Sheet2!$DP$7,#REF!,34)+HLOOKUP(Sheet2!$DP$8,#REF!,34)+HLOOKUP(Sheet2!$DP$9,#REF!,34)+HLOOKUP(Sheet2!$DP$10,#REF!,34)+HLOOKUP(Sheet2!$DP$11,#REF!,34)+HLOOKUP(Sheet2!$DP$12,#REF!,34)+HLOOKUP(Sheet2!$DP$13,#REF!,34)+HLOOKUP(Sheet2!$DP$14,#REF!,34)+HLOOKUP(Sheet2!$DP$15,#REF!,34)+HLOOKUP(Sheet2!$DP$16,#REF!,34)+HLOOKUP(Sheet2!$DP$17,#REF!,34)+HLOOKUP(Sheet2!$DP$18,#REF!,34))</f>
        <v>#REF!</v>
      </c>
      <c r="DQ54" s="8" t="e">
        <f>SUM(HLOOKUP(Sheet2!$DQ$3,#REF!,34)+HLOOKUP(Sheet2!$DQ$4,#REF!,34)+HLOOKUP(Sheet2!$DQ$5,#REF!,34)+HLOOKUP(Sheet2!$DQ$6,#REF!,34)+HLOOKUP(Sheet2!$DQ$7,#REF!,34)+HLOOKUP(Sheet2!$DQ$8,#REF!,34)+HLOOKUP(Sheet2!$DQ$9,#REF!,34)+HLOOKUP(Sheet2!$DQ$10,#REF!,34)+HLOOKUP(Sheet2!$DQ$11,#REF!,34)+HLOOKUP(Sheet2!$DQ$12,#REF!,34)+HLOOKUP(Sheet2!$DQ$13,#REF!,34)+HLOOKUP(Sheet2!$DQ$14,#REF!,34)+HLOOKUP(Sheet2!$DQ$15,#REF!,34)+HLOOKUP(Sheet2!$DQ$16,#REF!,34)+HLOOKUP(Sheet2!$DQ$17,#REF!,34)+HLOOKUP(Sheet2!$DQ$18,#REF!,34)+HLOOKUP(Sheet2!$DQ$19,#REF!,34)+HLOOKUP(Sheet2!$DQ$20,#REF!,34))</f>
        <v>#REF!</v>
      </c>
      <c r="DR54" s="8" t="e">
        <f>SUM(HLOOKUP(Sheet2!$DR$3,#REF!,34)+HLOOKUP(Sheet2!$DR$4,#REF!,34)+HLOOKUP(Sheet2!$DR$5,#REF!,34)+HLOOKUP(Sheet2!$DR$6,#REF!,34)+HLOOKUP(Sheet2!$DR$7,#REF!,34)+HLOOKUP(Sheet2!$DR$8,#REF!,34)+HLOOKUP(Sheet2!$DR$9,#REF!,34)+HLOOKUP(Sheet2!$DR$10,#REF!,34)+HLOOKUP(Sheet2!$DR$11,#REF!,34)+HLOOKUP(Sheet2!$DR$12,#REF!,34)+HLOOKUP(Sheet2!$DR$13,#REF!,34)+HLOOKUP(Sheet2!$DR$14,#REF!,34)+HLOOKUP(Sheet2!$DR$15,#REF!,34)+HLOOKUP(Sheet2!$DR$16,#REF!,34))</f>
        <v>#REF!</v>
      </c>
      <c r="DS54" s="8" t="e">
        <f>SUM(HLOOKUP(Sheet2!$DS$3,#REF!,34)+HLOOKUP(Sheet2!$DS$4,#REF!,34)+HLOOKUP(Sheet2!$DS$5,#REF!,34)+HLOOKUP(Sheet2!$DS$6,#REF!,34)+HLOOKUP(Sheet2!$DS$7,#REF!,34)+HLOOKUP(Sheet2!$DS$8,#REF!,34)+HLOOKUP(Sheet2!$DS$9,#REF!,34)+HLOOKUP(Sheet2!$DS$10,#REF!,34)+HLOOKUP(Sheet2!$DS$11,#REF!,34)+HLOOKUP(Sheet2!$DS$12,#REF!,34)+HLOOKUP(Sheet2!$DS$13,#REF!,34)+HLOOKUP(Sheet2!$DS$14,#REF!,34)+HLOOKUP(Sheet2!$DS$15,#REF!,34)+HLOOKUP(Sheet2!$DS$16,#REF!,34)+HLOOKUP(Sheet2!$DS$17,#REF!,34))</f>
        <v>#REF!</v>
      </c>
      <c r="DT54" s="8" t="e">
        <f>SUM(HLOOKUP(Sheet2!$DT$3,#REF!,34)+HLOOKUP(Sheet2!$DT$4,#REF!,34)+HLOOKUP(Sheet2!$DT$5,#REF!,34)+HLOOKUP(Sheet2!$DT$6,#REF!,34)+HLOOKUP(Sheet2!$DT$7,#REF!,34)+HLOOKUP(Sheet2!$DT$8,#REF!,34)+HLOOKUP(Sheet2!$DT$9,#REF!,34)+HLOOKUP(Sheet2!$DT$10,#REF!,34)+HLOOKUP(Sheet2!$DT$11,#REF!,34)+HLOOKUP(Sheet2!$DT$12,#REF!,34)+HLOOKUP(Sheet2!$DT$13,#REF!,34)+HLOOKUP(Sheet2!$DT$14,#REF!,34))</f>
        <v>#REF!</v>
      </c>
      <c r="DU54" s="8" t="e">
        <f>SUM(HLOOKUP(Sheet2!$DU$3,#REF!,34)+HLOOKUP(Sheet2!$DU$4,#REF!,34)+HLOOKUP(Sheet2!$DU$5,#REF!,34)+HLOOKUP(Sheet2!$DU$6,#REF!,34)+HLOOKUP(Sheet2!$DU$7,#REF!,34)+HLOOKUP(Sheet2!$DU$8,#REF!,34)+HLOOKUP(Sheet2!$DU$9,#REF!,34)+HLOOKUP(Sheet2!$DU$10,#REF!,34)+HLOOKUP(Sheet2!$DU$11,#REF!,34)+HLOOKUP(Sheet2!$DU$12,#REF!,34)+HLOOKUP(Sheet2!$DU$13,#REF!,34)+HLOOKUP(Sheet2!$DU$14,#REF!,34)+HLOOKUP(Sheet2!$DU$15,#REF!,34)+HLOOKUP(Sheet2!$DU$16,#REF!,34))</f>
        <v>#REF!</v>
      </c>
      <c r="DV54" s="8" t="e">
        <f>SUM(HLOOKUP(Sheet2!$DV$3,#REF!,34)+HLOOKUP(Sheet2!$DV$4,#REF!,34)+HLOOKUP(Sheet2!$DV$5,#REF!,34)+HLOOKUP(Sheet2!$DV$6,#REF!,34)+HLOOKUP(Sheet2!$DV$7,#REF!,34)+HLOOKUP(Sheet2!$DV$8,#REF!,34)+HLOOKUP(Sheet2!$DV$9,#REF!,34)+HLOOKUP(Sheet2!$DV$10,#REF!,34)+HLOOKUP(Sheet2!$DV$11,#REF!,34)+HLOOKUP(Sheet2!$DV$12,#REF!,34)+HLOOKUP(Sheet2!$DV$13,#REF!,34)+HLOOKUP(Sheet2!$DV$14,#REF!,34)+HLOOKUP(Sheet2!$DV$15,#REF!,34)+HLOOKUP(Sheet2!$DV$16,#REF!,34))</f>
        <v>#REF!</v>
      </c>
      <c r="DW54" s="8" t="e">
        <f>SUM(HLOOKUP(Sheet2!$DW$3,#REF!,34)+HLOOKUP(Sheet2!$DW$4,#REF!,34)+HLOOKUP(Sheet2!$DW$5,#REF!,34)+HLOOKUP(Sheet2!$DW$6,#REF!,34)+HLOOKUP(Sheet2!$DW$7,#REF!,34)+HLOOKUP(Sheet2!$DW$8,#REF!,34)+HLOOKUP(Sheet2!$DW$9,#REF!,34)+HLOOKUP(Sheet2!$DW$10,#REF!,34)+HLOOKUP(Sheet2!$DW$11,#REF!,34)+HLOOKUP(Sheet2!$DW$12,#REF!,34)+HLOOKUP(Sheet2!$DW$13,#REF!,34))</f>
        <v>#REF!</v>
      </c>
      <c r="DX54" s="8" t="e">
        <f>SUM(HLOOKUP(Sheet2!$DX$3,#REF!,34)+HLOOKUP(Sheet2!$DX$4,#REF!,34)+HLOOKUP(Sheet2!$DX$5,#REF!,34)+HLOOKUP(Sheet2!$DX$6,#REF!,34)+HLOOKUP(Sheet2!$DX$7,#REF!,34)+HLOOKUP(Sheet2!$DX$8,#REF!,34)+HLOOKUP(Sheet2!$DX$9,#REF!,34)+HLOOKUP(Sheet2!$DX$10,#REF!,34)+HLOOKUP(Sheet2!$DX$11,#REF!,34)+HLOOKUP(Sheet2!$DX$12,#REF!,34)+HLOOKUP(Sheet2!$DX$13,#REF!,34)+HLOOKUP(Sheet2!$DX$14,#REF!,34)+HLOOKUP(Sheet2!$DX$15,#REF!,34))</f>
        <v>#REF!</v>
      </c>
      <c r="DY54" s="8" t="e">
        <f>SUM(HLOOKUP(Sheet2!$DY$3,#REF!,34)+HLOOKUP(Sheet2!$DY$4,#REF!,34)+HLOOKUP(Sheet2!$DY$5,#REF!,34)+HLOOKUP(Sheet2!$DY$6,#REF!,34)+HLOOKUP(Sheet2!$DY$7,#REF!,34)+HLOOKUP(Sheet2!$DY$8,#REF!,34)+HLOOKUP(Sheet2!$DY$9,#REF!,34)+HLOOKUP(Sheet2!$DY$10,#REF!,34)+HLOOKUP(Sheet2!$DY$11,#REF!,34)+HLOOKUP(Sheet2!$DY$12,#REF!,34)+HLOOKUP(Sheet2!$DY$13,#REF!,34)+HLOOKUP(Sheet2!$DY$14,#REF!,34))</f>
        <v>#REF!</v>
      </c>
      <c r="DZ54" s="8" t="e">
        <f>SUM(HLOOKUP(Sheet2!$DZ$3,#REF!,34)+HLOOKUP(Sheet2!$DZ$4,#REF!,34)+HLOOKUP(Sheet2!$DZ$5,#REF!,34)+HLOOKUP(Sheet2!$DZ$6,#REF!,34)+HLOOKUP(Sheet2!$DZ$7,#REF!,34)+HLOOKUP(Sheet2!$DZ$8,#REF!,34)+HLOOKUP(Sheet2!$DZ$9,#REF!,34)+HLOOKUP(Sheet2!$DZ$10,#REF!,34)+HLOOKUP(Sheet2!$DZ$11,#REF!,34)+HLOOKUP(Sheet2!$DZ$12,#REF!,34)+HLOOKUP(Sheet2!$DZ$13,#REF!,34)+HLOOKUP(Sheet2!$DZ$14,#REF!,34)+HLOOKUP(Sheet2!$DZ$15,#REF!,34)+HLOOKUP(Sheet2!$DZ$16,#REF!,34))</f>
        <v>#REF!</v>
      </c>
      <c r="EA54" s="8" t="e">
        <f>SUM(HLOOKUP(Sheet2!$EA$3,#REF!,34)+HLOOKUP(Sheet2!$EA$4,#REF!,34)+HLOOKUP(Sheet2!$EA$5,#REF!,34)+HLOOKUP(Sheet2!$EA$6,#REF!,34)+HLOOKUP(Sheet2!$EA$7,#REF!,34)+HLOOKUP(Sheet2!$EA$8,#REF!,34)+HLOOKUP(Sheet2!$EA$9,#REF!,34)+HLOOKUP(Sheet2!$EA$10,#REF!,34)+HLOOKUP(Sheet2!$EA$11,#REF!,34)+HLOOKUP(Sheet2!$EA$12,#REF!,34)+HLOOKUP(Sheet2!$EA$13,#REF!,34)+HLOOKUP(Sheet2!$EA$14,#REF!,34)+HLOOKUP(Sheet2!$EA$15,#REF!,34)+HLOOKUP(Sheet2!$EA$16,#REF!,34)+HLOOKUP(Sheet2!$EA$17,#REF!,34))</f>
        <v>#REF!</v>
      </c>
      <c r="EB54" s="8" t="e">
        <f>SUM(HLOOKUP(Sheet2!$EB$3,#REF!,34)+HLOOKUP(Sheet2!$EB$4,#REF!,34)+HLOOKUP(Sheet2!$EB$5,#REF!,34)+HLOOKUP(Sheet2!$EB$6,#REF!,34)+HLOOKUP(Sheet2!$EB$7,#REF!,34)+HLOOKUP(Sheet2!$EB$8,#REF!,34)+HLOOKUP(Sheet2!$EB$9,#REF!,34)+HLOOKUP(Sheet2!$EB$10,#REF!,34)+HLOOKUP(Sheet2!$EB$11,#REF!,34)+HLOOKUP(Sheet2!$EB$12,#REF!,34)+HLOOKUP(Sheet2!$EB$13,#REF!,34)+HLOOKUP(Sheet2!$EB$14,#REF!,34)+HLOOKUP(Sheet2!$EB$15,#REF!,34)+HLOOKUP(Sheet2!$EB$16,#REF!,34)+HLOOKUP(Sheet2!$EB$17,#REF!,34))</f>
        <v>#REF!</v>
      </c>
      <c r="EC54" s="8" t="e">
        <f>SUM(HLOOKUP(Sheet2!$EC$3,#REF!,34)+HLOOKUP(Sheet2!$EC$4,#REF!,34)+HLOOKUP(Sheet2!$EC$5,#REF!,34)+HLOOKUP(Sheet2!$EC$6,#REF!,34)+HLOOKUP(Sheet2!$EC$7,#REF!,34)+HLOOKUP(Sheet2!$EC$8,#REF!,34)+HLOOKUP(Sheet2!$EC$9,#REF!,34)+HLOOKUP(Sheet2!$EC$10,#REF!,34)+HLOOKUP(Sheet2!$EC$11,#REF!,34)+HLOOKUP(Sheet2!$EC$12,#REF!,34)+HLOOKUP(Sheet2!$EC$13,#REF!,34)+HLOOKUP(Sheet2!$EC$14,#REF!,34)+HLOOKUP(Sheet2!$EC$15,#REF!,34)+HLOOKUP(Sheet2!$EC$16,#REF!,34)+HLOOKUP(Sheet2!$EC$17,#REF!,34))</f>
        <v>#REF!</v>
      </c>
      <c r="ED54" s="8" t="e">
        <f>SUM(HLOOKUP(Sheet2!$ED$3,#REF!,34)+HLOOKUP(Sheet2!$ED$4,#REF!,34)+HLOOKUP(Sheet2!$ED$5,#REF!,34)+HLOOKUP(Sheet2!$ED$6,#REF!,34)+HLOOKUP(Sheet2!$ED$7,#REF!,34)+HLOOKUP(Sheet2!$ED$8,#REF!,34)+HLOOKUP(Sheet2!$ED$9,#REF!,34)+HLOOKUP(Sheet2!$ED$10,#REF!,34)+HLOOKUP(Sheet2!$ED$11,#REF!,34)+HLOOKUP(Sheet2!$ED$12,#REF!,34)+HLOOKUP(Sheet2!$ED$13,#REF!,34)+HLOOKUP(Sheet2!$ED$14,#REF!,34)+HLOOKUP(Sheet2!$ED$15,#REF!,34)+HLOOKUP(Sheet2!$ED$16,#REF!,34))</f>
        <v>#REF!</v>
      </c>
      <c r="EE54" s="8" t="e">
        <f>SUM(HLOOKUP(Sheet2!$EE$3,#REF!,34)+HLOOKUP(Sheet2!$EE$4,#REF!,34)+HLOOKUP(Sheet2!$EE$5,#REF!,34)+HLOOKUP(Sheet2!$EE$6,#REF!,34)+HLOOKUP(Sheet2!$EE$7,#REF!,34)+HLOOKUP(Sheet2!$EE$8,#REF!,34)+HLOOKUP(Sheet2!$EE$9,#REF!,34)+HLOOKUP(Sheet2!$EE$10,#REF!,34)+HLOOKUP(Sheet2!$EE$11,#REF!,34)+HLOOKUP(Sheet2!$EE$12,#REF!,34)+HLOOKUP(Sheet2!$EE$13,#REF!,34)+HLOOKUP(Sheet2!$EE$14,#REF!,34)+HLOOKUP(Sheet2!$EE$15,#REF!,34)+HLOOKUP(Sheet2!$EE$16,#REF!,34))</f>
        <v>#REF!</v>
      </c>
      <c r="EF54" s="8" t="e">
        <f>SUM(HLOOKUP(Sheet2!$EF$3,#REF!,34)+HLOOKUP(Sheet2!$EF$4,#REF!,34)+HLOOKUP(Sheet2!$EF$5,#REF!,34)+HLOOKUP(Sheet2!$EF$6,#REF!,34)+HLOOKUP(Sheet2!$EF$7,#REF!,34)+HLOOKUP(Sheet2!$EF$8,#REF!,34)+HLOOKUP(Sheet2!$EF$9,#REF!,34)+HLOOKUP(Sheet2!$EF$10,#REF!,34)+HLOOKUP(Sheet2!$EF$11,#REF!,34)+HLOOKUP(Sheet2!$EF$12,#REF!,34)+HLOOKUP(Sheet2!$EF$13,#REF!,34)+HLOOKUP(Sheet2!$EF$14,#REF!,34)+HLOOKUP(Sheet2!$EF$15,#REF!,34)+HLOOKUP(Sheet2!$EF$16,#REF!,34))</f>
        <v>#REF!</v>
      </c>
      <c r="EG54" s="8" t="e">
        <f>SUM(HLOOKUP(Sheet2!$EG$3,#REF!,34)+HLOOKUP(Sheet2!$EG$4,#REF!,34)+HLOOKUP(Sheet2!$EG$5,#REF!,34)+HLOOKUP(Sheet2!$EG$6,#REF!,34)+HLOOKUP(Sheet2!$EG$7,#REF!,34)+HLOOKUP(Sheet2!$EG$8,#REF!,34)+HLOOKUP(Sheet2!$EG$9,#REF!,34)+HLOOKUP(Sheet2!$EG$10,#REF!,34)+HLOOKUP(Sheet2!$EG$11,#REF!,34)+HLOOKUP(Sheet2!$EG$12,#REF!,34)+HLOOKUP(Sheet2!$EG$13,#REF!,34)+HLOOKUP(Sheet2!$EG$14,#REF!,34))</f>
        <v>#REF!</v>
      </c>
      <c r="EH54" s="8" t="e">
        <f>SUM(HLOOKUP(Sheet2!$EH$3,#REF!,34)+HLOOKUP(Sheet2!$EH$4,#REF!,34)+HLOOKUP(Sheet2!$EH$5,#REF!,34)+HLOOKUP(Sheet2!$EH$6,#REF!,34)+HLOOKUP(Sheet2!$EH$7,#REF!,34)+HLOOKUP(Sheet2!$EH$8,#REF!,34)+HLOOKUP(Sheet2!$EH$9,#REF!,34)+HLOOKUP(Sheet2!$EH$10,#REF!,34)+HLOOKUP(Sheet2!$EH$11,#REF!,34)+HLOOKUP(Sheet2!$EH$12,#REF!,34)+HLOOKUP(Sheet2!$EH$13,#REF!,34)+HLOOKUP(Sheet2!$EH$14,#REF!,34)+HLOOKUP(Sheet2!$EH$15,#REF!,34)+HLOOKUP(Sheet2!$EH$16,#REF!,34))</f>
        <v>#REF!</v>
      </c>
      <c r="EI54" s="8" t="e">
        <f>SUM(HLOOKUP(Sheet2!$EI$3,#REF!,34)+HLOOKUP(Sheet2!$EI$4,#REF!,34)+HLOOKUP(Sheet2!$EI$5,#REF!,34)+HLOOKUP(Sheet2!$EI$6,#REF!,34)+HLOOKUP(Sheet2!$EI$7,#REF!,34)+HLOOKUP(Sheet2!$EI$8,#REF!,34)+HLOOKUP(Sheet2!$EI$9,#REF!,34)+HLOOKUP(Sheet2!$EI$10,#REF!,34)+HLOOKUP(Sheet2!$EI$11,#REF!,34)+HLOOKUP(Sheet2!$EI$12,#REF!,34)+HLOOKUP(Sheet2!$EI$13,#REF!,34)+HLOOKUP(Sheet2!$EI$14,#REF!,34)+HLOOKUP(Sheet2!$EI$15,#REF!,34)+HLOOKUP(Sheet2!$EI$16,#REF!,34))</f>
        <v>#REF!</v>
      </c>
      <c r="EJ54" s="8" t="e">
        <f>SUM(HLOOKUP(Sheet2!$EJ$3,#REF!,34)+HLOOKUP(Sheet2!$EJ$4,#REF!,34)+HLOOKUP(Sheet2!$EJ$5,#REF!,34)+HLOOKUP(Sheet2!$EJ$6,#REF!,34)+HLOOKUP(Sheet2!$EJ$7,#REF!,34)+HLOOKUP(Sheet2!$EJ$8,#REF!,34)+HLOOKUP(Sheet2!$EJ$9,#REF!,34)+HLOOKUP(Sheet2!$EJ$10,#REF!,34)+HLOOKUP(Sheet2!$EJ$11,#REF!,34)+HLOOKUP(Sheet2!$EJ$12,#REF!,34)+HLOOKUP(Sheet2!$EJ$13,#REF!,34)+HLOOKUP(Sheet2!$EJ$14,#REF!,34)+HLOOKUP(Sheet2!$EJ$15,#REF!,34)+HLOOKUP(Sheet2!$EJ$16,#REF!,34)+HLOOKUP(Sheet2!$EJ$17,#REF!,34))</f>
        <v>#REF!</v>
      </c>
      <c r="EK54" s="8" t="e">
        <f>SUM(HLOOKUP(Sheet2!$EK$3,#REF!,34)+HLOOKUP(Sheet2!$EK$4,#REF!,34)+HLOOKUP(Sheet2!$EK$5,#REF!,34)+HLOOKUP(Sheet2!$EK$6,#REF!,34)+HLOOKUP(Sheet2!$EK$7,#REF!,34)+HLOOKUP(Sheet2!$EK$8,#REF!,34)+HLOOKUP(Sheet2!$EK$9,#REF!,34)+HLOOKUP(Sheet2!$EK$10,#REF!,34)+HLOOKUP(Sheet2!$EK$11,#REF!,34)+HLOOKUP(Sheet2!$EK$12,#REF!,34)+HLOOKUP(Sheet2!$EK$13,#REF!,34)+HLOOKUP(Sheet2!$EK$14,#REF!,34)+HLOOKUP(Sheet2!$EK$15,#REF!,34)+HLOOKUP(Sheet2!$EK$16,#REF!,34)+HLOOKUP(Sheet2!$EK$17,#REF!,34))</f>
        <v>#REF!</v>
      </c>
      <c r="EL54" s="8" t="e">
        <f>SUM(HLOOKUP(Sheet2!$EL$3,#REF!,34)+HLOOKUP(Sheet2!$EL$4,#REF!,34)+HLOOKUP(Sheet2!$EL$5,#REF!,34)+HLOOKUP(Sheet2!$EL$6,#REF!,34)+HLOOKUP(Sheet2!$EL$7,#REF!,34)+HLOOKUP(Sheet2!$EL$8,#REF!,34)+HLOOKUP(Sheet2!$EL$9,#REF!,34)+HLOOKUP(Sheet2!$EL$10,#REF!,34)+HLOOKUP(Sheet2!$EL$11,#REF!,34)+HLOOKUP(Sheet2!$EL$12,#REF!,34)+HLOOKUP(Sheet2!$EL$13,#REF!,34)+HLOOKUP(Sheet2!$EL$14,#REF!,34)+HLOOKUP(Sheet2!$EL$15,#REF!,34)+HLOOKUP(Sheet2!$EL$16,#REF!,34)+HLOOKUP(Sheet2!$EL$17,#REF!,34)+HLOOKUP(Sheet2!$EL$18,#REF!,34)+HLOOKUP(Sheet2!$EL$19,#REF!,34)+HLOOKUP(Sheet2!$EL$20,#REF!,34))</f>
        <v>#REF!</v>
      </c>
      <c r="EM54" s="8" t="e">
        <f>SUM(HLOOKUP(Sheet2!$EM$3,#REF!,34)+HLOOKUP(Sheet2!$EM$4,#REF!,34)+HLOOKUP(Sheet2!$EM$5,#REF!,34)+HLOOKUP(Sheet2!$EM$6,#REF!,34)+HLOOKUP(Sheet2!$EM$7,#REF!,34)+HLOOKUP(Sheet2!$EM$8,#REF!,34)+HLOOKUP(Sheet2!$EM$9,#REF!,34)+HLOOKUP(Sheet2!$EM$10,#REF!,34)+HLOOKUP(Sheet2!$EM$11,#REF!,34)+HLOOKUP(Sheet2!$EM$12,#REF!,34)+HLOOKUP(Sheet2!$EM$13,#REF!,34)+HLOOKUP(Sheet2!$EM$14,#REF!,34)+HLOOKUP(Sheet2!$EM$15,#REF!,34)+HLOOKUP(Sheet2!$EM$16,#REF!,34)+HLOOKUP(Sheet2!$EM$17,#REF!,34))</f>
        <v>#REF!</v>
      </c>
      <c r="EN54" s="8" t="e">
        <f>SUM(HLOOKUP(Sheet2!$EN$3,#REF!,34)+HLOOKUP(Sheet2!$EN$4,#REF!,34)+HLOOKUP(Sheet2!$EN$5,#REF!,34)+HLOOKUP(Sheet2!$EN$6,#REF!,34)+HLOOKUP(Sheet2!$EN$7,#REF!,34)+HLOOKUP(Sheet2!$EN$8,#REF!,34)+HLOOKUP(Sheet2!$EN$9,#REF!,34)+HLOOKUP(Sheet2!$EN$10,#REF!,34)+HLOOKUP(Sheet2!$EN$11,#REF!,34)+HLOOKUP(Sheet2!$EN$12,#REF!,34)+HLOOKUP(Sheet2!$EN$13,#REF!,34)+HLOOKUP(Sheet2!$EN$14,#REF!,34)+HLOOKUP(Sheet2!$EN$15,#REF!,34)+HLOOKUP(Sheet2!$EN$16,#REF!,34)+HLOOKUP(Sheet2!$EN$17,#REF!,34)+HLOOKUP(Sheet2!$EN$18,#REF!,34)+HLOOKUP(Sheet2!$EN$19,#REF!,34))</f>
        <v>#REF!</v>
      </c>
      <c r="EO54" s="8" t="e">
        <f>SUM(HLOOKUP(Sheet2!$EO$3,#REF!,34)+HLOOKUP(Sheet2!$EO$4,#REF!,34)+HLOOKUP(Sheet2!$EO$5,#REF!,34)+HLOOKUP(Sheet2!$EO$6,#REF!,34)+HLOOKUP(Sheet2!$EO$7,#REF!,34)+HLOOKUP(Sheet2!$EO$8,#REF!,34)+HLOOKUP(Sheet2!$EO$9,#REF!,34)+HLOOKUP(Sheet2!$EO$10,#REF!,34)+HLOOKUP(Sheet2!$EO$11,#REF!,34)+HLOOKUP(Sheet2!$EO$12,#REF!,34)+HLOOKUP(Sheet2!$EO$13,#REF!,34))</f>
        <v>#REF!</v>
      </c>
      <c r="EP54" s="8" t="e">
        <f>SUM(HLOOKUP(Sheet2!$EP$3,#REF!,34)+HLOOKUP(Sheet2!$EP$4,#REF!,34)+HLOOKUP(Sheet2!$EP$5,#REF!,34)+HLOOKUP(Sheet2!$EP$6,#REF!,34)+HLOOKUP(Sheet2!$EP$7,#REF!,34)+HLOOKUP(Sheet2!$EP$8,#REF!,34)+HLOOKUP(Sheet2!$EP$9,#REF!,34)+HLOOKUP(Sheet2!$EP$10,#REF!,34)+HLOOKUP(Sheet2!$EP$11,#REF!,34)+HLOOKUP(Sheet2!$EP$12,#REF!,34)+HLOOKUP(Sheet2!$EP$13,#REF!,34))</f>
        <v>#REF!</v>
      </c>
      <c r="EQ54" s="8" t="e">
        <f>SUM(HLOOKUP(Sheet2!$EQ$3,#REF!,34)+HLOOKUP(Sheet2!$EQ$4,#REF!,34)+HLOOKUP(Sheet2!$EQ$5,#REF!,34)+HLOOKUP(Sheet2!$EQ$6,#REF!,34)+HLOOKUP(Sheet2!$EQ$7,#REF!,34)+HLOOKUP(Sheet2!$EQ$8,#REF!,34)+HLOOKUP(Sheet2!$EQ$9,#REF!,34)+HLOOKUP(Sheet2!$EQ$10,#REF!,34)+HLOOKUP(Sheet2!$EQ$11,#REF!,34)+HLOOKUP(Sheet2!$EQ$12,#REF!,34)+HLOOKUP(Sheet2!$EQ$13,#REF!,34)+HLOOKUP(Sheet2!$EQ$14,#REF!,34))</f>
        <v>#REF!</v>
      </c>
      <c r="ER54" s="8" t="e">
        <f>SUM(HLOOKUP(Sheet2!$ER$3,#REF!,34)+HLOOKUP(Sheet2!$ER$4,#REF!,34)+HLOOKUP(Sheet2!$ER$5,#REF!,34)+HLOOKUP(Sheet2!$ER$6,#REF!,34)+HLOOKUP(Sheet2!$ER$7,#REF!,34)+HLOOKUP(Sheet2!$ER$8,#REF!,34)+HLOOKUP(Sheet2!$ER$9,#REF!,34)+HLOOKUP(Sheet2!$ER$10,#REF!,34)+HLOOKUP(Sheet2!$ER$11,#REF!,34))</f>
        <v>#REF!</v>
      </c>
      <c r="ES54" s="8" t="e">
        <f>SUM(HLOOKUP(Sheet2!$ES$3,#REF!,34)+HLOOKUP(Sheet2!$ES$4,#REF!,34)+HLOOKUP(Sheet2!$ES$5,#REF!,34)+HLOOKUP(Sheet2!$ES$6,#REF!,34)+HLOOKUP(Sheet2!$ES$7,#REF!,34)+HLOOKUP(Sheet2!$ES$8,#REF!,34)+HLOOKUP(Sheet2!$ES$9,#REF!,34)+HLOOKUP(Sheet2!$ES$10,#REF!,34)+HLOOKUP(Sheet2!$ES$11,#REF!,34)+HLOOKUP(Sheet2!$ES$12,#REF!,34)+HLOOKUP(Sheet2!$ES$13,#REF!,34))</f>
        <v>#REF!</v>
      </c>
      <c r="ET54" s="8" t="e">
        <f>SUM(HLOOKUP(Sheet2!$ET$3,#REF!,34)+HLOOKUP(Sheet2!$ET$4,#REF!,34)+HLOOKUP(Sheet2!$ET$5,#REF!,34)+HLOOKUP(Sheet2!$ET$6,#REF!,34)+HLOOKUP(Sheet2!$ET$7,#REF!,34)+HLOOKUP(Sheet2!$ET$8,#REF!,34)+HLOOKUP(Sheet2!$ET$9,#REF!,34)+HLOOKUP(Sheet2!$ET$10,#REF!,34)+HLOOKUP(Sheet2!$ET$11,#REF!,34))</f>
        <v>#REF!</v>
      </c>
      <c r="EU54" s="8" t="e">
        <f>SUM(HLOOKUP(Sheet2!$EU$3,#REF!,34)+HLOOKUP(Sheet2!$EU$4,#REF!,34)+HLOOKUP(Sheet2!$EU$5,#REF!,34)+HLOOKUP(Sheet2!$EU$6,#REF!,34)+HLOOKUP(Sheet2!$EU$7,#REF!,34)+HLOOKUP(Sheet2!$EU$8,#REF!,34)+HLOOKUP(Sheet2!$EU$9,#REF!,34)+HLOOKUP(Sheet2!$EU$10,#REF!,34)+HLOOKUP(Sheet2!$EU$11,#REF!,34)+HLOOKUP(Sheet2!$EU$12,#REF!,34)+HLOOKUP(Sheet2!$EU$13,#REF!,34))</f>
        <v>#REF!</v>
      </c>
      <c r="EV54" s="8" t="e">
        <f>SUM(HLOOKUP(Sheet2!$EV$3,#REF!,34)+HLOOKUP(Sheet2!$EV$4,#REF!,34)+HLOOKUP(Sheet2!$EV$5,#REF!,34)+HLOOKUP(Sheet2!$EV$6,#REF!,34)+HLOOKUP(Sheet2!$EV$7,#REF!,34)+HLOOKUP(Sheet2!$EV$8,#REF!,34)+HLOOKUP(Sheet2!$EV$9,#REF!,34)+HLOOKUP(Sheet2!$EV$10,#REF!,34)+HLOOKUP(Sheet2!$EV$11,#REF!,34)+HLOOKUP(Sheet2!$EV$12,#REF!,34)+HLOOKUP(Sheet2!$EV$13,#REF!,34)+HLOOKUP(Sheet2!$EV$14,#REF!,34))</f>
        <v>#REF!</v>
      </c>
      <c r="EW54" s="8" t="e">
        <f>SUM(HLOOKUP(Sheet2!$EW$3,#REF!,34)+HLOOKUP(Sheet2!$EW$4,#REF!,34)+HLOOKUP(Sheet2!$EW$5,#REF!,34)+HLOOKUP(Sheet2!$EW$6,#REF!,34)+HLOOKUP(Sheet2!$EW$7,#REF!,34)+HLOOKUP(Sheet2!$EW$8,#REF!,34)+HLOOKUP(Sheet2!$EW$9,#REF!,34)+HLOOKUP(Sheet2!$EW$10,#REF!,34)+HLOOKUP(Sheet2!$EW$11,#REF!,34)+HLOOKUP(Sheet2!$EW$12,#REF!,34)+HLOOKUP(Sheet2!$EW$13,#REF!,34)+HLOOKUP(Sheet2!$EW$14,#REF!,34))</f>
        <v>#REF!</v>
      </c>
      <c r="EX54" s="8" t="e">
        <f>SUM(HLOOKUP(Sheet2!$EX$3,#REF!,34)+HLOOKUP(Sheet2!$EX$4,#REF!,34)+HLOOKUP(Sheet2!$EX$5,#REF!,34)+HLOOKUP(Sheet2!$EX$6,#REF!,34)+HLOOKUP(Sheet2!$EX$7,#REF!,34)+HLOOKUP(Sheet2!$EX$8,#REF!,34)+HLOOKUP(Sheet2!$EX$9,#REF!,34)+HLOOKUP(Sheet2!$EX$10,#REF!,34)+HLOOKUP(Sheet2!$EX$11,#REF!,34)+HLOOKUP(Sheet2!$EX$12,#REF!,34)+HLOOKUP(Sheet2!$EX$13,#REF!,34)+HLOOKUP(Sheet2!$EX$14,#REF!,34)+HLOOKUP(Sheet2!$EX$15,#REF!,34))</f>
        <v>#REF!</v>
      </c>
      <c r="EY54" s="8" t="e">
        <f>SUM(HLOOKUP(Sheet2!$EY$3,#REF!,34)+HLOOKUP(Sheet2!$EY$4,#REF!,34)+HLOOKUP(Sheet2!$EY$5,#REF!,34)+HLOOKUP(Sheet2!$EY$6,#REF!,34)+HLOOKUP(Sheet2!$EY$7,#REF!,34)+HLOOKUP(Sheet2!$EY$8,#REF!,34)+HLOOKUP(Sheet2!$EY$9,#REF!,34)+HLOOKUP(Sheet2!$EY$10,#REF!,34)+HLOOKUP(Sheet2!$EY$11,#REF!,34)+HLOOKUP(Sheet2!$EY$12,#REF!,34))</f>
        <v>#REF!</v>
      </c>
      <c r="EZ54" s="8" t="e">
        <f>SUM(HLOOKUP(Sheet2!$EZ$3,#REF!,34)+HLOOKUP(Sheet2!$EZ$4,#REF!,34)+HLOOKUP(Sheet2!$EZ$5,#REF!,34)+HLOOKUP(Sheet2!$EZ$6,#REF!,34)+HLOOKUP(Sheet2!$EZ$7,#REF!,34)+HLOOKUP(Sheet2!$EZ$8,#REF!,34)+HLOOKUP(Sheet2!$EZ$9,#REF!,34)+HLOOKUP(Sheet2!$EZ$10,#REF!,34)+HLOOKUP(Sheet2!$EZ$11,#REF!,34)+HLOOKUP(Sheet2!$EZ$12,#REF!,34)+HLOOKUP(Sheet2!$EZ$13,#REF!,34)+HLOOKUP(Sheet2!$EZ$14,#REF!,34))</f>
        <v>#REF!</v>
      </c>
      <c r="FA54" s="8" t="e">
        <f>SUM(HLOOKUP(Sheet2!$FA$3,#REF!,34)+HLOOKUP(Sheet2!$FA$4,#REF!,34)+HLOOKUP(Sheet2!$FA$5,#REF!,34)+HLOOKUP(Sheet2!$FA$6,#REF!,34)+HLOOKUP(Sheet2!$FA$7,#REF!,34)+HLOOKUP(Sheet2!$FA$8,#REF!,34)+HLOOKUP(Sheet2!$FA$9,#REF!,34)+HLOOKUP(Sheet2!$FA$10,#REF!,34)+HLOOKUP(Sheet2!$FA$11,#REF!,34)+HLOOKUP(Sheet2!$FA$12,#REF!,34))</f>
        <v>#REF!</v>
      </c>
      <c r="FB54" s="8" t="e">
        <f>SUM(HLOOKUP(Sheet2!$FB$3,#REF!,34)+HLOOKUP(Sheet2!$FB$4,#REF!,34)+HLOOKUP(Sheet2!$FB$5,#REF!,34)+HLOOKUP(Sheet2!$FB$6,#REF!,34)+HLOOKUP(Sheet2!$FB$7,#REF!,34)+HLOOKUP(Sheet2!$FB$8,#REF!,34)+HLOOKUP(Sheet2!$FB$9,#REF!,34)+HLOOKUP(Sheet2!$FB$10,#REF!,34)+HLOOKUP(Sheet2!$FB$11,#REF!,34)+HLOOKUP(Sheet2!$FB$12,#REF!,34)+HLOOKUP(Sheet2!$FB$13,#REF!,34)+HLOOKUP(Sheet2!$FB$14,#REF!,34))</f>
        <v>#REF!</v>
      </c>
    </row>
    <row r="55" spans="1:158" ht="27.6">
      <c r="A55" s="10" t="s">
        <v>31</v>
      </c>
      <c r="B55" s="8" t="e">
        <f>SUM(HLOOKUP(Sheet2!$B$3,#REF!,35)+HLOOKUP(Sheet2!$B$4,#REF!,35)+HLOOKUP(Sheet2!$B$5,#REF!,35)+HLOOKUP(Sheet2!$B$6,#REF!,35)+HLOOKUP(Sheet2!$B$7,#REF!,35)+HLOOKUP(Sheet2!$B$8,#REF!,35)+HLOOKUP(Sheet2!$B$9,#REF!,35)+HLOOKUP(Sheet2!$B$10,#REF!,35)+HLOOKUP(Sheet2!$B$11,#REF!,35))</f>
        <v>#REF!</v>
      </c>
      <c r="C55" s="8" t="e">
        <f>SUM(HLOOKUP(Sheet2!$C$3,#REF!,35)+HLOOKUP(Sheet2!$C$4,#REF!,35)+HLOOKUP(Sheet2!$C$5,#REF!,35)+HLOOKUP(Sheet2!$C$6,#REF!,35)+HLOOKUP(Sheet2!$C$7,#REF!,35)+HLOOKUP(Sheet2!$C$8,#REF!,35)+HLOOKUP(Sheet2!$C$9,#REF!,35)+HLOOKUP(Sheet2!$C$10,#REF!,35)+HLOOKUP(Sheet2!$C$11,#REF!,35)+HLOOKUP(Sheet2!$C$12,#REF!,35))</f>
        <v>#REF!</v>
      </c>
      <c r="D55" s="8" t="e">
        <f>SUM(HLOOKUP(Sheet2!$D$3,#REF!,35)+HLOOKUP(Sheet2!$D$4,#REF!,35)+HLOOKUP(Sheet2!$D$5,#REF!,35)+HLOOKUP(Sheet2!$D$6,#REF!,35)+HLOOKUP(Sheet2!$D$7,#REF!,35)+HLOOKUP(Sheet2!$D$8,#REF!,35)+HLOOKUP(Sheet2!$D$9,#REF!,35)+HLOOKUP(Sheet2!$D$10,#REF!,35)+HLOOKUP(Sheet2!$D$11,#REF!,35)+HLOOKUP(Sheet2!$D$12,#REF!,35))</f>
        <v>#REF!</v>
      </c>
      <c r="E55" s="8">
        <v>0</v>
      </c>
      <c r="F55" s="8" t="e">
        <f>SUM(HLOOKUP(Sheet2!$F$3,#REF!,35)+HLOOKUP(Sheet2!$F$4,#REF!,35)+HLOOKUP(Sheet2!$F$5,#REF!,35)+HLOOKUP(Sheet2!$F$6,#REF!,35)+HLOOKUP(Sheet2!$F$7,#REF!,35)+HLOOKUP(Sheet2!$F$8,#REF!,35)+HLOOKUP(Sheet2!$F$9,#REF!,35)+HLOOKUP(Sheet2!$F$10,#REF!,35)+HLOOKUP(Sheet2!$F$11,#REF!,35)+HLOOKUP(Sheet2!$F$12,#REF!,35))</f>
        <v>#REF!</v>
      </c>
      <c r="G55" s="8" t="e">
        <f>SUM(HLOOKUP(Sheet2!$G$3,#REF!,35)+HLOOKUP(Sheet2!$G$4,#REF!,35)+HLOOKUP(Sheet2!$G$5,#REF!,35)+HLOOKUP(Sheet2!$G$6,#REF!,35)+HLOOKUP(Sheet2!$G$7,#REF!,35)+HLOOKUP(Sheet2!$G$8,#REF!,35)+HLOOKUP(Sheet2!$G$9,#REF!,35)+HLOOKUP(Sheet2!$G$10,#REF!,35)+HLOOKUP(Sheet2!$G$11,#REF!,35)+HLOOKUP(Sheet2!$G$12,#REF!,35)+HLOOKUP(Sheet2!$G$13,#REF!,35)+HLOOKUP(Sheet2!$G$14,#REF!,35))</f>
        <v>#REF!</v>
      </c>
      <c r="H55" s="8" t="e">
        <f>SUM(HLOOKUP(Sheet2!$H$3,#REF!,35)+HLOOKUP(Sheet2!$H$4,#REF!,35)+HLOOKUP(Sheet2!$H$5,#REF!,35)+HLOOKUP(Sheet2!$H$6,#REF!,35)+HLOOKUP(Sheet2!$H$7,#REF!,35)+HLOOKUP(Sheet2!$H$8,#REF!,35)+HLOOKUP(Sheet2!$H$9,#REF!,35)+HLOOKUP(Sheet2!$H$10,#REF!,35)+HLOOKUP(Sheet2!$H$11,#REF!,35))</f>
        <v>#REF!</v>
      </c>
      <c r="I55" s="8" t="e">
        <f>SUM(HLOOKUP(Sheet2!$I$3,#REF!,35)+HLOOKUP(Sheet2!$I$4,#REF!,35)+HLOOKUP(Sheet2!$I$5,#REF!,35)+HLOOKUP(Sheet2!$I$6,#REF!,35)+HLOOKUP(Sheet2!$I$7,#REF!,35)+HLOOKUP(Sheet2!$I$8,#REF!,35)+HLOOKUP(Sheet2!$I$9,#REF!,35)+HLOOKUP(Sheet2!$I$10,#REF!,35)+HLOOKUP(Sheet2!$I$11,#REF!,35)+HLOOKUP(Sheet2!$I$12,#REF!,35)+HLOOKUP(Sheet2!$I$13,#REF!,35))</f>
        <v>#REF!</v>
      </c>
      <c r="J55" s="8" t="e">
        <f>SUM(HLOOKUP(Sheet2!$J$3,#REF!,35)+HLOOKUP(Sheet2!$J$4,#REF!,35)+HLOOKUP(Sheet2!$J$5,#REF!,35)+HLOOKUP(Sheet2!$J$6,#REF!,35)+HLOOKUP(Sheet2!$J$7,#REF!,35)+HLOOKUP(Sheet2!$J$8,#REF!,35)+HLOOKUP(Sheet2!$J$9,#REF!,35)+HLOOKUP(Sheet2!$J$10,#REF!,35)+HLOOKUP(Sheet2!$J$11,#REF!,35)+HLOOKUP(Sheet2!$J$12,#REF!,35)+HLOOKUP(Sheet2!$J$13,#REF!,35)+HLOOKUP(Sheet2!$J$14,#REF!,35))</f>
        <v>#REF!</v>
      </c>
      <c r="K55" s="8" t="e">
        <f>SUM(HLOOKUP(Sheet2!$K$3,#REF!,35)+HLOOKUP(Sheet2!$K$4,#REF!,35)+HLOOKUP(Sheet2!$K$5,#REF!,35)+HLOOKUP(Sheet2!$K$6,#REF!,35)+HLOOKUP(Sheet2!$K$7,#REF!,35)+HLOOKUP(Sheet2!$K$8,#REF!,35)+HLOOKUP(Sheet2!$K$9,#REF!,35)+HLOOKUP(Sheet2!$K$10,#REF!,35)+HLOOKUP(Sheet2!$K$11,#REF!,35)+HLOOKUP(Sheet2!$K$12,#REF!,35)+HLOOKUP(Sheet2!$K$13,#REF!,35)+HLOOKUP(Sheet2!$K$14,#REF!,35))</f>
        <v>#REF!</v>
      </c>
      <c r="L55" s="8" t="e">
        <f>SUM(HLOOKUP(Sheet2!$L$3,#REF!,35)+HLOOKUP(Sheet2!$L$4,#REF!,35)+HLOOKUP(Sheet2!$L$5,#REF!,35)+HLOOKUP(Sheet2!$L$6,#REF!,35)+HLOOKUP(Sheet2!$L$7,#REF!,35)+HLOOKUP(Sheet2!$L$8,#REF!,35)+HLOOKUP(Sheet2!$L$9,#REF!,35)+HLOOKUP(Sheet2!$L$10,#REF!,35)+HLOOKUP(Sheet2!$L$11,#REF!,35)+HLOOKUP(Sheet2!$L$12,#REF!,35)+HLOOKUP(Sheet2!$L$13,#REF!,35)+HLOOKUP(Sheet2!$L$14,#REF!,35))</f>
        <v>#REF!</v>
      </c>
      <c r="M55" s="8">
        <v>0</v>
      </c>
      <c r="N55" s="8" t="e">
        <f>SUM(HLOOKUP(Sheet2!$N$3,#REF!,35)+HLOOKUP(Sheet2!$N$4,#REF!,35)+HLOOKUP(Sheet2!$N$5,#REF!,35)+HLOOKUP(Sheet2!$N$6,#REF!,35)+HLOOKUP(Sheet2!$N$7,#REF!,35)+HLOOKUP(Sheet2!$N$8,#REF!,35)+HLOOKUP(Sheet2!$N$9,#REF!,35)+HLOOKUP(Sheet2!$N$10,#REF!,35)+HLOOKUP(Sheet2!$N$11,#REF!,35)+HLOOKUP(Sheet2!$N$12,#REF!,35))</f>
        <v>#REF!</v>
      </c>
      <c r="O55" s="8" t="e">
        <f>SUM(HLOOKUP(Sheet2!$O$3,#REF!,35)+HLOOKUP(Sheet2!$O$4,#REF!,35)+HLOOKUP(Sheet2!$O$5,#REF!,35)+HLOOKUP(Sheet2!$O$6,#REF!,35)+HLOOKUP(Sheet2!$O$7,#REF!,35)+HLOOKUP(Sheet2!$O$8,#REF!,35)+HLOOKUP(Sheet2!$O$9,#REF!,35)+HLOOKUP(Sheet2!$O$10,#REF!,35)+HLOOKUP(Sheet2!$O$11,#REF!,35)+HLOOKUP(Sheet2!$O$12,#REF!,35)+HLOOKUP(Sheet2!$O$13,#REF!,35)+HLOOKUP(Sheet2!$O$14,#REF!,35))</f>
        <v>#REF!</v>
      </c>
      <c r="P55" s="8" t="e">
        <f>SUM(HLOOKUP(Sheet2!$P$3,#REF!,35)+HLOOKUP(Sheet2!$P$4,#REF!,35)+HLOOKUP(Sheet2!$P$5,#REF!,35)+HLOOKUP(Sheet2!$P$6,#REF!,35)+HLOOKUP(Sheet2!$P$7,#REF!,35)+HLOOKUP(Sheet2!$P$8,#REF!,35)+HLOOKUP(Sheet2!$P$9,#REF!,35)+HLOOKUP(Sheet2!$P$10,#REF!,35)+HLOOKUP(Sheet2!$P$11,#REF!,35)+HLOOKUP(Sheet2!$P$12,#REF!,35)+HLOOKUP(Sheet2!$P$13,#REF!,35)+HLOOKUP(Sheet2!$P$14,#REF!,35))</f>
        <v>#REF!</v>
      </c>
      <c r="Q55" s="8" t="e">
        <f>SUM(HLOOKUP(Sheet2!$Q$3,#REF!,35)+HLOOKUP(Sheet2!$Q$4,#REF!,35)+HLOOKUP(Sheet2!$Q$5,#REF!,35)+HLOOKUP(Sheet2!$Q$6,#REF!,35)+HLOOKUP(Sheet2!$Q$7,#REF!,35)+HLOOKUP(Sheet2!$Q$8,#REF!,35)+HLOOKUP(Sheet2!$Q$9,#REF!,35)+HLOOKUP(Sheet2!$Q$10,#REF!,35)+HLOOKUP(Sheet2!$Q$11,#REF!,35)+HLOOKUP(Sheet2!$Q$12,#REF!,35)+HLOOKUP(Sheet2!$Q$13,#REF!,35)+HLOOKUP(Sheet2!$Q$14,#REF!,35))</f>
        <v>#REF!</v>
      </c>
      <c r="R55" s="8" t="e">
        <f>SUM(HLOOKUP(Sheet2!$R$3,#REF!,35)+HLOOKUP(Sheet2!$R$4,#REF!,35)+HLOOKUP(Sheet2!$R$5,#REF!,35)+HLOOKUP(Sheet2!$R$6,#REF!,35)+HLOOKUP(Sheet2!$R$7,#REF!,35)+HLOOKUP(Sheet2!$R$8,#REF!,35)+HLOOKUP(Sheet2!$R$9,#REF!,35)+HLOOKUP(Sheet2!$R$10,#REF!,35)+HLOOKUP(Sheet2!$R$11,#REF!,35))</f>
        <v>#REF!</v>
      </c>
      <c r="S55" s="8" t="e">
        <f>SUM(HLOOKUP(Sheet2!$S$3,#REF!,35)+HLOOKUP(Sheet2!$S$4,#REF!,35)+HLOOKUP(Sheet2!$S$5,#REF!,35)+HLOOKUP(Sheet2!$S$6,#REF!,35)+HLOOKUP(Sheet2!$S$7,#REF!,35)+HLOOKUP(Sheet2!$S$8,#REF!,35)+HLOOKUP(Sheet2!$S$9,#REF!,35)+HLOOKUP(Sheet2!$S$10,#REF!,35)+HLOOKUP(Sheet2!$S$11,#REF!,35)+HLOOKUP(Sheet2!$S$12,#REF!,35)+HLOOKUP(Sheet2!$S$13,#REF!,35))</f>
        <v>#REF!</v>
      </c>
      <c r="T55" s="8" t="e">
        <f>SUM(HLOOKUP(Sheet2!$T$3,#REF!,35)+HLOOKUP(Sheet2!$T$4,#REF!,35)+HLOOKUP(Sheet2!$T$5,#REF!,35)+HLOOKUP(Sheet2!$T$6,#REF!,35)+HLOOKUP(Sheet2!$T$7,#REF!,35)+HLOOKUP(Sheet2!$T$8,#REF!,35)+HLOOKUP(Sheet2!$T$9,#REF!,35)+HLOOKUP(Sheet2!$T$10,#REF!,35)+HLOOKUP(Sheet2!$T$11,#REF!,35)+HLOOKUP(Sheet2!$T$12,#REF!,35))</f>
        <v>#REF!</v>
      </c>
      <c r="U55" s="8" t="e">
        <f>SUM(HLOOKUP(Sheet2!$U$3,#REF!,35)+HLOOKUP(Sheet2!$U$4,#REF!,35)+HLOOKUP(Sheet2!$U$5,#REF!,35)+HLOOKUP(Sheet2!$U$6,#REF!,35)+HLOOKUP(Sheet2!$U$7,#REF!,35)+HLOOKUP(Sheet2!$U$8,#REF!,35)+HLOOKUP(Sheet2!$U$9,#REF!,35)+HLOOKUP(Sheet2!$U$10,#REF!,35)+HLOOKUP(Sheet2!$U$11,#REF!,35)+HLOOKUP(Sheet2!$U$12,#REF!,35)+HLOOKUP(Sheet2!$U$13,#REF!,35)+HLOOKUP(Sheet2!$U$14,#REF!,35)+HLOOKUP(Sheet2!$U$15,#REF!,35))</f>
        <v>#REF!</v>
      </c>
      <c r="V55" s="8" t="e">
        <f>SUM(HLOOKUP(Sheet2!$V$3,#REF!,35)+HLOOKUP(Sheet2!$V$4,#REF!,35)+HLOOKUP(Sheet2!$V$5,#REF!,35)+HLOOKUP(Sheet2!$V$6,#REF!,35)+HLOOKUP(Sheet2!$V$7,#REF!,35)+HLOOKUP(Sheet2!$V$8,#REF!,35)+HLOOKUP(Sheet2!$V$9,#REF!,35)+HLOOKUP(Sheet2!$V$10,#REF!,35)+HLOOKUP(Sheet2!$V$11,#REF!,35)+HLOOKUP(Sheet2!$V$12,#REF!,35)+HLOOKUP(Sheet2!$V$13,#REF!,35)+HLOOKUP(Sheet2!$V$14,#REF!,35)+HLOOKUP(Sheet2!$V$15,#REF!,35))</f>
        <v>#REF!</v>
      </c>
      <c r="W55" s="8" t="e">
        <f>SUM(HLOOKUP(Sheet2!$W$3,#REF!,35)+HLOOKUP(Sheet2!$W$4,#REF!,35)+HLOOKUP(Sheet2!$W$5,#REF!,35)+HLOOKUP(Sheet2!$W$6,#REF!,35)+HLOOKUP(Sheet2!$W$7,#REF!,35)+HLOOKUP(Sheet2!$W$8,#REF!,35)+HLOOKUP(Sheet2!$W$9,#REF!,35)+HLOOKUP(Sheet2!$W$10,#REF!,35)+HLOOKUP(Sheet2!$W$11,#REF!,35)+HLOOKUP(Sheet2!$W$12,#REF!,35)+HLOOKUP(Sheet2!$W$13,#REF!,35)+HLOOKUP(Sheet2!$W$14,#REF!,35)+HLOOKUP(Sheet2!$W$15,#REF!,35))</f>
        <v>#REF!</v>
      </c>
      <c r="X55" s="8" t="e">
        <f>SUM(HLOOKUP(Sheet2!$X$3,#REF!,35)+HLOOKUP(Sheet2!$X$4,#REF!,35)+HLOOKUP(Sheet2!$X$5,#REF!,35)+HLOOKUP(Sheet2!$X$6,#REF!,35)+HLOOKUP(Sheet2!$X$7,#REF!,35)+HLOOKUP(Sheet2!$X$8,#REF!,35)+HLOOKUP(Sheet2!$X$9,#REF!,35)+HLOOKUP(Sheet2!$X$10,#REF!,35)+HLOOKUP(Sheet2!$X$11,#REF!,35)+HLOOKUP(Sheet2!$X$12,#REF!,35)+HLOOKUP(Sheet2!$X$13,#REF!,35)+HLOOKUP(Sheet2!$X$14,#REF!,35)+HLOOKUP(Sheet2!$X$15,#REF!,35))</f>
        <v>#REF!</v>
      </c>
      <c r="Y55" s="8" t="e">
        <f>SUM(HLOOKUP(Sheet2!$Y$3,#REF!,35)+HLOOKUP(Sheet2!$Y$4,#REF!,35)+HLOOKUP(Sheet2!$Y$5,#REF!,35)+HLOOKUP(Sheet2!$Y$6,#REF!,35)+HLOOKUP(Sheet2!$Y$7,#REF!,35)+HLOOKUP(Sheet2!$Y$8,#REF!,35)+HLOOKUP(Sheet2!$Y$9,#REF!,35)+HLOOKUP(Sheet2!$Y$10,#REF!,35)+HLOOKUP(Sheet2!$Y$11,#REF!,35)+HLOOKUP(Sheet2!$Y$12,#REF!,35)+HLOOKUP(Sheet2!$Y$13,#REF!,35)+HLOOKUP(Sheet2!$Y$14,#REF!,35))</f>
        <v>#REF!</v>
      </c>
      <c r="Z55" s="8" t="e">
        <f>SUM(HLOOKUP(Sheet2!$Z$3,#REF!,35)+HLOOKUP(Sheet2!$Z$4,#REF!,35)+HLOOKUP(Sheet2!$Z$5,#REF!,35)+HLOOKUP(Sheet2!$Z$6,#REF!,35)+HLOOKUP(Sheet2!$Z$7,#REF!,35)+HLOOKUP(Sheet2!$Z$8,#REF!,35)+HLOOKUP(Sheet2!$Z$9,#REF!,35)+HLOOKUP(Sheet2!$Z$10,#REF!,35)+HLOOKUP(Sheet2!$Z$11,#REF!,35)+HLOOKUP(Sheet2!$Z$12,#REF!,35)+HLOOKUP(Sheet2!$Z$13,#REF!,35)+HLOOKUP(Sheet2!$Z$14,#REF!,35))</f>
        <v>#REF!</v>
      </c>
      <c r="AA55" s="8" t="e">
        <f>SUM(HLOOKUP(Sheet2!$AA$3,#REF!,35)+HLOOKUP(Sheet2!$AA$4,#REF!,35)+HLOOKUP(Sheet2!$AA$5,#REF!,35)+HLOOKUP(Sheet2!$AA$6,#REF!,35)+HLOOKUP(Sheet2!$AA$7,#REF!,35)+HLOOKUP(Sheet2!$AA$8,#REF!,35)+HLOOKUP(Sheet2!$AA$9,#REF!,35)+HLOOKUP(Sheet2!$AA$10,#REF!,35)+HLOOKUP(Sheet2!$AA$11,#REF!,35)+HLOOKUP(Sheet2!$AA$12,#REF!,35)+HLOOKUP(Sheet2!$AA$13,#REF!,35)+HLOOKUP(Sheet2!$AA$14,#REF!,35))</f>
        <v>#REF!</v>
      </c>
      <c r="AB55" s="8" t="e">
        <f>SUM(HLOOKUP(Sheet2!$AB$3,#REF!,35)+HLOOKUP(Sheet2!$AB$4,#REF!,35)+HLOOKUP(Sheet2!$AB$5,#REF!,35)+HLOOKUP(Sheet2!$AB$6,#REF!,35)+HLOOKUP(Sheet2!$AB$7,#REF!,35)+HLOOKUP(Sheet2!$AB$8,#REF!,35)+HLOOKUP(Sheet2!$AB$9,#REF!,35)+HLOOKUP(Sheet2!$AB$10,#REF!,35)+HLOOKUP(Sheet2!$AB$11,#REF!,35)+HLOOKUP(Sheet2!$AB$12,#REF!,35))</f>
        <v>#REF!</v>
      </c>
      <c r="AC55" s="8" t="e">
        <f>SUM(HLOOKUP(Sheet2!$AC$3,#REF!,35)+HLOOKUP(Sheet2!$AC$4,#REF!,35)+HLOOKUP(Sheet2!$AC$5,#REF!,35)+HLOOKUP(Sheet2!$AC$6,#REF!,35)+HLOOKUP(Sheet2!$AC$7,#REF!,35)+HLOOKUP(Sheet2!$AC$8,#REF!,35)+HLOOKUP(Sheet2!$AC$9,#REF!,35)+HLOOKUP(Sheet2!$AC$10,#REF!,35)+HLOOKUP(Sheet2!$AC$11,#REF!,35)+HLOOKUP(Sheet2!$AC$12,#REF!,35)+HLOOKUP(Sheet2!$AC$13,#REF!,35)+HLOOKUP(Sheet2!$AC$14,#REF!,35))</f>
        <v>#REF!</v>
      </c>
      <c r="AD55" s="8" t="e">
        <f>SUM(HLOOKUP(Sheet2!$AD$3,#REF!,35)+HLOOKUP(Sheet2!$AD$4,#REF!,35)+HLOOKUP(Sheet2!$AD$5,#REF!,35)+HLOOKUP(Sheet2!$AD$6,#REF!,35)+HLOOKUP(Sheet2!$AD$7,#REF!,35)+HLOOKUP(Sheet2!$AD$8,#REF!,35)+HLOOKUP(Sheet2!$AD$9,#REF!,35)+HLOOKUP(Sheet2!$AD$10,#REF!,35)+HLOOKUP(Sheet2!$AD$11,#REF!,35)+HLOOKUP(Sheet2!$AD$12,#REF!,35)+HLOOKUP(Sheet2!$AD$13,#REF!,35)+HLOOKUP(Sheet2!$AD$14,#REF!,35)+HLOOKUP(Sheet2!$AD$15,#REF!,35)+HLOOKUP(Sheet2!$AD$16,#REF!,35))</f>
        <v>#REF!</v>
      </c>
      <c r="AE55" s="8" t="e">
        <f>SUM(HLOOKUP(Sheet2!$AE$3,#REF!,35)+HLOOKUP(Sheet2!$AE$4,#REF!,35)+HLOOKUP(Sheet2!$AE$5,#REF!,35)+HLOOKUP(Sheet2!$AE$6,#REF!,35)+HLOOKUP(Sheet2!$AE$7,#REF!,35)+HLOOKUP(Sheet2!$AE$8,#REF!,35)+HLOOKUP(Sheet2!$AE$9,#REF!,35)+HLOOKUP(Sheet2!$AE$10,#REF!,35)+HLOOKUP(Sheet2!$AE$11,#REF!,35)+HLOOKUP(Sheet2!$AE$12,#REF!,35)+HLOOKUP(Sheet2!$AE$13,#REF!,35)+HLOOKUP(Sheet2!$AE$14,#REF!,35)+HLOOKUP(Sheet2!$AE$15,#REF!,35)+HLOOKUP(Sheet2!$AE$16,#REF!,35)+HLOOKUP(Sheet2!$AE$17,#REF!,35))</f>
        <v>#REF!</v>
      </c>
      <c r="AF55" s="8" t="e">
        <f>SUM(HLOOKUP(Sheet2!$AF$3,#REF!,35)+HLOOKUP(Sheet2!$AF$4,#REF!,35)+HLOOKUP(Sheet2!$AF$5,#REF!,35)+HLOOKUP(Sheet2!$AF$6,#REF!,35)+HLOOKUP(Sheet2!$AF$7,#REF!,35)+HLOOKUP(Sheet2!$AF$8,#REF!,35)+HLOOKUP(Sheet2!$AF$9,#REF!,35)+HLOOKUP(Sheet2!$AF$10,#REF!,35)+HLOOKUP(Sheet2!$AF$11,#REF!,35)+HLOOKUP(Sheet2!$AF$12,#REF!,35)+HLOOKUP(Sheet2!$AF$13,#REF!,35)+HLOOKUP(Sheet2!$AF$14,#REF!,35))</f>
        <v>#REF!</v>
      </c>
      <c r="AG55" s="8" t="e">
        <f>SUM(HLOOKUP(Sheet2!$AG$3,#REF!,35)+HLOOKUP(Sheet2!$AG$4,#REF!,35)+HLOOKUP(Sheet2!$AG$5,#REF!,35)+HLOOKUP(Sheet2!$AG$6,#REF!,35)+HLOOKUP(Sheet2!$AG$7,#REF!,35)+HLOOKUP(Sheet2!$AG$8,#REF!,35)+HLOOKUP(Sheet2!$AG$9,#REF!,35)+HLOOKUP(Sheet2!$AG$10,#REF!,35)+HLOOKUP(Sheet2!$AG$11,#REF!,35)+HLOOKUP(Sheet2!$AG$12,#REF!,35)+HLOOKUP(Sheet2!$AG$13,#REF!,35)+HLOOKUP(Sheet2!$AG$14,#REF!,35)+HLOOKUP(Sheet2!$AG$15,#REF!,35)+HLOOKUP(Sheet2!$AG$16,#REF!,35))</f>
        <v>#REF!</v>
      </c>
      <c r="AH55" s="8" t="e">
        <f>SUM(HLOOKUP(Sheet2!$AH$3,#REF!,35)+HLOOKUP(Sheet2!$AH$4,#REF!,35)+HLOOKUP(Sheet2!$AH$5,#REF!,35)+HLOOKUP(Sheet2!$AH$6,#REF!,35)+HLOOKUP(Sheet2!$AH$7,#REF!,35)+HLOOKUP(Sheet2!$AH$8,#REF!,35)+HLOOKUP(Sheet2!$AH$9,#REF!,35)+HLOOKUP(Sheet2!$AH$10,#REF!,35)+HLOOKUP(Sheet2!$AH$11,#REF!,35)+HLOOKUP(Sheet2!$AH$12,#REF!,35)+HLOOKUP(Sheet2!$AH$13,#REF!,35)+HLOOKUP(Sheet2!$AH$14,#REF!,35)+HLOOKUP(Sheet2!$AH$15,#REF!,35)+HLOOKUP(Sheet2!$AH$16,#REF!,35))</f>
        <v>#REF!</v>
      </c>
      <c r="AI55" s="8" t="e">
        <f>SUM(HLOOKUP(Sheet2!$AI$3,#REF!,35)+HLOOKUP(Sheet2!$AI$4,#REF!,35)+HLOOKUP(Sheet2!$AI$5,#REF!,35)+HLOOKUP(Sheet2!$AI$6,#REF!,35)+HLOOKUP(Sheet2!$AI$7,#REF!,35)+HLOOKUP(Sheet2!$AI$8,#REF!,35)+HLOOKUP(Sheet2!$AI$9,#REF!,35)+HLOOKUP(Sheet2!$AI$10,#REF!,35)+HLOOKUP(Sheet2!$AI$11,#REF!,35)+HLOOKUP(Sheet2!$AI$12,#REF!,35)+HLOOKUP(Sheet2!$AI$13,#REF!,35))</f>
        <v>#REF!</v>
      </c>
      <c r="AJ55" s="8" t="e">
        <f>SUM(HLOOKUP(Sheet2!$AJ$3,#REF!,35)+HLOOKUP(Sheet2!$AJ$4,#REF!,35)+HLOOKUP(Sheet2!$AJ$5,#REF!,35)+HLOOKUP(Sheet2!$AJ$6,#REF!,35)+HLOOKUP(Sheet2!$AJ$7,#REF!,35)+HLOOKUP(Sheet2!$AJ$8,#REF!,35)+HLOOKUP(Sheet2!$AJ$9,#REF!,35)+HLOOKUP(Sheet2!$AJ$10,#REF!,35)+HLOOKUP(Sheet2!$AJ$11,#REF!,35)+HLOOKUP(Sheet2!$AJ$12,#REF!,35)+HLOOKUP(Sheet2!$AJ$13,#REF!,35)+HLOOKUP(Sheet2!$AJ$14,#REF!,35)+HLOOKUP(Sheet2!$AJ$15,#REF!,35))</f>
        <v>#REF!</v>
      </c>
      <c r="AK55" s="8" t="e">
        <f>SUM(HLOOKUP(Sheet2!$AK$3,#REF!,35)+HLOOKUP(Sheet2!$AK$4,#REF!,35)+HLOOKUP(Sheet2!$AK$5,#REF!,35)+HLOOKUP(Sheet2!$AK$6,#REF!,35)+HLOOKUP(Sheet2!$AK$7,#REF!,35)+HLOOKUP(Sheet2!$AK$8,#REF!,35)+HLOOKUP(Sheet2!$AK$9,#REF!,35)+HLOOKUP(Sheet2!$AK$10,#REF!,35)+HLOOKUP(Sheet2!$AK$11,#REF!,35)+HLOOKUP(Sheet2!$AK$12,#REF!,35)+HLOOKUP(Sheet2!$AK$13,#REF!,35)+HLOOKUP(Sheet2!$AK$14,#REF!,35))</f>
        <v>#REF!</v>
      </c>
      <c r="AL55" s="8" t="e">
        <f>SUM(HLOOKUP(Sheet2!$AL$3,#REF!,35)+HLOOKUP(Sheet2!$AL$4,#REF!,35)+HLOOKUP(Sheet2!$AL$5,#REF!,35)+HLOOKUP(Sheet2!$AL$6,#REF!,35)+HLOOKUP(Sheet2!$AL$7,#REF!,35)+HLOOKUP(Sheet2!$AL$8,#REF!,35)+HLOOKUP(Sheet2!$AL$9,#REF!,35)+HLOOKUP(Sheet2!$AL$10,#REF!,35)+HLOOKUP(Sheet2!$AL$11,#REF!,35)+HLOOKUP(Sheet2!$AL$12,#REF!,35)+HLOOKUP(Sheet2!$AL$13,#REF!,35)+HLOOKUP(Sheet2!$AL$14,#REF!,35)+HLOOKUP(Sheet2!$AL$15,#REF!,35)+HLOOKUP(Sheet2!$AL$16,#REF!,35))</f>
        <v>#REF!</v>
      </c>
      <c r="AM55" s="8" t="e">
        <f>SUM(HLOOKUP(Sheet2!$AM$3,#REF!,35)+HLOOKUP(Sheet2!$AM$4,#REF!,35)+HLOOKUP(Sheet2!$AM$5,#REF!,35)+HLOOKUP(Sheet2!$AM$6,#REF!,35)+HLOOKUP(Sheet2!$AM$7,#REF!,35)+HLOOKUP(Sheet2!$AM$8,#REF!,35)+HLOOKUP(Sheet2!$AM$9,#REF!,35)+HLOOKUP(Sheet2!$AM$10,#REF!,35)+HLOOKUP(Sheet2!$AM$11,#REF!,35)+HLOOKUP(Sheet2!$AM$12,#REF!,35)+HLOOKUP(Sheet2!$AM$13,#REF!,35)+HLOOKUP(Sheet2!$AM$14,#REF!,35)+HLOOKUP(Sheet2!$AM$15,#REF!,35)+HLOOKUP(Sheet2!$AM$16,#REF!,35)+HLOOKUP(Sheet2!$AM$17,#REF!,35))</f>
        <v>#REF!</v>
      </c>
      <c r="AN55" s="8" t="e">
        <f>SUM(HLOOKUP(Sheet2!$AN$3,#REF!,35)+HLOOKUP(Sheet2!$AN$4,#REF!,35)+HLOOKUP(Sheet2!$AN$5,#REF!,35)+HLOOKUP(Sheet2!$AN$6,#REF!,35)+HLOOKUP(Sheet2!$AN$7,#REF!,35)+HLOOKUP(Sheet2!$AN$8,#REF!,35)+HLOOKUP(Sheet2!$AN$9,#REF!,35)+HLOOKUP(Sheet2!$AN$10,#REF!,35)+HLOOKUP(Sheet2!$AN$11,#REF!,35)+HLOOKUP(Sheet2!$AN$12,#REF!,35)+HLOOKUP(Sheet2!$AN$13,#REF!,35)+HLOOKUP(Sheet2!$AN$14,#REF!,35)+HLOOKUP(Sheet2!$AN$15,#REF!,35)+HLOOKUP(Sheet2!$AN$16,#REF!,35)+HLOOKUP(Sheet2!$AN$17,#REF!,35))</f>
        <v>#REF!</v>
      </c>
      <c r="AO55" s="8" t="e">
        <f>SUM(HLOOKUP(Sheet2!$AO$3,#REF!,35)+HLOOKUP(Sheet2!$AO$4,#REF!,35)+HLOOKUP(Sheet2!$AO$5,#REF!,35)+HLOOKUP(Sheet2!$AO$6,#REF!,35)+HLOOKUP(Sheet2!$AO$7,#REF!,35)+HLOOKUP(Sheet2!$AO$8,#REF!,35)+HLOOKUP(Sheet2!$AO$9,#REF!,35)+HLOOKUP(Sheet2!$AO$10,#REF!,35)+HLOOKUP(Sheet2!$AO$11,#REF!,35)+HLOOKUP(Sheet2!$AO$12,#REF!,35)+HLOOKUP(Sheet2!$AO$13,#REF!,35)+HLOOKUP(Sheet2!$AO$14,#REF!,35)+HLOOKUP(Sheet2!$AO$15,#REF!,35)+HLOOKUP(Sheet2!$AO$16,#REF!,35)+HLOOKUP(Sheet2!$AO$17,#REF!,35))</f>
        <v>#REF!</v>
      </c>
      <c r="AP55" s="8" t="e">
        <f>SUM(HLOOKUP(Sheet2!$AP$3,#REF!,35)+HLOOKUP(Sheet2!$AP$4,#REF!,35)+HLOOKUP(Sheet2!$AP$5,#REF!,35)+HLOOKUP(Sheet2!$AP$6,#REF!,35)+HLOOKUP(Sheet2!$AP$7,#REF!,35)+HLOOKUP(Sheet2!$AP$8,#REF!,35)+HLOOKUP(Sheet2!$AP$9,#REF!,35)+HLOOKUP(Sheet2!$AP$10,#REF!,35)+HLOOKUP(Sheet2!$AP$11,#REF!,35)+HLOOKUP(Sheet2!$AP$12,#REF!,35)+HLOOKUP(Sheet2!$AP$13,#REF!,35)+HLOOKUP(Sheet2!$AP$14,#REF!,35)+HLOOKUP(Sheet2!$AP$15,#REF!,35)+HLOOKUP(Sheet2!$AP$16,#REF!,35))</f>
        <v>#REF!</v>
      </c>
      <c r="AQ55" s="8" t="e">
        <f>SUM(HLOOKUP(Sheet2!$AQ$3,#REF!,35)+HLOOKUP(Sheet2!$AQ$4,#REF!,35)+HLOOKUP(Sheet2!$AQ$5,#REF!,35)+HLOOKUP(Sheet2!$AQ$6,#REF!,35)+HLOOKUP(Sheet2!$AQ$7,#REF!,35)+HLOOKUP(Sheet2!$AQ$8,#REF!,35)+HLOOKUP(Sheet2!$AQ$9,#REF!,35)+HLOOKUP(Sheet2!$AQ$10,#REF!,35)+HLOOKUP(Sheet2!$AQ$11,#REF!,35)+HLOOKUP(Sheet2!$AQ$12,#REF!,35)+HLOOKUP(Sheet2!$AQ$13,#REF!,35)+HLOOKUP(Sheet2!$AQ$14,#REF!,35)+HLOOKUP(Sheet2!$AQ$15,#REF!,35)+HLOOKUP(Sheet2!$AQ$16,#REF!,35))</f>
        <v>#REF!</v>
      </c>
      <c r="AR55" s="8" t="e">
        <f>SUM(HLOOKUP(Sheet2!$AR$3,#REF!,35)+HLOOKUP(Sheet2!$AR$4,#REF!,35)+HLOOKUP(Sheet2!$AR$5,#REF!,35)+HLOOKUP(Sheet2!$AR$6,#REF!,35)+HLOOKUP(Sheet2!$AR$7,#REF!,35)+HLOOKUP(Sheet2!$AR$8,#REF!,35)+HLOOKUP(Sheet2!$AR$9,#REF!,35)+HLOOKUP(Sheet2!$AR$10,#REF!,35)+HLOOKUP(Sheet2!$AR$11,#REF!,35)+HLOOKUP(Sheet2!$AR$12,#REF!,35)+HLOOKUP(Sheet2!$AR$13,#REF!,35)+HLOOKUP(Sheet2!$AR$14,#REF!,35)+HLOOKUP(Sheet2!$AR$15,#REF!,35)+HLOOKUP(Sheet2!$AR$16,#REF!,35))</f>
        <v>#REF!</v>
      </c>
      <c r="AS55" s="8" t="e">
        <f>SUM(HLOOKUP(Sheet2!$AS$3,#REF!,35)+HLOOKUP(Sheet2!$AS$4,#REF!,35)+HLOOKUP(Sheet2!$AS$5,#REF!,35)+HLOOKUP(Sheet2!$AS$6,#REF!,35)+HLOOKUP(Sheet2!$AS$7,#REF!,35)+HLOOKUP(Sheet2!$AS$8,#REF!,35)+HLOOKUP(Sheet2!$AS$9,#REF!,35)+HLOOKUP(Sheet2!$AS$10,#REF!,35)+HLOOKUP(Sheet2!$AS$11,#REF!,35)+HLOOKUP(Sheet2!$AS$12,#REF!,35)+HLOOKUP(Sheet2!$AS$13,#REF!,35)+HLOOKUP(Sheet2!$AS$14,#REF!,35))</f>
        <v>#REF!</v>
      </c>
      <c r="AT55" s="8" t="e">
        <f>SUM(HLOOKUP(Sheet2!$AT$3,#REF!,35)+HLOOKUP(Sheet2!$AT$4,#REF!,35)+HLOOKUP(Sheet2!$AT$5,#REF!,35)+HLOOKUP(Sheet2!$AT$6,#REF!,35)+HLOOKUP(Sheet2!$AT$7,#REF!,35)+HLOOKUP(Sheet2!$AT$8,#REF!,35)+HLOOKUP(Sheet2!$AT$9,#REF!,35)+HLOOKUP(Sheet2!$AT$10,#REF!,35)+HLOOKUP(Sheet2!$AT$11,#REF!,35)+HLOOKUP(Sheet2!$AT$12,#REF!,35)+HLOOKUP(Sheet2!$AT$13,#REF!,35)+HLOOKUP(Sheet2!$AT$14,#REF!,35)+HLOOKUP(Sheet2!$AT$15,#REF!,35)+HLOOKUP(Sheet2!$AT$16,#REF!,35))</f>
        <v>#REF!</v>
      </c>
      <c r="AU55" s="8" t="e">
        <f>SUM(HLOOKUP(Sheet2!$AU$3,#REF!,35)+HLOOKUP(Sheet2!$AU$4,#REF!,35)+HLOOKUP(Sheet2!$AU$5,#REF!,35)+HLOOKUP(Sheet2!$AU$6,#REF!,35)+HLOOKUP(Sheet2!$AU$7,#REF!,35)+HLOOKUP(Sheet2!$AU$8,#REF!,35)+HLOOKUP(Sheet2!$AU$9,#REF!,35)+HLOOKUP(Sheet2!$AU$10,#REF!,35)+HLOOKUP(Sheet2!$AU$11,#REF!,35)+HLOOKUP(Sheet2!$AU$12,#REF!,35)+HLOOKUP(Sheet2!$AU$13,#REF!,35)+HLOOKUP(Sheet2!$AU$14,#REF!,35)+HLOOKUP(Sheet2!$AU$15,#REF!,35)+HLOOKUP(Sheet2!$AU$16,#REF!,35))</f>
        <v>#REF!</v>
      </c>
      <c r="AV55" s="8" t="e">
        <f>SUM(HLOOKUP(Sheet2!$AV$3,#REF!,35)+HLOOKUP(Sheet2!$AV$4,#REF!,35)+HLOOKUP(Sheet2!$AV$5,#REF!,35)+HLOOKUP(Sheet2!$AV$6,#REF!,35)+HLOOKUP(Sheet2!$AV$7,#REF!,35)+HLOOKUP(Sheet2!$AV$8,#REF!,35)+HLOOKUP(Sheet2!$AV$9,#REF!,35)+HLOOKUP(Sheet2!$AV$10,#REF!,35)+HLOOKUP(Sheet2!$AV$11,#REF!,35)+HLOOKUP(Sheet2!$AV$12,#REF!,35)+HLOOKUP(Sheet2!$AV$13,#REF!,35)+HLOOKUP(Sheet2!$AV$14,#REF!,35)+HLOOKUP(Sheet2!$AV$15,#REF!,35)+HLOOKUP(Sheet2!$AV$16,#REF!,35)+HLOOKUP(Sheet2!$AV$17,#REF!,35))</f>
        <v>#REF!</v>
      </c>
      <c r="AW55" s="8" t="e">
        <f>SUM(HLOOKUP(Sheet2!$AW$3,#REF!,35)+HLOOKUP(Sheet2!$AW$4,#REF!,35)+HLOOKUP(Sheet2!$AW$5,#REF!,35)+HLOOKUP(Sheet2!$AW$6,#REF!,35)+HLOOKUP(Sheet2!$AW$7,#REF!,35)+HLOOKUP(Sheet2!$AW$8,#REF!,35)+HLOOKUP(Sheet2!$AW$9,#REF!,35)+HLOOKUP(Sheet2!$AW$10,#REF!,35)+HLOOKUP(Sheet2!$AW$11,#REF!,35)+HLOOKUP(Sheet2!$AW$12,#REF!,35)+HLOOKUP(Sheet2!$AW$13,#REF!,35)+HLOOKUP(Sheet2!$AW$14,#REF!,35)+HLOOKUP(Sheet2!$AW$15,#REF!,35)+HLOOKUP(Sheet2!$AW$16,#REF!,35)+HLOOKUP(Sheet2!$AW$17,#REF!,35))</f>
        <v>#REF!</v>
      </c>
      <c r="AX55" s="8" t="e">
        <f>SUM(HLOOKUP(Sheet2!$AX$3,#REF!,35)+HLOOKUP(Sheet2!$AX$4,#REF!,35)+HLOOKUP(Sheet2!$AX$5,#REF!,35)+HLOOKUP(Sheet2!$AX$6,#REF!,35)+HLOOKUP(Sheet2!$AX$7,#REF!,35)+HLOOKUP(Sheet2!$AX$8,#REF!,35)+HLOOKUP(Sheet2!$AX$9,#REF!,35)+HLOOKUP(Sheet2!$AX$10,#REF!,35)+HLOOKUP(Sheet2!$AX$11,#REF!,35)+HLOOKUP(Sheet2!$AX$12,#REF!,35)+HLOOKUP(Sheet2!$AX$13,#REF!,35)+HLOOKUP(Sheet2!$AX$14,#REF!,35)+HLOOKUP(Sheet2!$AX$15,#REF!,35)+HLOOKUP(Sheet2!$AX$16,#REF!,35)+HLOOKUP(Sheet2!$AX$17,#REF!,35)+HLOOKUP(Sheet2!$AX$18,#REF!,35)+HLOOKUP(Sheet2!$AX$19,#REF!,35)+HLOOKUP(Sheet2!$AX$20,#REF!,35))</f>
        <v>#REF!</v>
      </c>
      <c r="AY55" s="8" t="e">
        <f>SUM(HLOOKUP(Sheet2!$AY$3,#REF!,35)+HLOOKUP(Sheet2!$AY$4,#REF!,35)+HLOOKUP(Sheet2!$AY$5,#REF!,35)+HLOOKUP(Sheet2!$AY$6,#REF!,35)+HLOOKUP(Sheet2!$AY$7,#REF!,35)+HLOOKUP(Sheet2!$AY$8,#REF!,35)+HLOOKUP(Sheet2!$AY$9,#REF!,35)+HLOOKUP(Sheet2!$AY$10,#REF!,35)+HLOOKUP(Sheet2!$AY$11,#REF!,35)+HLOOKUP(Sheet2!$AY$12,#REF!,35)+HLOOKUP(Sheet2!$AY$13,#REF!,35)+HLOOKUP(Sheet2!$AY$14,#REF!,35)+HLOOKUP(Sheet2!$AY$15,#REF!,35)+HLOOKUP(Sheet2!$AY$16,#REF!,35)+HLOOKUP(Sheet2!$AY$17,#REF!,35))</f>
        <v>#REF!</v>
      </c>
      <c r="AZ55" s="8" t="e">
        <f>SUM(HLOOKUP(Sheet2!$AZ$3,#REF!,35)+HLOOKUP(Sheet2!$AZ$4,#REF!,35)+HLOOKUP(Sheet2!$AZ$5,#REF!,35)+HLOOKUP(Sheet2!$AZ$6,#REF!,35)+HLOOKUP(Sheet2!$AZ$7,#REF!,35)+HLOOKUP(Sheet2!$AZ$8,#REF!,35)+HLOOKUP(Sheet2!$AZ$9,#REF!,35)+HLOOKUP(Sheet2!$AZ$10,#REF!,35)+HLOOKUP(Sheet2!$AZ$11,#REF!,35)+HLOOKUP(Sheet2!$AZ$12,#REF!,35)+HLOOKUP(Sheet2!$AZ$13,#REF!,35)+HLOOKUP(Sheet2!$AZ$14,#REF!,35)+HLOOKUP(Sheet2!$AZ$15,#REF!,35)+HLOOKUP(Sheet2!$AZ$16,#REF!,35)+HLOOKUP(Sheet2!$AZ$17,#REF!,35)+HLOOKUP(Sheet2!$AZ$18,#REF!,35)+HLOOKUP(Sheet2!$AZ$19,#REF!,35))</f>
        <v>#REF!</v>
      </c>
      <c r="BA55" s="8" t="e">
        <f>SUM(HLOOKUP(Sheet2!$BA$3,#REF!,35)+HLOOKUP(Sheet2!$BA$4,#REF!,35)+HLOOKUP(Sheet2!$BA$5,#REF!,35)+HLOOKUP(Sheet2!$BA$6,#REF!,35)+HLOOKUP(Sheet2!$BA$7,#REF!,35)+HLOOKUP(Sheet2!$BA$8,#REF!,35)+HLOOKUP(Sheet2!$BA$9,#REF!,35)+HLOOKUP(Sheet2!$BA$10,#REF!,35)+HLOOKUP(Sheet2!$BA$11,#REF!,35)+HLOOKUP(Sheet2!$BA$12,#REF!,35)+HLOOKUP(Sheet2!$BA$13,#REF!,35)+HLOOKUP(Sheet2!$BA$14,#REF!,35)+HLOOKUP(Sheet2!$BA$15,#REF!,35)+HLOOKUP(Sheet2!$BA$16,#REF!,35))</f>
        <v>#REF!</v>
      </c>
      <c r="BB55" s="8" t="e">
        <f>SUM(HLOOKUP(Sheet2!$BB$3,#REF!,35)+HLOOKUP(Sheet2!$BB$4,#REF!,35)+HLOOKUP(Sheet2!$BB$5,#REF!,35)+HLOOKUP(Sheet2!$BB$6,#REF!,35)+HLOOKUP(Sheet2!$BB$7,#REF!,35)+HLOOKUP(Sheet2!$BB$8,#REF!,35)+HLOOKUP(Sheet2!$BB$9,#REF!,35)+HLOOKUP(Sheet2!$BB$10,#REF!,35)+HLOOKUP(Sheet2!$BB$11,#REF!,35)+HLOOKUP(Sheet2!$BB$12,#REF!,35)+HLOOKUP(Sheet2!$BB$13,#REF!,35)+HLOOKUP(Sheet2!$BB$14,#REF!,35)+HLOOKUP(Sheet2!$BB$15,#REF!,35)+HLOOKUP(Sheet2!$BB$16,#REF!,35)+HLOOKUP(Sheet2!$BB$17,#REF!,35))</f>
        <v>#REF!</v>
      </c>
      <c r="BC55" s="8" t="e">
        <f>SUM(HLOOKUP(Sheet2!$BC$3,#REF!,35)+HLOOKUP(Sheet2!$BC$4,#REF!,35)+HLOOKUP(Sheet2!$BC$5,#REF!,35)+HLOOKUP(Sheet2!$BC$6,#REF!,35)+HLOOKUP(Sheet2!$BC$7,#REF!,35)+HLOOKUP(Sheet2!$BC$8,#REF!,35)+HLOOKUP(Sheet2!$BC$9,#REF!,35)+HLOOKUP(Sheet2!$BC$10,#REF!,35)+HLOOKUP(Sheet2!$BC$11,#REF!,35)+HLOOKUP(Sheet2!$BC$12,#REF!,35)+HLOOKUP(Sheet2!$BC$13,#REF!,35)+HLOOKUP(Sheet2!$BC$14,#REF!,35))</f>
        <v>#REF!</v>
      </c>
      <c r="BD55" s="8" t="e">
        <f>SUM(HLOOKUP(Sheet2!$BD$3,#REF!,35)+HLOOKUP(Sheet2!$BD$4,#REF!,35)+HLOOKUP(Sheet2!$BD$5,#REF!,35)+HLOOKUP(Sheet2!$BD$6,#REF!,35)+HLOOKUP(Sheet2!$BD$7,#REF!,35)+HLOOKUP(Sheet2!$BD$8,#REF!,35)+HLOOKUP(Sheet2!$BD$9,#REF!,35)+HLOOKUP(Sheet2!$BD$10,#REF!,35)+HLOOKUP(Sheet2!$BD$11,#REF!,35)+HLOOKUP(Sheet2!$BD$12,#REF!,35)+HLOOKUP(Sheet2!$BD$13,#REF!,35)+HLOOKUP(Sheet2!$BD$14,#REF!,35)+HLOOKUP(Sheet2!$BD$15,#REF!,35)+HLOOKUP(Sheet2!$BD$16,#REF!,35))</f>
        <v>#REF!</v>
      </c>
      <c r="BE55" s="8" t="e">
        <f>SUM(HLOOKUP(Sheet2!$BE$3,#REF!,35)+HLOOKUP(Sheet2!$BE$4,#REF!,35)+HLOOKUP(Sheet2!$BE$5,#REF!,35)+HLOOKUP(Sheet2!$BE$6,#REF!,35)+HLOOKUP(Sheet2!$BE$7,#REF!,35)+HLOOKUP(Sheet2!$BE$8,#REF!,35)+HLOOKUP(Sheet2!$BE$9,#REF!,35)+HLOOKUP(Sheet2!$BE$10,#REF!,35)+HLOOKUP(Sheet2!$BE$11,#REF!,35)+HLOOKUP(Sheet2!$BE$12,#REF!,35)+HLOOKUP(Sheet2!$BE$13,#REF!,35)+HLOOKUP(Sheet2!$BE$14,#REF!,35)+HLOOKUP(Sheet2!$BE$15,#REF!,35)+HLOOKUP(Sheet2!$BE$16,#REF!,35))</f>
        <v>#REF!</v>
      </c>
      <c r="BF55" s="8" t="e">
        <f>SUM(HLOOKUP(Sheet2!$BF$3,#REF!,35)+HLOOKUP(Sheet2!$BF$4,#REF!,35)+HLOOKUP(Sheet2!$BF$5,#REF!,35)+HLOOKUP(Sheet2!$BF$6,#REF!,35)+HLOOKUP(Sheet2!$BF$7,#REF!,35)+HLOOKUP(Sheet2!$BF$8,#REF!,35)+HLOOKUP(Sheet2!$BF$9,#REF!,35)+HLOOKUP(Sheet2!$BF$10,#REF!,35)+HLOOKUP(Sheet2!$BF$11,#REF!,35)+HLOOKUP(Sheet2!$BF$12,#REF!,35)+HLOOKUP(Sheet2!$BF$13,#REF!,35))</f>
        <v>#REF!</v>
      </c>
      <c r="BG55" s="8" t="e">
        <f>SUM(HLOOKUP(Sheet2!$BG$3,#REF!,35)+HLOOKUP(Sheet2!$BG$4,#REF!,35)+HLOOKUP(Sheet2!$BG$5,#REF!,35)+HLOOKUP(Sheet2!$BG$6,#REF!,35)+HLOOKUP(Sheet2!$BG$7,#REF!,35)+HLOOKUP(Sheet2!$BG$8,#REF!,35)+HLOOKUP(Sheet2!$BG$9,#REF!,35)+HLOOKUP(Sheet2!$BG$10,#REF!,35)+HLOOKUP(Sheet2!$BG$11,#REF!,35)+HLOOKUP(Sheet2!$BG$12,#REF!,35)+HLOOKUP(Sheet2!$BG$13,#REF!,35)+HLOOKUP(Sheet2!$BG$14,#REF!,35)+HLOOKUP(Sheet2!$BG$15,#REF!,35))</f>
        <v>#REF!</v>
      </c>
      <c r="BH55" s="8" t="e">
        <f>SUM(HLOOKUP(Sheet2!$BH$3,#REF!,35)+HLOOKUP(Sheet2!$BH$4,#REF!,35)+HLOOKUP(Sheet2!$BH$5,#REF!,35)+HLOOKUP(Sheet2!$BH$6,#REF!,35)+HLOOKUP(Sheet2!$BH$7,#REF!,35)+HLOOKUP(Sheet2!$BH$8,#REF!,35)+HLOOKUP(Sheet2!$BH$9,#REF!,35)+HLOOKUP(Sheet2!$BH$10,#REF!,35)+HLOOKUP(Sheet2!$BH$11,#REF!,35)+HLOOKUP(Sheet2!$BH$12,#REF!,35)+HLOOKUP(Sheet2!$BH$13,#REF!,35)+HLOOKUP(Sheet2!$BH$14,#REF!,35))</f>
        <v>#REF!</v>
      </c>
      <c r="BI55" s="8" t="e">
        <f>SUM(HLOOKUP(Sheet2!$BI$3,#REF!,35)+HLOOKUP(Sheet2!$BI$4,#REF!,35)+HLOOKUP(Sheet2!$BI$5,#REF!,35)+HLOOKUP(Sheet2!$BI$6,#REF!,35)+HLOOKUP(Sheet2!$BI$7,#REF!,35)+HLOOKUP(Sheet2!$BI$8,#REF!,35)+HLOOKUP(Sheet2!$BI$9,#REF!,35)+HLOOKUP(Sheet2!$BI$10,#REF!,35)+HLOOKUP(Sheet2!$BI$11,#REF!,35)+HLOOKUP(Sheet2!$BI$12,#REF!,35)+HLOOKUP(Sheet2!$BI$13,#REF!,35)+HLOOKUP(Sheet2!$BI$14,#REF!,35)+HLOOKUP(Sheet2!$BI$15,#REF!,35)+HLOOKUP(Sheet2!$BI$16,#REF!,35))</f>
        <v>#REF!</v>
      </c>
      <c r="BJ55" s="8" t="e">
        <f>SUM(HLOOKUP(Sheet2!$BJ$3,#REF!,35)+HLOOKUP(Sheet2!$BJ$4,#REF!,35)+HLOOKUP(Sheet2!$BJ$5,#REF!,35)+HLOOKUP(Sheet2!$BJ$6,#REF!,35)+HLOOKUP(Sheet2!$BJ$7,#REF!,35)+HLOOKUP(Sheet2!$BJ$8,#REF!,35)+HLOOKUP(Sheet2!$BJ$9,#REF!,35)+HLOOKUP(Sheet2!$BJ$10,#REF!,35)+HLOOKUP(Sheet2!$BJ$11,#REF!,35)+HLOOKUP(Sheet2!$BJ$12,#REF!,35)+HLOOKUP(Sheet2!$BJ$13,#REF!,35)+HLOOKUP(Sheet2!$BJ$14,#REF!,35)+HLOOKUP(Sheet2!$BJ$15,#REF!,35)+HLOOKUP(Sheet2!$BJ$16,#REF!,35)+HLOOKUP(Sheet2!$BJ$17,#REF!,35))</f>
        <v>#REF!</v>
      </c>
      <c r="BK55" s="8" t="e">
        <f>SUM(HLOOKUP(Sheet2!$BK$3,#REF!,35)+HLOOKUP(Sheet2!$BK$4,#REF!,35)+HLOOKUP(Sheet2!$BK$5,#REF!,35)+HLOOKUP(Sheet2!$BK$6,#REF!,35)+HLOOKUP(Sheet2!$BK$7,#REF!,35)+HLOOKUP(Sheet2!$BK$8,#REF!,35)+HLOOKUP(Sheet2!$BK$9,#REF!,35)+HLOOKUP(Sheet2!$BK$10,#REF!,35)+HLOOKUP(Sheet2!$BK$11,#REF!,35)+HLOOKUP(Sheet2!$BK$12,#REF!,35)+HLOOKUP(Sheet2!$BK$13,#REF!,35)+HLOOKUP(Sheet2!$BK$14,#REF!,35)+HLOOKUP(Sheet2!$BK$15,#REF!,35)+HLOOKUP(Sheet2!$BK$16,#REF!,35)+HLOOKUP(Sheet2!$BK$17,#REF!,35))</f>
        <v>#REF!</v>
      </c>
      <c r="BL55" s="8" t="e">
        <f>SUM(HLOOKUP(Sheet2!$BL$3,#REF!,35)+HLOOKUP(Sheet2!$BL$4,#REF!,35)+HLOOKUP(Sheet2!$BL$5,#REF!,35)+HLOOKUP(Sheet2!$BL$6,#REF!,35)+HLOOKUP(Sheet2!$BL$7,#REF!,35)+HLOOKUP(Sheet2!$BL$8,#REF!,35)+HLOOKUP(Sheet2!$BL$9,#REF!,35)+HLOOKUP(Sheet2!$BL$10,#REF!,35)+HLOOKUP(Sheet2!$BL$11,#REF!,35)+HLOOKUP(Sheet2!$BL$12,#REF!,35)+HLOOKUP(Sheet2!$BL$13,#REF!,35)+HLOOKUP(Sheet2!$BL$14,#REF!,35)+HLOOKUP(Sheet2!$BL$15,#REF!,35)+HLOOKUP(Sheet2!$BL$16,#REF!,35)+HLOOKUP(Sheet2!$BL$17,#REF!,35))</f>
        <v>#REF!</v>
      </c>
      <c r="BM55" s="8" t="e">
        <f>SUM(HLOOKUP(Sheet2!$BM$3,#REF!,35)+HLOOKUP(Sheet2!$BM$4,#REF!,35)+HLOOKUP(Sheet2!$BM$5,#REF!,35)+HLOOKUP(Sheet2!$BM$6,#REF!,35)+HLOOKUP(Sheet2!$BM$7,#REF!,35)+HLOOKUP(Sheet2!$BM$8,#REF!,35)+HLOOKUP(Sheet2!$BM$9,#REF!,35)+HLOOKUP(Sheet2!$BM$10,#REF!,35)+HLOOKUP(Sheet2!$BM$11,#REF!,35)+HLOOKUP(Sheet2!$BM$12,#REF!,35)+HLOOKUP(Sheet2!$BM$13,#REF!,35)+HLOOKUP(Sheet2!$BM$14,#REF!,35)+HLOOKUP(Sheet2!$BM$15,#REF!,35)+HLOOKUP(Sheet2!$BM$16,#REF!,35))</f>
        <v>#REF!</v>
      </c>
      <c r="BN55" s="8" t="e">
        <f>SUM(HLOOKUP(Sheet2!$BN$3,#REF!,35)+HLOOKUP(Sheet2!$BN$4,#REF!,35)+HLOOKUP(Sheet2!$BN$5,#REF!,35)+HLOOKUP(Sheet2!$BN$6,#REF!,35)+HLOOKUP(Sheet2!$BN$7,#REF!,35)+HLOOKUP(Sheet2!$BN$8,#REF!,35)+HLOOKUP(Sheet2!$BN$9,#REF!,35)+HLOOKUP(Sheet2!$BN$10,#REF!,35)+HLOOKUP(Sheet2!$BN$11,#REF!,35)+HLOOKUP(Sheet2!$BN$12,#REF!,35)+HLOOKUP(Sheet2!$BN$13,#REF!,35)+HLOOKUP(Sheet2!$BN$14,#REF!,35)+HLOOKUP(Sheet2!$BN$15,#REF!,35)+HLOOKUP(Sheet2!$BN$16,#REF!,35))</f>
        <v>#REF!</v>
      </c>
      <c r="BO55" s="8" t="e">
        <f>SUM(HLOOKUP(Sheet2!$BO$3,#REF!,35)+HLOOKUP(Sheet2!$BO$4,#REF!,35)+HLOOKUP(Sheet2!$BO$5,#REF!,35)+HLOOKUP(Sheet2!$BO$6,#REF!,35)+HLOOKUP(Sheet2!$BO$7,#REF!,35)+HLOOKUP(Sheet2!$BO$8,#REF!,35)+HLOOKUP(Sheet2!$BO$9,#REF!,35)+HLOOKUP(Sheet2!$BO$10,#REF!,35)+HLOOKUP(Sheet2!$BO$11,#REF!,35)+HLOOKUP(Sheet2!$BO$12,#REF!,35)+HLOOKUP(Sheet2!$BO$13,#REF!,35)+HLOOKUP(Sheet2!$BO$14,#REF!,35)+HLOOKUP(Sheet2!$BO$15,#REF!,35)+HLOOKUP(Sheet2!$BO$16,#REF!,35))</f>
        <v>#REF!</v>
      </c>
      <c r="BP55" s="8" t="e">
        <f>SUM(HLOOKUP(Sheet2!$BP$3,#REF!,35)+HLOOKUP(Sheet2!$BP$4,#REF!,35)+HLOOKUP(Sheet2!$BP$5,#REF!,35)+HLOOKUP(Sheet2!$BP$6,#REF!,35)+HLOOKUP(Sheet2!$BP$7,#REF!,35)+HLOOKUP(Sheet2!$BP$8,#REF!,35)+HLOOKUP(Sheet2!$BP$9,#REF!,35)+HLOOKUP(Sheet2!$BP$10,#REF!,35)+HLOOKUP(Sheet2!$BP$11,#REF!,35)+HLOOKUP(Sheet2!$BP$12,#REF!,35)+HLOOKUP(Sheet2!$BP$13,#REF!,35)+HLOOKUP(Sheet2!$BP$14,#REF!,35))</f>
        <v>#REF!</v>
      </c>
      <c r="BQ55" s="8" t="e">
        <f>SUM(HLOOKUP(Sheet2!$BQ$3,#REF!,35)+HLOOKUP(Sheet2!$BQ$4,#REF!,35)+HLOOKUP(Sheet2!$BQ$5,#REF!,35)+HLOOKUP(Sheet2!$BQ$6,#REF!,35)+HLOOKUP(Sheet2!$BQ$7,#REF!,35)+HLOOKUP(Sheet2!$BQ$8,#REF!,35)+HLOOKUP(Sheet2!$BQ$9,#REF!,35)+HLOOKUP(Sheet2!$BQ$10,#REF!,35)+HLOOKUP(Sheet2!$BQ$11,#REF!,35)+HLOOKUP(Sheet2!$BQ$12,#REF!,35)+HLOOKUP(Sheet2!$BQ$13,#REF!,35)+HLOOKUP(Sheet2!$BQ$14,#REF!,35)+HLOOKUP(Sheet2!$BQ$15,#REF!,35)+HLOOKUP(Sheet2!$BQ$16,#REF!,35))</f>
        <v>#REF!</v>
      </c>
      <c r="BR55" s="8" t="e">
        <f>SUM(HLOOKUP(Sheet2!$BR$3,#REF!,35)+HLOOKUP(Sheet2!$BR$4,#REF!,35)+HLOOKUP(Sheet2!$BR$5,#REF!,35)+HLOOKUP(Sheet2!$BR$6,#REF!,35)+HLOOKUP(Sheet2!$BR$7,#REF!,35)+HLOOKUP(Sheet2!$BR$8,#REF!,35)+HLOOKUP(Sheet2!$BR$9,#REF!,35)+HLOOKUP(Sheet2!$BR$10,#REF!,35)+HLOOKUP(Sheet2!$BR$11,#REF!,35)+HLOOKUP(Sheet2!$BR$12,#REF!,35)+HLOOKUP(Sheet2!$BR$13,#REF!,35)+HLOOKUP(Sheet2!$BR$14,#REF!,35)+HLOOKUP(Sheet2!$BR$15,#REF!,35)+HLOOKUP(Sheet2!$BR$16,#REF!,35))</f>
        <v>#REF!</v>
      </c>
      <c r="BS55" s="8" t="e">
        <f>SUM(HLOOKUP(Sheet2!$BS$3,#REF!,35)+HLOOKUP(Sheet2!$BS$4,#REF!,35)+HLOOKUP(Sheet2!$BS$5,#REF!,35)+HLOOKUP(Sheet2!$BS$6,#REF!,35)+HLOOKUP(Sheet2!$BS$7,#REF!,35)+HLOOKUP(Sheet2!$BS$8,#REF!,35)+HLOOKUP(Sheet2!$BS$9,#REF!,35)+HLOOKUP(Sheet2!$BS$10,#REF!,35)+HLOOKUP(Sheet2!$BS$11,#REF!,35)+HLOOKUP(Sheet2!$BS$12,#REF!,35)+HLOOKUP(Sheet2!$BS$13,#REF!,35)+HLOOKUP(Sheet2!$BS$14,#REF!,35)+HLOOKUP(Sheet2!$BS$15,#REF!,35)+HLOOKUP(Sheet2!$BS$16,#REF!,35)+HLOOKUP(Sheet2!$BS$17,#REF!,35))</f>
        <v>#REF!</v>
      </c>
      <c r="BT55" s="8" t="e">
        <f>SUM(HLOOKUP(Sheet2!$BT$3,#REF!,35)+HLOOKUP(Sheet2!$BT$4,#REF!,35)+HLOOKUP(Sheet2!$BT$5,#REF!,35)+HLOOKUP(Sheet2!$BT$6,#REF!,35)+HLOOKUP(Sheet2!$BT$7,#REF!,35)+HLOOKUP(Sheet2!$BT$8,#REF!,35)+HLOOKUP(Sheet2!$BT$9,#REF!,35)+HLOOKUP(Sheet2!$BT$10,#REF!,35)+HLOOKUP(Sheet2!$BT$11,#REF!,35)+HLOOKUP(Sheet2!$BT$12,#REF!,35)+HLOOKUP(Sheet2!$BT$13,#REF!,35)+HLOOKUP(Sheet2!$BT$14,#REF!,35)+HLOOKUP(Sheet2!$BT$15,#REF!,35)+HLOOKUP(Sheet2!$BT$16,#REF!,35)+HLOOKUP(Sheet2!$BT$17,#REF!,35))</f>
        <v>#REF!</v>
      </c>
      <c r="BU55" s="8" t="e">
        <f>SUM(HLOOKUP(Sheet2!$BU$3,#REF!,35)+HLOOKUP(Sheet2!$BU$4,#REF!,35)+HLOOKUP(Sheet2!$BU$5,#REF!,35)+HLOOKUP(Sheet2!$BU$6,#REF!,35)+HLOOKUP(Sheet2!$BU$7,#REF!,35)+HLOOKUP(Sheet2!$BU$8,#REF!,35)+HLOOKUP(Sheet2!$BU$9,#REF!,35)+HLOOKUP(Sheet2!$BU$10,#REF!,35)+HLOOKUP(Sheet2!$BU$11,#REF!,35)+HLOOKUP(Sheet2!$BU$12,#REF!,35)+HLOOKUP(Sheet2!$BU$13,#REF!,35)+HLOOKUP(Sheet2!$BU$14,#REF!,35)+HLOOKUP(Sheet2!$BU$15,#REF!,35)+HLOOKUP(Sheet2!$BU$16,#REF!,35)+HLOOKUP(Sheet2!$BU$17,#REF!,35)+HLOOKUP(Sheet2!$BU$18,#REF!,35)+HLOOKUP(Sheet2!$BU$19,#REF!,35)+HLOOKUP(Sheet2!$BU$20,#REF!,35))</f>
        <v>#REF!</v>
      </c>
      <c r="BV55" s="8" t="e">
        <f>SUM(HLOOKUP(Sheet2!$BV$3,#REF!,35)+HLOOKUP(Sheet2!$BV$4,#REF!,35)+HLOOKUP(Sheet2!$BV$5,#REF!,35)+HLOOKUP(Sheet2!$BV$6,#REF!,35)+HLOOKUP(Sheet2!$BV$7,#REF!,35)+HLOOKUP(Sheet2!$BV$8,#REF!,35)+HLOOKUP(Sheet2!$BV$9,#REF!,35)+HLOOKUP(Sheet2!$BV$10,#REF!,35)+HLOOKUP(Sheet2!$BV$11,#REF!,35)+HLOOKUP(Sheet2!$BV$12,#REF!,35)+HLOOKUP(Sheet2!$BV$13,#REF!,35)+HLOOKUP(Sheet2!$BV$14,#REF!,35)+HLOOKUP(Sheet2!$BV$15,#REF!,35)+HLOOKUP(Sheet2!$BV$16,#REF!,35)+HLOOKUP(Sheet2!$BV$17,#REF!,35))</f>
        <v>#REF!</v>
      </c>
      <c r="BW55" s="8" t="e">
        <f>SUM(HLOOKUP(Sheet2!$BW$3,#REF!,35)+HLOOKUP(Sheet2!$BW$4,#REF!,35)+HLOOKUP(Sheet2!$BW$5,#REF!,35)+HLOOKUP(Sheet2!$BW$6,#REF!,35)+HLOOKUP(Sheet2!$BW$7,#REF!,35)+HLOOKUP(Sheet2!$BW$8,#REF!,35)+HLOOKUP(Sheet2!$BW$9,#REF!,35)+HLOOKUP(Sheet2!$BW$10,#REF!,35)+HLOOKUP(Sheet2!$BW$11,#REF!,35)+HLOOKUP(Sheet2!$BW$12,#REF!,35)+HLOOKUP(Sheet2!$BW$13,#REF!,35)+HLOOKUP(Sheet2!$BW$14,#REF!,35)+HLOOKUP(Sheet2!$BW$15,#REF!,35)+HLOOKUP(Sheet2!$BW$16,#REF!,35)+HLOOKUP(Sheet2!$BW$17,#REF!,35)+HLOOKUP(Sheet2!$BW$18,#REF!,35)+HLOOKUP(Sheet2!$BW$19,#REF!,35))</f>
        <v>#REF!</v>
      </c>
      <c r="BX55" s="8" t="e">
        <f>SUM(HLOOKUP(Sheet2!$BX$3,#REF!,35)+HLOOKUP(Sheet2!$BX$4,#REF!,35)+HLOOKUP(Sheet2!$BX$5,#REF!,35)+HLOOKUP(Sheet2!$BX$6,#REF!,35)+HLOOKUP(Sheet2!$BX$7,#REF!,35)+HLOOKUP(Sheet2!$BX$8,#REF!,35)+HLOOKUP(Sheet2!$BX$9,#REF!,35)+HLOOKUP(Sheet2!$BX$10,#REF!,35)+HLOOKUP(Sheet2!$BX$11,#REF!,35)+HLOOKUP(Sheet2!$BX$12,#REF!,35)+HLOOKUP(Sheet2!$BX$13,#REF!,35)+HLOOKUP(Sheet2!$BX$14,#REF!,35)+HLOOKUP(Sheet2!$BX$15,#REF!,35)+HLOOKUP(Sheet2!$BX$16,#REF!,35)+HLOOKUP(Sheet2!$BX$17,#REF!,35))</f>
        <v>#REF!</v>
      </c>
      <c r="BY55" s="8" t="e">
        <f>SUM(HLOOKUP(Sheet2!$BY$3,#REF!,35)+HLOOKUP(Sheet2!$BY$4,#REF!,35)+HLOOKUP(Sheet2!$BY$5,#REF!,35)+HLOOKUP(Sheet2!$BY$6,#REF!,35)+HLOOKUP(Sheet2!$BY$7,#REF!,35)+HLOOKUP(Sheet2!$BY$8,#REF!,35)+HLOOKUP(Sheet2!$BY$9,#REF!,35)+HLOOKUP(Sheet2!$BY$10,#REF!,35)+HLOOKUP(Sheet2!$BY$11,#REF!,35)+HLOOKUP(Sheet2!$BY$12,#REF!,35)+HLOOKUP(Sheet2!$BY$13,#REF!,35)+HLOOKUP(Sheet2!$BY$14,#REF!,35)+HLOOKUP(Sheet2!$BY$15,#REF!,35)+HLOOKUP(Sheet2!$BY$16,#REF!,35)+HLOOKUP(Sheet2!$BY$17,#REF!,35)+HLOOKUP(Sheet2!$BY$18,#REF!,35))</f>
        <v>#REF!</v>
      </c>
      <c r="BZ55" s="8" t="e">
        <f>SUM(HLOOKUP(Sheet2!$BZ$3,#REF!,35)+HLOOKUP(Sheet2!$BZ$4,#REF!,35)+HLOOKUP(Sheet2!$BZ$5,#REF!,35)+HLOOKUP(Sheet2!$BZ$6,#REF!,35)+HLOOKUP(Sheet2!$BZ$7,#REF!,35)+HLOOKUP(Sheet2!$BZ$8,#REF!,35)+HLOOKUP(Sheet2!$BZ$9,#REF!,35)+HLOOKUP(Sheet2!$BZ$10,#REF!,35)+HLOOKUP(Sheet2!$BZ$11,#REF!,35)+HLOOKUP(Sheet2!$BZ$12,#REF!,35)+HLOOKUP(Sheet2!$BZ$13,#REF!,35)+HLOOKUP(Sheet2!$BZ$14,#REF!,35)+HLOOKUP(Sheet2!$BZ$15,#REF!,35))</f>
        <v>#REF!</v>
      </c>
      <c r="CA55" s="8" t="e">
        <f>SUM(HLOOKUP(Sheet2!$CA$3,#REF!,35)+HLOOKUP(Sheet2!$CA$4,#REF!,35)+HLOOKUP(Sheet2!$CA$5,#REF!,35)+HLOOKUP(Sheet2!$CA$6,#REF!,35)+HLOOKUP(Sheet2!$CA$7,#REF!,35)+HLOOKUP(Sheet2!$CA$8,#REF!,35)+HLOOKUP(Sheet2!$CA$9,#REF!,35)+HLOOKUP(Sheet2!$CA$10,#REF!,35)+HLOOKUP(Sheet2!$CA$11,#REF!,35)+HLOOKUP(Sheet2!$CA$12,#REF!,35)+HLOOKUP(Sheet2!$CA$13,#REF!,35)+HLOOKUP(Sheet2!$CA$14,#REF!,35)+HLOOKUP(Sheet2!$CA$15,#REF!,35)+HLOOKUP(Sheet2!$CA$16,#REF!,35)+HLOOKUP(Sheet2!$CA$17,#REF!,35))</f>
        <v>#REF!</v>
      </c>
      <c r="CB55" s="8" t="e">
        <f>SUM(HLOOKUP(Sheet2!$CB$3,#REF!,35)+HLOOKUP(Sheet2!$CB$4,#REF!,35)+HLOOKUP(Sheet2!$CB$5,#REF!,35)+HLOOKUP(Sheet2!$CB$6,#REF!,35)+HLOOKUP(Sheet2!$CB$7,#REF!,35)+HLOOKUP(Sheet2!$CB$8,#REF!,35)+HLOOKUP(Sheet2!$CB$9,#REF!,35)+HLOOKUP(Sheet2!$CB$10,#REF!,35)+HLOOKUP(Sheet2!$CB$11,#REF!,35)+HLOOKUP(Sheet2!$CB$12,#REF!,35)+HLOOKUP(Sheet2!$CB$13,#REF!,35)+HLOOKUP(Sheet2!$CB$14,#REF!,35)+HLOOKUP(Sheet2!$CB$15,#REF!,35)+HLOOKUP(Sheet2!$CB$16,#REF!,35)+HLOOKUP(Sheet2!$CB$17,#REF!,35))</f>
        <v>#REF!</v>
      </c>
      <c r="CC55" s="8" t="e">
        <f>SUM(HLOOKUP(Sheet2!$CC$3,#REF!,35)+HLOOKUP(Sheet2!$CC$4,#REF!,35)+HLOOKUP(Sheet2!$CC$5,#REF!,35)+HLOOKUP(Sheet2!$CC$6,#REF!,35)+HLOOKUP(Sheet2!$CC$7,#REF!,35)+HLOOKUP(Sheet2!$CC$8,#REF!,35)+HLOOKUP(Sheet2!$CC$9,#REF!,35)+HLOOKUP(Sheet2!$CC$10,#REF!,35)+HLOOKUP(Sheet2!$CC$11,#REF!,35)+HLOOKUP(Sheet2!$CC$12,#REF!,35)+HLOOKUP(Sheet2!$CC$13,#REF!,35)+HLOOKUP(Sheet2!$CC$14,#REF!,35))</f>
        <v>#REF!</v>
      </c>
      <c r="CD55" s="8" t="e">
        <f>SUM(HLOOKUP(Sheet2!$CD$3,#REF!,35)+HLOOKUP(Sheet2!$CD$4,#REF!,35)+HLOOKUP(Sheet2!$CD$5,#REF!,35)+HLOOKUP(Sheet2!$CD$6,#REF!,35)+HLOOKUP(Sheet2!$CD$7,#REF!,35)+HLOOKUP(Sheet2!$CD$8,#REF!,35)+HLOOKUP(Sheet2!$CD$9,#REF!,35)+HLOOKUP(Sheet2!$CD$10,#REF!,35)+HLOOKUP(Sheet2!$CD$11,#REF!,35)+HLOOKUP(Sheet2!$CD$12,#REF!,35)+HLOOKUP(Sheet2!$CD$13,#REF!,35)+HLOOKUP(Sheet2!$CD$14,#REF!,35)+HLOOKUP(Sheet2!$CD$15,#REF!,35)+HLOOKUP(Sheet2!$CD$16,#REF!,35))</f>
        <v>#REF!</v>
      </c>
      <c r="CE55" s="8" t="e">
        <f>SUM(HLOOKUP(Sheet2!$CE$3,#REF!,35)+HLOOKUP(Sheet2!$CE$4,#REF!,35)+HLOOKUP(Sheet2!$CE$5,#REF!,35)+HLOOKUP(Sheet2!$CE$6,#REF!,35)+HLOOKUP(Sheet2!$CE$7,#REF!,35)+HLOOKUP(Sheet2!$CE$8,#REF!,35)+HLOOKUP(Sheet2!$CE$9,#REF!,35)+HLOOKUP(Sheet2!$CE$10,#REF!,35)+HLOOKUP(Sheet2!$CE$11,#REF!,35)+HLOOKUP(Sheet2!$CE$12,#REF!,35)+HLOOKUP(Sheet2!$CE$13,#REF!,35)+HLOOKUP(Sheet2!$CE$14,#REF!,35)+HLOOKUP(Sheet2!$CE$15,#REF!,35))</f>
        <v>#REF!</v>
      </c>
      <c r="CF55" s="8" t="e">
        <f>SUM(HLOOKUP(Sheet2!$CF$3,#REF!,35)+HLOOKUP(Sheet2!$CF$4,#REF!,35)+HLOOKUP(Sheet2!$CF$5,#REF!,35)+HLOOKUP(Sheet2!$CF$6,#REF!,35)+HLOOKUP(Sheet2!$CF$7,#REF!,35)+HLOOKUP(Sheet2!$CF$8,#REF!,35)+HLOOKUP(Sheet2!$CF$9,#REF!,35)+HLOOKUP(Sheet2!$CF$10,#REF!,35)+HLOOKUP(Sheet2!$CF$11,#REF!,35)+HLOOKUP(Sheet2!$CF$12,#REF!,35)+HLOOKUP(Sheet2!$CF$13,#REF!,35)+HLOOKUP(Sheet2!$CF$14,#REF!,35)+HLOOKUP(Sheet2!$CF$15,#REF!,35)+HLOOKUP(Sheet2!$CF$16,#REF!,35)+HLOOKUP(Sheet2!$CF$17,#REF!,35))</f>
        <v>#REF!</v>
      </c>
      <c r="CG55" s="8" t="e">
        <f>SUM(HLOOKUP(Sheet2!$CG$3,#REF!,35)+HLOOKUP(Sheet2!$CG$4,#REF!,35)+HLOOKUP(Sheet2!$CG$5,#REF!,35)+HLOOKUP(Sheet2!$CG$6,#REF!,35)+HLOOKUP(Sheet2!$CG$7,#REF!,35)+HLOOKUP(Sheet2!$CG$8,#REF!,35)+HLOOKUP(Sheet2!$CG$9,#REF!,35)+HLOOKUP(Sheet2!$CG$10,#REF!,35)+HLOOKUP(Sheet2!$CG$11,#REF!,35)+HLOOKUP(Sheet2!$CG$12,#REF!,35)+HLOOKUP(Sheet2!$CG$13,#REF!,35)+HLOOKUP(Sheet2!$CG$14,#REF!,35)+HLOOKUP(Sheet2!$CG$15,#REF!,35)+HLOOKUP(Sheet2!$CG$16,#REF!,35)+HLOOKUP(Sheet2!$CG$17,#REF!,35)+HLOOKUP(Sheet2!$CG$18,#REF!,35))</f>
        <v>#REF!</v>
      </c>
      <c r="CH55" s="8" t="e">
        <f>SUM(HLOOKUP(Sheet2!$CH$3,#REF!,35)+HLOOKUP(Sheet2!$CH$4,#REF!,35)+HLOOKUP(Sheet2!$CH$5,#REF!,35)+HLOOKUP(Sheet2!$CH$6,#REF!,35)+HLOOKUP(Sheet2!$CH$7,#REF!,35)+HLOOKUP(Sheet2!$CH$8,#REF!,35)+HLOOKUP(Sheet2!$CH$9,#REF!,35)+HLOOKUP(Sheet2!$CH$10,#REF!,35)+HLOOKUP(Sheet2!$CH$11,#REF!,35)+HLOOKUP(Sheet2!$CH$12,#REF!,35)+HLOOKUP(Sheet2!$CH$13,#REF!,35)+HLOOKUP(Sheet2!$CH$14,#REF!,35)+HLOOKUP(Sheet2!$CH$15,#REF!,35)+HLOOKUP(Sheet2!$CH$16,#REF!,35)+HLOOKUP(Sheet2!$CH$17,#REF!,35)+HLOOKUP(Sheet2!$CH$18,#REF!,35))</f>
        <v>#REF!</v>
      </c>
      <c r="CI55" s="8" t="e">
        <f>SUM(HLOOKUP(Sheet2!$CI$3,#REF!,35)+HLOOKUP(Sheet2!$CI$4,#REF!,35)+HLOOKUP(Sheet2!$CI$5,#REF!,35)+HLOOKUP(Sheet2!$CI$6,#REF!,35)+HLOOKUP(Sheet2!$CI$7,#REF!,35)+HLOOKUP(Sheet2!$CI$8,#REF!,35)+HLOOKUP(Sheet2!$CI$9,#REF!,35)+HLOOKUP(Sheet2!$CI$10,#REF!,35)+HLOOKUP(Sheet2!$CI$11,#REF!,35)+HLOOKUP(Sheet2!$CI$12,#REF!,35)+HLOOKUP(Sheet2!$CI$13,#REF!,35)+HLOOKUP(Sheet2!$CI$14,#REF!,35)+HLOOKUP(Sheet2!$CI$15,#REF!,35)+HLOOKUP(Sheet2!$CI$16,#REF!,35)+HLOOKUP(Sheet2!$CI$17,#REF!,35)+HLOOKUP(Sheet2!$CI$18,#REF!,35))</f>
        <v>#REF!</v>
      </c>
      <c r="CJ55" s="8" t="e">
        <f>SUM(HLOOKUP(Sheet2!$CJ$3,#REF!,35)+HLOOKUP(Sheet2!$CJ$4,#REF!,35)+HLOOKUP(Sheet2!$CJ$5,#REF!,35)+HLOOKUP(Sheet2!$CJ$6,#REF!,35)+HLOOKUP(Sheet2!$CJ$7,#REF!,35)+HLOOKUP(Sheet2!$CJ$8,#REF!,35)+HLOOKUP(Sheet2!$CJ$9,#REF!,35)+HLOOKUP(Sheet2!$CJ$10,#REF!,35)+HLOOKUP(Sheet2!$CJ$11,#REF!,35)+HLOOKUP(Sheet2!$CJ$12,#REF!,35)+HLOOKUP(Sheet2!$CJ$13,#REF!,35)+HLOOKUP(Sheet2!$CJ$14,#REF!,35)+HLOOKUP(Sheet2!$CJ$15,#REF!,35)+HLOOKUP(Sheet2!$CJ$16,#REF!,35)+HLOOKUP(Sheet2!$CJ$17,#REF!,35))</f>
        <v>#REF!</v>
      </c>
      <c r="CK55" s="8" t="e">
        <f>SUM(HLOOKUP(Sheet2!$CK$3,#REF!,35)+HLOOKUP(Sheet2!$CK$4,#REF!,35)+HLOOKUP(Sheet2!$CK$5,#REF!,35)+HLOOKUP(Sheet2!$CK$6,#REF!,35)+HLOOKUP(Sheet2!$CK$7,#REF!,35)+HLOOKUP(Sheet2!$CK$8,#REF!,35)+HLOOKUP(Sheet2!$CK$9,#REF!,35)+HLOOKUP(Sheet2!$CK$10,#REF!,35)+HLOOKUP(Sheet2!$CK$11,#REF!,35)+HLOOKUP(Sheet2!$CK$12,#REF!,35)+HLOOKUP(Sheet2!$CK$13,#REF!,35)+HLOOKUP(Sheet2!$CK$14,#REF!,35)+HLOOKUP(Sheet2!$CK$15,#REF!,35)+HLOOKUP(Sheet2!$CK$16,#REF!,35)+HLOOKUP(Sheet2!$CK$17,#REF!,35))</f>
        <v>#REF!</v>
      </c>
      <c r="CL55" s="8" t="e">
        <f>SUM(HLOOKUP(Sheet2!$CL$3,#REF!,35)+HLOOKUP(Sheet2!$CL$4,#REF!,35)+HLOOKUP(Sheet2!$CL$5,#REF!,35)+HLOOKUP(Sheet2!$CL$6,#REF!,35)+HLOOKUP(Sheet2!$CL$7,#REF!,35)+HLOOKUP(Sheet2!$CL$8,#REF!,35)+HLOOKUP(Sheet2!$CL$9,#REF!,35)+HLOOKUP(Sheet2!$CL$10,#REF!,35)+HLOOKUP(Sheet2!$CL$11,#REF!,35)+HLOOKUP(Sheet2!$CL$12,#REF!,35)+HLOOKUP(Sheet2!$CL$13,#REF!,35)+HLOOKUP(Sheet2!$CL$14,#REF!,35)+HLOOKUP(Sheet2!$CL$15,#REF!,35)+HLOOKUP(Sheet2!$CL$16,#REF!,35)+HLOOKUP(Sheet2!$CL$17,#REF!,35))</f>
        <v>#REF!</v>
      </c>
      <c r="CM55" s="8" t="e">
        <f>SUM(HLOOKUP(Sheet2!$CM$3,#REF!,35)+HLOOKUP(Sheet2!$CM$4,#REF!,35)+HLOOKUP(Sheet2!$CM$5,#REF!,35)+HLOOKUP(Sheet2!$CM$6,#REF!,35)+HLOOKUP(Sheet2!$CM$7,#REF!,35)+HLOOKUP(Sheet2!$CM$8,#REF!,35)+HLOOKUP(Sheet2!$CM$9,#REF!,35)+HLOOKUP(Sheet2!$CM$10,#REF!,35)+HLOOKUP(Sheet2!$CM$11,#REF!,35)+HLOOKUP(Sheet2!$CM$12,#REF!,35)+HLOOKUP(Sheet2!$CM$13,#REF!,35)+HLOOKUP(Sheet2!$CM$14,#REF!,35)+HLOOKUP(Sheet2!$CM$15,#REF!,35))</f>
        <v>#REF!</v>
      </c>
      <c r="CN55" s="8" t="e">
        <f>SUM(HLOOKUP(Sheet2!$CN$3,#REF!,35)+HLOOKUP(Sheet2!$CN$4,#REF!,35)+HLOOKUP(Sheet2!$CN$5,#REF!,35)+HLOOKUP(Sheet2!$CN$6,#REF!,35)+HLOOKUP(Sheet2!$CN$7,#REF!,35)+HLOOKUP(Sheet2!$CN$8,#REF!,35)+HLOOKUP(Sheet2!$CN$9,#REF!,35)+HLOOKUP(Sheet2!$CN$10,#REF!,35)+HLOOKUP(Sheet2!$CN$11,#REF!,35)+HLOOKUP(Sheet2!$CN$12,#REF!,35)+HLOOKUP(Sheet2!$CN$13,#REF!,35)+HLOOKUP(Sheet2!$CN$14,#REF!,35)+HLOOKUP(Sheet2!$CN$15,#REF!,35)+HLOOKUP(Sheet2!$CN$16,#REF!,35)+HLOOKUP(Sheet2!$CN$17,#REF!,35))</f>
        <v>#REF!</v>
      </c>
      <c r="CO55" s="8" t="e">
        <f>SUM(HLOOKUP(Sheet2!$CO$3,#REF!,35)+HLOOKUP(Sheet2!$CO$4,#REF!,35)+HLOOKUP(Sheet2!$CO$5,#REF!,35)+HLOOKUP(Sheet2!$CO$6,#REF!,35)+HLOOKUP(Sheet2!$CO$7,#REF!,35)+HLOOKUP(Sheet2!$CO$8,#REF!,35)+HLOOKUP(Sheet2!$CO$9,#REF!,35)+HLOOKUP(Sheet2!$CO$10,#REF!,35)+HLOOKUP(Sheet2!$CO$11,#REF!,35)+HLOOKUP(Sheet2!$CO$12,#REF!,35)+HLOOKUP(Sheet2!$CO$13,#REF!,35)+HLOOKUP(Sheet2!$CO$14,#REF!,35)+HLOOKUP(Sheet2!$CO$15,#REF!,35)+HLOOKUP(Sheet2!$CO$16,#REF!,35)+HLOOKUP(Sheet2!$CO$17,#REF!,35))</f>
        <v>#REF!</v>
      </c>
      <c r="CP55" s="8" t="e">
        <f>SUM(HLOOKUP(Sheet2!$CP$3,#REF!,35)+HLOOKUP(Sheet2!$CP$4,#REF!,35)+HLOOKUP(Sheet2!$CP$5,#REF!,35)+HLOOKUP(Sheet2!$CP$6,#REF!,35)+HLOOKUP(Sheet2!$CP$7,#REF!,35)+HLOOKUP(Sheet2!$CP$8,#REF!,35)+HLOOKUP(Sheet2!$CP$9,#REF!,35)+HLOOKUP(Sheet2!$CP$10,#REF!,35)+HLOOKUP(Sheet2!$CP$11,#REF!,35)+HLOOKUP(Sheet2!$CP$12,#REF!,35)+HLOOKUP(Sheet2!$CP$13,#REF!,35)+HLOOKUP(Sheet2!$CP$14,#REF!,35)+HLOOKUP(Sheet2!$CP$15,#REF!,35)+HLOOKUP(Sheet2!$CP$16,#REF!,35)+HLOOKUP(Sheet2!$CP$17,#REF!,35)+HLOOKUP(Sheet2!$CP$18,#REF!,35))</f>
        <v>#REF!</v>
      </c>
      <c r="CQ55" s="8" t="e">
        <f>SUM(HLOOKUP(Sheet2!$CQ$3,#REF!,35)+HLOOKUP(Sheet2!$CQ$4,#REF!,35)+HLOOKUP(Sheet2!$CQ$5,#REF!,35)+HLOOKUP(Sheet2!$CQ$6,#REF!,35)+HLOOKUP(Sheet2!$CQ$7,#REF!,35)+HLOOKUP(Sheet2!$CQ$8,#REF!,35)+HLOOKUP(Sheet2!$CQ$9,#REF!,35)+HLOOKUP(Sheet2!$CQ$10,#REF!,35)+HLOOKUP(Sheet2!$CQ$11,#REF!,35)+HLOOKUP(Sheet2!$CQ$12,#REF!,35)+HLOOKUP(Sheet2!$CQ$13,#REF!,35)+HLOOKUP(Sheet2!$CQ$14,#REF!,35)+HLOOKUP(Sheet2!$CQ$15,#REF!,35)+HLOOKUP(Sheet2!$CQ$16,#REF!,35)+HLOOKUP(Sheet2!$CQ$17,#REF!,35)+HLOOKUP(Sheet2!$CQ$18,#REF!,35))</f>
        <v>#REF!</v>
      </c>
      <c r="CR55" s="8" t="e">
        <f>SUM(HLOOKUP(Sheet2!$CR$3,#REF!,35)+HLOOKUP(Sheet2!$CR$4,#REF!,35)+HLOOKUP(Sheet2!$CR$5,#REF!,35)+HLOOKUP(Sheet2!$CR$6,#REF!,35)+HLOOKUP(Sheet2!$CR$7,#REF!,35)+HLOOKUP(Sheet2!$CR$8,#REF!,35)+HLOOKUP(Sheet2!$CR$9,#REF!,35)+HLOOKUP(Sheet2!$CR$10,#REF!,35)+HLOOKUP(Sheet2!$CR$11,#REF!,35)+HLOOKUP(Sheet2!$CR$12,#REF!,35)+HLOOKUP(Sheet2!$CR$13,#REF!,35)+HLOOKUP(Sheet2!$CR$14,#REF!,35)+HLOOKUP(Sheet2!$CR$15,#REF!,35)+HLOOKUP(Sheet2!$CR$16,#REF!,35)+HLOOKUP(Sheet2!$CR$17,#REF!,35)+HLOOKUP(Sheet2!$CR$18,#REF!,35)+HLOOKUP(Sheet2!$CR$19,#REF!,35)+HLOOKUP(Sheet2!$CR$20,#REF!,35)+HLOOKUP(Sheet2!$CR$21,#REF!,35))</f>
        <v>#REF!</v>
      </c>
      <c r="CS55" s="8" t="e">
        <f>SUM(HLOOKUP(Sheet2!$CS$3,#REF!,35)+HLOOKUP(Sheet2!$CS$4,#REF!,35)+HLOOKUP(Sheet2!$CS$5,#REF!,35)+HLOOKUP(Sheet2!$CS$6,#REF!,35)+HLOOKUP(Sheet2!$CS$7,#REF!,35)+HLOOKUP(Sheet2!$CS$8,#REF!,35)+HLOOKUP(Sheet2!$CS$9,#REF!,35)+HLOOKUP(Sheet2!$CS$10,#REF!,35)+HLOOKUP(Sheet2!$CS$11,#REF!,35)+HLOOKUP(Sheet2!$CS$12,#REF!,35)+HLOOKUP(Sheet2!$CS$13,#REF!,35)+HLOOKUP(Sheet2!$CS$14,#REF!,35)+HLOOKUP(Sheet2!$CS$15,#REF!,35)+HLOOKUP(Sheet2!$CS$16,#REF!,35)+HLOOKUP(Sheet2!$CS$17,#REF!,35)+HLOOKUP(Sheet2!$CS$18,#REF!,35))</f>
        <v>#REF!</v>
      </c>
      <c r="CT55" s="8" t="e">
        <f>SUM(HLOOKUP(Sheet2!$CT$3,#REF!,35)+HLOOKUP(Sheet2!$CT$4,#REF!,35)+HLOOKUP(Sheet2!$CT$5,#REF!,35)+HLOOKUP(Sheet2!$CT$6,#REF!,35)+HLOOKUP(Sheet2!$CT$7,#REF!,35)+HLOOKUP(Sheet2!$CT$8,#REF!,35)+HLOOKUP(Sheet2!$CT$9,#REF!,35)+HLOOKUP(Sheet2!$CT$10,#REF!,35)+HLOOKUP(Sheet2!$CT$11,#REF!,35)+HLOOKUP(Sheet2!$CT$12,#REF!,35)+HLOOKUP(Sheet2!$CT$13,#REF!,35)+HLOOKUP(Sheet2!$CT$14,#REF!,35)+HLOOKUP(Sheet2!$CT$15,#REF!,35)+HLOOKUP(Sheet2!$CT$16,#REF!,35)+HLOOKUP(Sheet2!$CT$17,#REF!,35)+HLOOKUP(Sheet2!$CT$18,#REF!,35)+HLOOKUP(Sheet2!$CT$19,#REF!,35)+HLOOKUP(Sheet2!$CT$20,#REF!,35))</f>
        <v>#REF!</v>
      </c>
      <c r="CU55" s="8" t="e">
        <f>SUM(HLOOKUP(Sheet2!$CU$3,#REF!,35)+HLOOKUP(Sheet2!$CU$4,#REF!,35)+HLOOKUP(Sheet2!$CU$5,#REF!,35)+HLOOKUP(Sheet2!$CU$6,#REF!,35)+HLOOKUP(Sheet2!$CU$7,#REF!,35)+HLOOKUP(Sheet2!$CU$8,#REF!,35)+HLOOKUP(Sheet2!$CU$9,#REF!,35)+HLOOKUP(Sheet2!$CU$10,#REF!,35)+HLOOKUP(Sheet2!$CU$11,#REF!,35)+HLOOKUP(Sheet2!$CU$12,#REF!,35)+HLOOKUP(Sheet2!$CU$13,#REF!,35)+HLOOKUP(Sheet2!$CU$14,#REF!,35)+HLOOKUP(Sheet2!$CU$15,#REF!,35)+HLOOKUP(Sheet2!$CU$16,#REF!,35)+HLOOKUP(Sheet2!$CU$17,#REF!,35))</f>
        <v>#REF!</v>
      </c>
      <c r="CV55" s="8" t="e">
        <f>SUM(HLOOKUP(Sheet2!$CV$3,#REF!,35)+HLOOKUP(Sheet2!$CV$4,#REF!,35)+HLOOKUP(Sheet2!$CV$5,#REF!,35)+HLOOKUP(Sheet2!$CV$6,#REF!,35)+HLOOKUP(Sheet2!$CV$7,#REF!,35)+HLOOKUP(Sheet2!$CV$8,#REF!,35)+HLOOKUP(Sheet2!$CV$9,#REF!,35)+HLOOKUP(Sheet2!$CV$10,#REF!,35)+HLOOKUP(Sheet2!$CV$11,#REF!,35)+HLOOKUP(Sheet2!$CV$12,#REF!,35)+HLOOKUP(Sheet2!$CV$13,#REF!,35)+HLOOKUP(Sheet2!$CV$14,#REF!,35)+HLOOKUP(Sheet2!$CV$15,#REF!,35)+HLOOKUP(Sheet2!$CV$16,#REF!,35)+HLOOKUP(Sheet2!$CV$17,#REF!,35)+HLOOKUP(Sheet2!$CV$18,#REF!,35))</f>
        <v>#REF!</v>
      </c>
      <c r="CW55" s="8" t="e">
        <f>SUM(HLOOKUP(Sheet2!$CW$3,#REF!,35)+HLOOKUP(Sheet2!$CW$4,#REF!,35)+HLOOKUP(Sheet2!$CW$5,#REF!,35)+HLOOKUP(Sheet2!$CW$6,#REF!,35)+HLOOKUP(Sheet2!$CW$7,#REF!,35)+HLOOKUP(Sheet2!$CW$8,#REF!,35)+HLOOKUP(Sheet2!$CW$9,#REF!,35)+HLOOKUP(Sheet2!$CW$10,#REF!,35)+HLOOKUP(Sheet2!$CW$11,#REF!,35)+HLOOKUP(Sheet2!$CW$12,#REF!,35)+HLOOKUP(Sheet2!$CW$13,#REF!,35)+HLOOKUP(Sheet2!$CW$14,#REF!,35)+HLOOKUP(Sheet2!$CW$15,#REF!,35))</f>
        <v>#REF!</v>
      </c>
      <c r="CX55" s="8" t="e">
        <f>SUM(HLOOKUP(Sheet2!$CX$3,#REF!,35)+HLOOKUP(Sheet2!$CX$4,#REF!,35)+HLOOKUP(Sheet2!$CX$5,#REF!,35)+HLOOKUP(Sheet2!$CX$6,#REF!,35)+HLOOKUP(Sheet2!$CX$7,#REF!,35)+HLOOKUP(Sheet2!$CX$8,#REF!,35)+HLOOKUP(Sheet2!$CX$9,#REF!,35)+HLOOKUP(Sheet2!$CX$10,#REF!,35)+HLOOKUP(Sheet2!$CX$11,#REF!,35)+HLOOKUP(Sheet2!$CX$12,#REF!,35)+HLOOKUP(Sheet2!$CX$13,#REF!,35)+HLOOKUP(Sheet2!$CX$14,#REF!,35)+HLOOKUP(Sheet2!$CX$15,#REF!,35)+HLOOKUP(Sheet2!$CX$16,#REF!,35)+HLOOKUP(Sheet2!$CX$17,#REF!,35))</f>
        <v>#REF!</v>
      </c>
      <c r="CY55" s="8" t="e">
        <f>SUM(HLOOKUP(Sheet2!$CY$3,#REF!,35)+HLOOKUP(Sheet2!$CY$4,#REF!,35)+HLOOKUP(Sheet2!$CY$5,#REF!,35)+HLOOKUP(Sheet2!$CY$6,#REF!,35)+HLOOKUP(Sheet2!$CY$7,#REF!,35)+HLOOKUP(Sheet2!$CY$8,#REF!,35)+HLOOKUP(Sheet2!$CY$9,#REF!,35)+HLOOKUP(Sheet2!$CY$10,#REF!,35)+HLOOKUP(Sheet2!$CY$11,#REF!,35)+HLOOKUP(Sheet2!$CY$12,#REF!,35)+HLOOKUP(Sheet2!$CY$13,#REF!,35)+HLOOKUP(Sheet2!$CY$14,#REF!,35)+HLOOKUP(Sheet2!$CY$15,#REF!,35)+HLOOKUP(Sheet2!$CY$16,#REF!,35)+HLOOKUP(Sheet2!$CY$17,#REF!,35))</f>
        <v>#REF!</v>
      </c>
      <c r="CZ55" s="8" t="e">
        <f>SUM(HLOOKUP(Sheet2!$CZ$3,#REF!,35)+HLOOKUP(Sheet2!$CZ$4,#REF!,35)+HLOOKUP(Sheet2!$CZ$5,#REF!,35)+HLOOKUP(Sheet2!$CZ$6,#REF!,35)+HLOOKUP(Sheet2!$CZ$7,#REF!,35)+HLOOKUP(Sheet2!$CZ$8,#REF!,35)+HLOOKUP(Sheet2!$CZ$9,#REF!,35)+HLOOKUP(Sheet2!$CZ$10,#REF!,35)+HLOOKUP(Sheet2!$CZ$11,#REF!,35)+HLOOKUP(Sheet2!$CZ$12,#REF!,35)+HLOOKUP(Sheet2!$CZ$13,#REF!,35)+HLOOKUP(Sheet2!$CZ$14,#REF!,35))</f>
        <v>#REF!</v>
      </c>
      <c r="DA55" s="8" t="e">
        <f>SUM(HLOOKUP(Sheet2!$DA$3,#REF!,35)+HLOOKUP(Sheet2!$DA$4,#REF!,35)+HLOOKUP(Sheet2!$DA$5,#REF!,35)+HLOOKUP(Sheet2!$DA$6,#REF!,35)+HLOOKUP(Sheet2!$DA$7,#REF!,35)+HLOOKUP(Sheet2!$DA$8,#REF!,35)+HLOOKUP(Sheet2!$DA$9,#REF!,35)+HLOOKUP(Sheet2!$DA$10,#REF!,35)+HLOOKUP(Sheet2!$DA$11,#REF!,35)+HLOOKUP(Sheet2!$DA$12,#REF!,35)+HLOOKUP(Sheet2!$DA$13,#REF!,35)+HLOOKUP(Sheet2!$DA$14,#REF!,35)+HLOOKUP(Sheet2!$DA$15,#REF!,35)+HLOOKUP(Sheet2!$DA$16,#REF!,35))</f>
        <v>#REF!</v>
      </c>
      <c r="DB55" s="8" t="e">
        <f>SUM(HLOOKUP(Sheet2!$DB$3,#REF!,35)+HLOOKUP(Sheet2!$DB$4,#REF!,35)+HLOOKUP(Sheet2!$DB$5,#REF!,35)+HLOOKUP(Sheet2!$DB$6,#REF!,35)+HLOOKUP(Sheet2!$DB$7,#REF!,35)+HLOOKUP(Sheet2!$DB$8,#REF!,35)+HLOOKUP(Sheet2!$DB$9,#REF!,35)+HLOOKUP(Sheet2!$DB$10,#REF!,35)+HLOOKUP(Sheet2!$DB$11,#REF!,35)+HLOOKUP(Sheet2!$DB$12,#REF!,35)+HLOOKUP(Sheet2!$DB$13,#REF!,35)+HLOOKUP(Sheet2!$DB$14,#REF!,35)+HLOOKUP(Sheet2!$DB$15,#REF!,35))</f>
        <v>#REF!</v>
      </c>
      <c r="DC55" s="8" t="e">
        <f>SUM(HLOOKUP(Sheet2!$DC$3,#REF!,35)+HLOOKUP(Sheet2!$DC$4,#REF!,35)+HLOOKUP(Sheet2!$DC$5,#REF!,35)+HLOOKUP(Sheet2!$DC$6,#REF!,35)+HLOOKUP(Sheet2!$DC$7,#REF!,35)+HLOOKUP(Sheet2!$DC$8,#REF!,35)+HLOOKUP(Sheet2!$DC$9,#REF!,35)+HLOOKUP(Sheet2!$DC$10,#REF!,35)+HLOOKUP(Sheet2!$DC$11,#REF!,35)+HLOOKUP(Sheet2!$DC$12,#REF!,35)+HLOOKUP(Sheet2!$DC$13,#REF!,35)+HLOOKUP(Sheet2!$DC$14,#REF!,35)+HLOOKUP(Sheet2!$DC$15,#REF!,35)+HLOOKUP(Sheet2!$DC$16,#REF!,35)+HLOOKUP(Sheet2!$DC$17,#REF!,35))</f>
        <v>#REF!</v>
      </c>
      <c r="DD55" s="8" t="e">
        <f>SUM(HLOOKUP(Sheet2!$DD$3,#REF!,35)+HLOOKUP(Sheet2!$DD$4,#REF!,35)+HLOOKUP(Sheet2!$DD$5,#REF!,35)+HLOOKUP(Sheet2!$DD$6,#REF!,35)+HLOOKUP(Sheet2!$DD$7,#REF!,35)+HLOOKUP(Sheet2!$DD$8,#REF!,35)+HLOOKUP(Sheet2!$DD$9,#REF!,35)+HLOOKUP(Sheet2!$DD$10,#REF!,35)+HLOOKUP(Sheet2!$DD$11,#REF!,35)+HLOOKUP(Sheet2!$DD$12,#REF!,35)+HLOOKUP(Sheet2!$DD$13,#REF!,35)+HLOOKUP(Sheet2!$DD$14,#REF!,35)+HLOOKUP(Sheet2!$DD$15,#REF!,35)+HLOOKUP(Sheet2!$DD$16,#REF!,35)+HLOOKUP(Sheet2!$DD$17,#REF!,35)+HLOOKUP(Sheet2!$DD$18,#REF!,35))</f>
        <v>#REF!</v>
      </c>
      <c r="DE55" s="8" t="e">
        <f>SUM(HLOOKUP(Sheet2!$DE$3,#REF!,35)+HLOOKUP(Sheet2!$DE$4,#REF!,35)+HLOOKUP(Sheet2!$DE$5,#REF!,35)+HLOOKUP(Sheet2!$DE$6,#REF!,35)+HLOOKUP(Sheet2!$DE$7,#REF!,35)+HLOOKUP(Sheet2!$DE$8,#REF!,35)+HLOOKUP(Sheet2!$DE$9,#REF!,35)+HLOOKUP(Sheet2!$DE$10,#REF!,35)+HLOOKUP(Sheet2!$DE$11,#REF!,35)+HLOOKUP(Sheet2!$DE$12,#REF!,35)+HLOOKUP(Sheet2!$DE$13,#REF!,35)+HLOOKUP(Sheet2!$DE$14,#REF!,35)+HLOOKUP(Sheet2!$DE$15,#REF!,35)+HLOOKUP(Sheet2!$DE$16,#REF!,35)+HLOOKUP(Sheet2!$DE$17,#REF!,35)+HLOOKUP(Sheet2!$DE$18,#REF!,35))</f>
        <v>#REF!</v>
      </c>
      <c r="DF55" s="8" t="e">
        <f>SUM(HLOOKUP(Sheet2!$DF$3,#REF!,35)+HLOOKUP(Sheet2!$DF$4,#REF!,35)+HLOOKUP(Sheet2!$DF$5,#REF!,35)+HLOOKUP(Sheet2!$DF$6,#REF!,35)+HLOOKUP(Sheet2!$DF$7,#REF!,35)+HLOOKUP(Sheet2!$DF$8,#REF!,35)+HLOOKUP(Sheet2!$DF$9,#REF!,35)+HLOOKUP(Sheet2!$DF$10,#REF!,35)+HLOOKUP(Sheet2!$DF$11,#REF!,35)+HLOOKUP(Sheet2!$DF$12,#REF!,35)+HLOOKUP(Sheet2!$DF$13,#REF!,35)+HLOOKUP(Sheet2!$DF$14,#REF!,35)+HLOOKUP(Sheet2!$DF$15,#REF!,35)+HLOOKUP(Sheet2!$DF$16,#REF!,35)+HLOOKUP(Sheet2!$DF$17,#REF!,35)+HLOOKUP(Sheet2!$DF$18,#REF!,35))</f>
        <v>#REF!</v>
      </c>
      <c r="DG55" s="8" t="e">
        <f>SUM(HLOOKUP(Sheet2!$DG$3,#REF!,35)+HLOOKUP(Sheet2!$DG$4,#REF!,35)+HLOOKUP(Sheet2!$DG$5,#REF!,35)+HLOOKUP(Sheet2!$DG$6,#REF!,35)+HLOOKUP(Sheet2!$DG$7,#REF!,35)+HLOOKUP(Sheet2!$DG$8,#REF!,35)+HLOOKUP(Sheet2!$DG$9,#REF!,35)+HLOOKUP(Sheet2!$DG$10,#REF!,35)+HLOOKUP(Sheet2!$DG$11,#REF!,35)+HLOOKUP(Sheet2!$DG$12,#REF!,35)+HLOOKUP(Sheet2!$DG$13,#REF!,35)+HLOOKUP(Sheet2!$DG$14,#REF!,35)+HLOOKUP(Sheet2!$DG$15,#REF!,35)+HLOOKUP(Sheet2!$DG$16,#REF!,35)+HLOOKUP(Sheet2!$DG$17,#REF!,35))</f>
        <v>#REF!</v>
      </c>
      <c r="DH55" s="8" t="e">
        <f>SUM(HLOOKUP(Sheet2!$DH$3,#REF!,35)+HLOOKUP(Sheet2!$DH$4,#REF!,35)+HLOOKUP(Sheet2!$DH$5,#REF!,35)+HLOOKUP(Sheet2!$DH$6,#REF!,35)+HLOOKUP(Sheet2!$DH$7,#REF!,35)+HLOOKUP(Sheet2!$DH$8,#REF!,35)+HLOOKUP(Sheet2!$DH$9,#REF!,35)+HLOOKUP(Sheet2!$DH$10,#REF!,35)+HLOOKUP(Sheet2!$DH$11,#REF!,35)+HLOOKUP(Sheet2!$DH$12,#REF!,35)+HLOOKUP(Sheet2!$DH$13,#REF!,35)+HLOOKUP(Sheet2!$DH$14,#REF!,35)+HLOOKUP(Sheet2!$DH$15,#REF!,35)+HLOOKUP(Sheet2!$DH$16,#REF!,35)+HLOOKUP(Sheet2!$DH$17,#REF!,35))</f>
        <v>#REF!</v>
      </c>
      <c r="DI55" s="8" t="e">
        <f>SUM(HLOOKUP(Sheet2!$DI$3,#REF!,35)+HLOOKUP(Sheet2!$DI$4,#REF!,35)+HLOOKUP(Sheet2!$DI$5,#REF!,35)+HLOOKUP(Sheet2!$DI$6,#REF!,35)+HLOOKUP(Sheet2!$DI$7,#REF!,35)+HLOOKUP(Sheet2!$DI$8,#REF!,35)+HLOOKUP(Sheet2!$DI$9,#REF!,35)+HLOOKUP(Sheet2!$DI$10,#REF!,35)+HLOOKUP(Sheet2!$DI$11,#REF!,35)+HLOOKUP(Sheet2!$DI$12,#REF!,35)+HLOOKUP(Sheet2!$DI$13,#REF!,35)+HLOOKUP(Sheet2!$DI$14,#REF!,35)+HLOOKUP(Sheet2!$DI$15,#REF!,35)+HLOOKUP(Sheet2!$DI$16,#REF!,35)+HLOOKUP(Sheet2!$DI$17,#REF!,35))</f>
        <v>#REF!</v>
      </c>
      <c r="DJ55" s="8" t="e">
        <f>SUM(HLOOKUP(Sheet2!$DJ$3,#REF!,35)+HLOOKUP(Sheet2!$DJ$4,#REF!,35)+HLOOKUP(Sheet2!$DJ$5,#REF!,35)+HLOOKUP(Sheet2!$DJ$6,#REF!,35)+HLOOKUP(Sheet2!$DJ$7,#REF!,35)+HLOOKUP(Sheet2!$DJ$8,#REF!,35)+HLOOKUP(Sheet2!$DJ$9,#REF!,35)+HLOOKUP(Sheet2!$DJ$10,#REF!,35)+HLOOKUP(Sheet2!$DJ$11,#REF!,35)+HLOOKUP(Sheet2!$DJ$12,#REF!,35)+HLOOKUP(Sheet2!$DJ$13,#REF!,35)+HLOOKUP(Sheet2!$DJ$14,#REF!,35)+HLOOKUP(Sheet2!$DJ$15,#REF!,35))</f>
        <v>#REF!</v>
      </c>
      <c r="DK55" s="8" t="e">
        <f>SUM(HLOOKUP(Sheet2!$DK$3,#REF!,35)+HLOOKUP(Sheet2!$DK$4,#REF!,35)+HLOOKUP(Sheet2!$DK$5,#REF!,35)+HLOOKUP(Sheet2!$DK$6,#REF!,35)+HLOOKUP(Sheet2!$DK$7,#REF!,35)+HLOOKUP(Sheet2!$DK$8,#REF!,35)+HLOOKUP(Sheet2!$DK$9,#REF!,35)+HLOOKUP(Sheet2!$DK$10,#REF!,35)+HLOOKUP(Sheet2!$DK$11,#REF!,35)+HLOOKUP(Sheet2!$DK$12,#REF!,35)+HLOOKUP(Sheet2!$DK$13,#REF!,35)+HLOOKUP(Sheet2!$DK$14,#REF!,35)+HLOOKUP(Sheet2!$DK$15,#REF!,35)+HLOOKUP(Sheet2!$DK$16,#REF!,35)+HLOOKUP(Sheet2!$DK$17,#REF!,35))</f>
        <v>#REF!</v>
      </c>
      <c r="DL55" s="8" t="e">
        <f>SUM(HLOOKUP(Sheet2!$DL$3,#REF!,35)+HLOOKUP(Sheet2!$DL$4,#REF!,35)+HLOOKUP(Sheet2!$DL$5,#REF!,35)+HLOOKUP(Sheet2!$DL$6,#REF!,35)+HLOOKUP(Sheet2!$DL$7,#REF!,35)+HLOOKUP(Sheet2!$DL$8,#REF!,35)+HLOOKUP(Sheet2!$DL$9,#REF!,35)+HLOOKUP(Sheet2!$DL$10,#REF!,35)+HLOOKUP(Sheet2!$DL$11,#REF!,35)+HLOOKUP(Sheet2!$DL$12,#REF!,35)+HLOOKUP(Sheet2!$DL$13,#REF!,35)+HLOOKUP(Sheet2!$DL$14,#REF!,35)+HLOOKUP(Sheet2!$DL$15,#REF!,35)+HLOOKUP(Sheet2!$DL$16,#REF!,35)+HLOOKUP(Sheet2!$DL$17,#REF!,35))</f>
        <v>#REF!</v>
      </c>
      <c r="DM55" s="8" t="e">
        <f>SUM(HLOOKUP(Sheet2!$DM$3,#REF!,35)+HLOOKUP(Sheet2!$DM$4,#REF!,35)+HLOOKUP(Sheet2!$DM$5,#REF!,35)+HLOOKUP(Sheet2!$DM$6,#REF!,35)+HLOOKUP(Sheet2!$DM$7,#REF!,35)+HLOOKUP(Sheet2!$DM$8,#REF!,35)+HLOOKUP(Sheet2!$DM$9,#REF!,35)+HLOOKUP(Sheet2!$DM$10,#REF!,35)+HLOOKUP(Sheet2!$DM$11,#REF!,35)+HLOOKUP(Sheet2!$DM$12,#REF!,35)+HLOOKUP(Sheet2!$DM$13,#REF!,35)+HLOOKUP(Sheet2!$DM$14,#REF!,35)+HLOOKUP(Sheet2!$DM$15,#REF!,35)+HLOOKUP(Sheet2!$DM$16,#REF!,35)+HLOOKUP(Sheet2!$DM$17,#REF!,35)+HLOOKUP(Sheet2!$DM$18,#REF!,35))</f>
        <v>#REF!</v>
      </c>
      <c r="DN55" s="8" t="e">
        <f>SUM(HLOOKUP(Sheet2!$DN$3,#REF!,35)+HLOOKUP(Sheet2!$DN$4,#REF!,35)+HLOOKUP(Sheet2!$DN$5,#REF!,35)+HLOOKUP(Sheet2!$DN$6,#REF!,35)+HLOOKUP(Sheet2!$DN$7,#REF!,35)+HLOOKUP(Sheet2!$DN$8,#REF!,35)+HLOOKUP(Sheet2!$DN$9,#REF!,35)+HLOOKUP(Sheet2!$DN$10,#REF!,35)+HLOOKUP(Sheet2!$DN$11,#REF!,35)+HLOOKUP(Sheet2!$DN$12,#REF!,35)+HLOOKUP(Sheet2!$DN$13,#REF!,35)+HLOOKUP(Sheet2!$DN$14,#REF!,35)+HLOOKUP(Sheet2!$DN$15,#REF!,35)+HLOOKUP(Sheet2!$DN$16,#REF!,35)+HLOOKUP(Sheet2!$DN$17,#REF!,35)+HLOOKUP(Sheet2!$DN$18,#REF!,35))</f>
        <v>#REF!</v>
      </c>
      <c r="DO55" s="8" t="e">
        <f>SUM(HLOOKUP(Sheet2!$DO$3,#REF!,35)+HLOOKUP(Sheet2!$DO$4,#REF!,35)+HLOOKUP(Sheet2!$DO$5,#REF!,35)+HLOOKUP(Sheet2!$DO$6,#REF!,35)+HLOOKUP(Sheet2!$DO$7,#REF!,35)+HLOOKUP(Sheet2!$DO$8,#REF!,35)+HLOOKUP(Sheet2!$DO$9,#REF!,35)+HLOOKUP(Sheet2!$DO$10,#REF!,35)+HLOOKUP(Sheet2!$DO$11,#REF!,35)+HLOOKUP(Sheet2!$DO$12,#REF!,35)+HLOOKUP(Sheet2!$DO$13,#REF!,35)+HLOOKUP(Sheet2!$DO$14,#REF!,35)+HLOOKUP(Sheet2!$DO$15,#REF!,35)+HLOOKUP(Sheet2!$DO$16,#REF!,35)+HLOOKUP(Sheet2!$DO$17,#REF!,35)+HLOOKUP(Sheet2!$DO$18,#REF!,35)+HLOOKUP(Sheet2!$DO$19,#REF!,35)+HLOOKUP(Sheet2!$DO$20,#REF!,35)+HLOOKUP(Sheet2!$DO$21,#REF!,35))</f>
        <v>#REF!</v>
      </c>
      <c r="DP55" s="8" t="e">
        <f>SUM(HLOOKUP(Sheet2!$DP$3,#REF!,35)+HLOOKUP(Sheet2!$DP$4,#REF!,35)+HLOOKUP(Sheet2!$DP$5,#REF!,35)+HLOOKUP(Sheet2!$DP$6,#REF!,35)+HLOOKUP(Sheet2!$DP$7,#REF!,35)+HLOOKUP(Sheet2!$DP$8,#REF!,35)+HLOOKUP(Sheet2!$DP$9,#REF!,35)+HLOOKUP(Sheet2!$DP$10,#REF!,35)+HLOOKUP(Sheet2!$DP$11,#REF!,35)+HLOOKUP(Sheet2!$DP$12,#REF!,35)+HLOOKUP(Sheet2!$DP$13,#REF!,35)+HLOOKUP(Sheet2!$DP$14,#REF!,35)+HLOOKUP(Sheet2!$DP$15,#REF!,35)+HLOOKUP(Sheet2!$DP$16,#REF!,35)+HLOOKUP(Sheet2!$DP$17,#REF!,35)+HLOOKUP(Sheet2!$DP$18,#REF!,35))</f>
        <v>#REF!</v>
      </c>
      <c r="DQ55" s="8" t="e">
        <f>SUM(HLOOKUP(Sheet2!$DQ$3,#REF!,35)+HLOOKUP(Sheet2!$DQ$4,#REF!,35)+HLOOKUP(Sheet2!$DQ$5,#REF!,35)+HLOOKUP(Sheet2!$DQ$6,#REF!,35)+HLOOKUP(Sheet2!$DQ$7,#REF!,35)+HLOOKUP(Sheet2!$DQ$8,#REF!,35)+HLOOKUP(Sheet2!$DQ$9,#REF!,35)+HLOOKUP(Sheet2!$DQ$10,#REF!,35)+HLOOKUP(Sheet2!$DQ$11,#REF!,35)+HLOOKUP(Sheet2!$DQ$12,#REF!,35)+HLOOKUP(Sheet2!$DQ$13,#REF!,35)+HLOOKUP(Sheet2!$DQ$14,#REF!,35)+HLOOKUP(Sheet2!$DQ$15,#REF!,35)+HLOOKUP(Sheet2!$DQ$16,#REF!,35)+HLOOKUP(Sheet2!$DQ$17,#REF!,35)+HLOOKUP(Sheet2!$DQ$18,#REF!,35)+HLOOKUP(Sheet2!$DQ$19,#REF!,35)+HLOOKUP(Sheet2!$DQ$20,#REF!,35))</f>
        <v>#REF!</v>
      </c>
      <c r="DR55" s="8" t="e">
        <f>SUM(HLOOKUP(Sheet2!$DR$3,#REF!,35)+HLOOKUP(Sheet2!$DR$4,#REF!,35)+HLOOKUP(Sheet2!$DR$5,#REF!,35)+HLOOKUP(Sheet2!$DR$6,#REF!,35)+HLOOKUP(Sheet2!$DR$7,#REF!,35)+HLOOKUP(Sheet2!$DR$8,#REF!,35)+HLOOKUP(Sheet2!$DR$9,#REF!,35)+HLOOKUP(Sheet2!$DR$10,#REF!,35)+HLOOKUP(Sheet2!$DR$11,#REF!,35)+HLOOKUP(Sheet2!$DR$12,#REF!,35)+HLOOKUP(Sheet2!$DR$13,#REF!,35)+HLOOKUP(Sheet2!$DR$14,#REF!,35)+HLOOKUP(Sheet2!$DR$15,#REF!,35)+HLOOKUP(Sheet2!$DR$16,#REF!,35))</f>
        <v>#REF!</v>
      </c>
      <c r="DS55" s="8" t="e">
        <f>SUM(HLOOKUP(Sheet2!$DS$3,#REF!,35)+HLOOKUP(Sheet2!$DS$4,#REF!,35)+HLOOKUP(Sheet2!$DS$5,#REF!,35)+HLOOKUP(Sheet2!$DS$6,#REF!,35)+HLOOKUP(Sheet2!$DS$7,#REF!,35)+HLOOKUP(Sheet2!$DS$8,#REF!,35)+HLOOKUP(Sheet2!$DS$9,#REF!,35)+HLOOKUP(Sheet2!$DS$10,#REF!,35)+HLOOKUP(Sheet2!$DS$11,#REF!,35)+HLOOKUP(Sheet2!$DS$12,#REF!,35)+HLOOKUP(Sheet2!$DS$13,#REF!,35)+HLOOKUP(Sheet2!$DS$14,#REF!,35)+HLOOKUP(Sheet2!$DS$15,#REF!,35)+HLOOKUP(Sheet2!$DS$16,#REF!,35)+HLOOKUP(Sheet2!$DS$17,#REF!,35))</f>
        <v>#REF!</v>
      </c>
      <c r="DT55" s="8" t="e">
        <f>SUM(HLOOKUP(Sheet2!$DT$3,#REF!,35)+HLOOKUP(Sheet2!$DT$4,#REF!,35)+HLOOKUP(Sheet2!$DT$5,#REF!,35)+HLOOKUP(Sheet2!$DT$6,#REF!,35)+HLOOKUP(Sheet2!$DT$7,#REF!,35)+HLOOKUP(Sheet2!$DT$8,#REF!,35)+HLOOKUP(Sheet2!$DT$9,#REF!,35)+HLOOKUP(Sheet2!$DT$10,#REF!,35)+HLOOKUP(Sheet2!$DT$11,#REF!,35)+HLOOKUP(Sheet2!$DT$12,#REF!,35)+HLOOKUP(Sheet2!$DT$13,#REF!,35)+HLOOKUP(Sheet2!$DT$14,#REF!,35))</f>
        <v>#REF!</v>
      </c>
      <c r="DU55" s="8" t="e">
        <f>SUM(HLOOKUP(Sheet2!$DU$3,#REF!,35)+HLOOKUP(Sheet2!$DU$4,#REF!,35)+HLOOKUP(Sheet2!$DU$5,#REF!,35)+HLOOKUP(Sheet2!$DU$6,#REF!,35)+HLOOKUP(Sheet2!$DU$7,#REF!,35)+HLOOKUP(Sheet2!$DU$8,#REF!,35)+HLOOKUP(Sheet2!$DU$9,#REF!,35)+HLOOKUP(Sheet2!$DU$10,#REF!,35)+HLOOKUP(Sheet2!$DU$11,#REF!,35)+HLOOKUP(Sheet2!$DU$12,#REF!,35)+HLOOKUP(Sheet2!$DU$13,#REF!,35)+HLOOKUP(Sheet2!$DU$14,#REF!,35)+HLOOKUP(Sheet2!$DU$15,#REF!,35)+HLOOKUP(Sheet2!$DU$16,#REF!,35))</f>
        <v>#REF!</v>
      </c>
      <c r="DV55" s="8" t="e">
        <f>SUM(HLOOKUP(Sheet2!$DV$3,#REF!,35)+HLOOKUP(Sheet2!$DV$4,#REF!,35)+HLOOKUP(Sheet2!$DV$5,#REF!,35)+HLOOKUP(Sheet2!$DV$6,#REF!,35)+HLOOKUP(Sheet2!$DV$7,#REF!,35)+HLOOKUP(Sheet2!$DV$8,#REF!,35)+HLOOKUP(Sheet2!$DV$9,#REF!,35)+HLOOKUP(Sheet2!$DV$10,#REF!,35)+HLOOKUP(Sheet2!$DV$11,#REF!,35)+HLOOKUP(Sheet2!$DV$12,#REF!,35)+HLOOKUP(Sheet2!$DV$13,#REF!,35)+HLOOKUP(Sheet2!$DV$14,#REF!,35)+HLOOKUP(Sheet2!$DV$15,#REF!,35)+HLOOKUP(Sheet2!$DV$16,#REF!,35))</f>
        <v>#REF!</v>
      </c>
      <c r="DW55" s="8" t="e">
        <f>SUM(HLOOKUP(Sheet2!$DW$3,#REF!,35)+HLOOKUP(Sheet2!$DW$4,#REF!,35)+HLOOKUP(Sheet2!$DW$5,#REF!,35)+HLOOKUP(Sheet2!$DW$6,#REF!,35)+HLOOKUP(Sheet2!$DW$7,#REF!,35)+HLOOKUP(Sheet2!$DW$8,#REF!,35)+HLOOKUP(Sheet2!$DW$9,#REF!,35)+HLOOKUP(Sheet2!$DW$10,#REF!,35)+HLOOKUP(Sheet2!$DW$11,#REF!,35)+HLOOKUP(Sheet2!$DW$12,#REF!,35)+HLOOKUP(Sheet2!$DW$13,#REF!,35))</f>
        <v>#REF!</v>
      </c>
      <c r="DX55" s="8" t="e">
        <f>SUM(HLOOKUP(Sheet2!$DX$3,#REF!,35)+HLOOKUP(Sheet2!$DX$4,#REF!,35)+HLOOKUP(Sheet2!$DX$5,#REF!,35)+HLOOKUP(Sheet2!$DX$6,#REF!,35)+HLOOKUP(Sheet2!$DX$7,#REF!,35)+HLOOKUP(Sheet2!$DX$8,#REF!,35)+HLOOKUP(Sheet2!$DX$9,#REF!,35)+HLOOKUP(Sheet2!$DX$10,#REF!,35)+HLOOKUP(Sheet2!$DX$11,#REF!,35)+HLOOKUP(Sheet2!$DX$12,#REF!,35)+HLOOKUP(Sheet2!$DX$13,#REF!,35)+HLOOKUP(Sheet2!$DX$14,#REF!,35)+HLOOKUP(Sheet2!$DX$15,#REF!,35))</f>
        <v>#REF!</v>
      </c>
      <c r="DY55" s="8" t="e">
        <f>SUM(HLOOKUP(Sheet2!$DY$3,#REF!,35)+HLOOKUP(Sheet2!$DY$4,#REF!,35)+HLOOKUP(Sheet2!$DY$5,#REF!,35)+HLOOKUP(Sheet2!$DY$6,#REF!,35)+HLOOKUP(Sheet2!$DY$7,#REF!,35)+HLOOKUP(Sheet2!$DY$8,#REF!,35)+HLOOKUP(Sheet2!$DY$9,#REF!,35)+HLOOKUP(Sheet2!$DY$10,#REF!,35)+HLOOKUP(Sheet2!$DY$11,#REF!,35)+HLOOKUP(Sheet2!$DY$12,#REF!,35)+HLOOKUP(Sheet2!$DY$13,#REF!,35)+HLOOKUP(Sheet2!$DY$14,#REF!,35))</f>
        <v>#REF!</v>
      </c>
      <c r="DZ55" s="8" t="e">
        <f>SUM(HLOOKUP(Sheet2!$DZ$3,#REF!,35)+HLOOKUP(Sheet2!$DZ$4,#REF!,35)+HLOOKUP(Sheet2!$DZ$5,#REF!,35)+HLOOKUP(Sheet2!$DZ$6,#REF!,35)+HLOOKUP(Sheet2!$DZ$7,#REF!,35)+HLOOKUP(Sheet2!$DZ$8,#REF!,35)+HLOOKUP(Sheet2!$DZ$9,#REF!,35)+HLOOKUP(Sheet2!$DZ$10,#REF!,35)+HLOOKUP(Sheet2!$DZ$11,#REF!,35)+HLOOKUP(Sheet2!$DZ$12,#REF!,35)+HLOOKUP(Sheet2!$DZ$13,#REF!,35)+HLOOKUP(Sheet2!$DZ$14,#REF!,35)+HLOOKUP(Sheet2!$DZ$15,#REF!,35)+HLOOKUP(Sheet2!$DZ$16,#REF!,35))</f>
        <v>#REF!</v>
      </c>
      <c r="EA55" s="8" t="e">
        <f>SUM(HLOOKUP(Sheet2!$EA$3,#REF!,35)+HLOOKUP(Sheet2!$EA$4,#REF!,35)+HLOOKUP(Sheet2!$EA$5,#REF!,35)+HLOOKUP(Sheet2!$EA$6,#REF!,35)+HLOOKUP(Sheet2!$EA$7,#REF!,35)+HLOOKUP(Sheet2!$EA$8,#REF!,35)+HLOOKUP(Sheet2!$EA$9,#REF!,35)+HLOOKUP(Sheet2!$EA$10,#REF!,35)+HLOOKUP(Sheet2!$EA$11,#REF!,35)+HLOOKUP(Sheet2!$EA$12,#REF!,35)+HLOOKUP(Sheet2!$EA$13,#REF!,35)+HLOOKUP(Sheet2!$EA$14,#REF!,35)+HLOOKUP(Sheet2!$EA$15,#REF!,35)+HLOOKUP(Sheet2!$EA$16,#REF!,35)+HLOOKUP(Sheet2!$EA$17,#REF!,35))</f>
        <v>#REF!</v>
      </c>
      <c r="EB55" s="8" t="e">
        <f>SUM(HLOOKUP(Sheet2!$EB$3,#REF!,35)+HLOOKUP(Sheet2!$EB$4,#REF!,35)+HLOOKUP(Sheet2!$EB$5,#REF!,35)+HLOOKUP(Sheet2!$EB$6,#REF!,35)+HLOOKUP(Sheet2!$EB$7,#REF!,35)+HLOOKUP(Sheet2!$EB$8,#REF!,35)+HLOOKUP(Sheet2!$EB$9,#REF!,35)+HLOOKUP(Sheet2!$EB$10,#REF!,35)+HLOOKUP(Sheet2!$EB$11,#REF!,35)+HLOOKUP(Sheet2!$EB$12,#REF!,35)+HLOOKUP(Sheet2!$EB$13,#REF!,35)+HLOOKUP(Sheet2!$EB$14,#REF!,35)+HLOOKUP(Sheet2!$EB$15,#REF!,35)+HLOOKUP(Sheet2!$EB$16,#REF!,35)+HLOOKUP(Sheet2!$EB$17,#REF!,35))</f>
        <v>#REF!</v>
      </c>
      <c r="EC55" s="8" t="e">
        <f>SUM(HLOOKUP(Sheet2!$EC$3,#REF!,35)+HLOOKUP(Sheet2!$EC$4,#REF!,35)+HLOOKUP(Sheet2!$EC$5,#REF!,35)+HLOOKUP(Sheet2!$EC$6,#REF!,35)+HLOOKUP(Sheet2!$EC$7,#REF!,35)+HLOOKUP(Sheet2!$EC$8,#REF!,35)+HLOOKUP(Sheet2!$EC$9,#REF!,35)+HLOOKUP(Sheet2!$EC$10,#REF!,35)+HLOOKUP(Sheet2!$EC$11,#REF!,35)+HLOOKUP(Sheet2!$EC$12,#REF!,35)+HLOOKUP(Sheet2!$EC$13,#REF!,35)+HLOOKUP(Sheet2!$EC$14,#REF!,35)+HLOOKUP(Sheet2!$EC$15,#REF!,35)+HLOOKUP(Sheet2!$EC$16,#REF!,35)+HLOOKUP(Sheet2!$EC$17,#REF!,35))</f>
        <v>#REF!</v>
      </c>
      <c r="ED55" s="8" t="e">
        <f>SUM(HLOOKUP(Sheet2!$ED$3,#REF!,35)+HLOOKUP(Sheet2!$ED$4,#REF!,35)+HLOOKUP(Sheet2!$ED$5,#REF!,35)+HLOOKUP(Sheet2!$ED$6,#REF!,35)+HLOOKUP(Sheet2!$ED$7,#REF!,35)+HLOOKUP(Sheet2!$ED$8,#REF!,35)+HLOOKUP(Sheet2!$ED$9,#REF!,35)+HLOOKUP(Sheet2!$ED$10,#REF!,35)+HLOOKUP(Sheet2!$ED$11,#REF!,35)+HLOOKUP(Sheet2!$ED$12,#REF!,35)+HLOOKUP(Sheet2!$ED$13,#REF!,35)+HLOOKUP(Sheet2!$ED$14,#REF!,35)+HLOOKUP(Sheet2!$ED$15,#REF!,35)+HLOOKUP(Sheet2!$ED$16,#REF!,35))</f>
        <v>#REF!</v>
      </c>
      <c r="EE55" s="8" t="e">
        <f>SUM(HLOOKUP(Sheet2!$EE$3,#REF!,35)+HLOOKUP(Sheet2!$EE$4,#REF!,35)+HLOOKUP(Sheet2!$EE$5,#REF!,35)+HLOOKUP(Sheet2!$EE$6,#REF!,35)+HLOOKUP(Sheet2!$EE$7,#REF!,35)+HLOOKUP(Sheet2!$EE$8,#REF!,35)+HLOOKUP(Sheet2!$EE$9,#REF!,35)+HLOOKUP(Sheet2!$EE$10,#REF!,35)+HLOOKUP(Sheet2!$EE$11,#REF!,35)+HLOOKUP(Sheet2!$EE$12,#REF!,35)+HLOOKUP(Sheet2!$EE$13,#REF!,35)+HLOOKUP(Sheet2!$EE$14,#REF!,35)+HLOOKUP(Sheet2!$EE$15,#REF!,35)+HLOOKUP(Sheet2!$EE$16,#REF!,35))</f>
        <v>#REF!</v>
      </c>
      <c r="EF55" s="8" t="e">
        <f>SUM(HLOOKUP(Sheet2!$EF$3,#REF!,35)+HLOOKUP(Sheet2!$EF$4,#REF!,35)+HLOOKUP(Sheet2!$EF$5,#REF!,35)+HLOOKUP(Sheet2!$EF$6,#REF!,35)+HLOOKUP(Sheet2!$EF$7,#REF!,35)+HLOOKUP(Sheet2!$EF$8,#REF!,35)+HLOOKUP(Sheet2!$EF$9,#REF!,35)+HLOOKUP(Sheet2!$EF$10,#REF!,35)+HLOOKUP(Sheet2!$EF$11,#REF!,35)+HLOOKUP(Sheet2!$EF$12,#REF!,35)+HLOOKUP(Sheet2!$EF$13,#REF!,35)+HLOOKUP(Sheet2!$EF$14,#REF!,35)+HLOOKUP(Sheet2!$EF$15,#REF!,35)+HLOOKUP(Sheet2!$EF$16,#REF!,35))</f>
        <v>#REF!</v>
      </c>
      <c r="EG55" s="8" t="e">
        <f>SUM(HLOOKUP(Sheet2!$EG$3,#REF!,35)+HLOOKUP(Sheet2!$EG$4,#REF!,35)+HLOOKUP(Sheet2!$EG$5,#REF!,35)+HLOOKUP(Sheet2!$EG$6,#REF!,35)+HLOOKUP(Sheet2!$EG$7,#REF!,35)+HLOOKUP(Sheet2!$EG$8,#REF!,35)+HLOOKUP(Sheet2!$EG$9,#REF!,35)+HLOOKUP(Sheet2!$EG$10,#REF!,35)+HLOOKUP(Sheet2!$EG$11,#REF!,35)+HLOOKUP(Sheet2!$EG$12,#REF!,35)+HLOOKUP(Sheet2!$EG$13,#REF!,35)+HLOOKUP(Sheet2!$EG$14,#REF!,35))</f>
        <v>#REF!</v>
      </c>
      <c r="EH55" s="8" t="e">
        <f>SUM(HLOOKUP(Sheet2!$EH$3,#REF!,35)+HLOOKUP(Sheet2!$EH$4,#REF!,35)+HLOOKUP(Sheet2!$EH$5,#REF!,35)+HLOOKUP(Sheet2!$EH$6,#REF!,35)+HLOOKUP(Sheet2!$EH$7,#REF!,35)+HLOOKUP(Sheet2!$EH$8,#REF!,35)+HLOOKUP(Sheet2!$EH$9,#REF!,35)+HLOOKUP(Sheet2!$EH$10,#REF!,35)+HLOOKUP(Sheet2!$EH$11,#REF!,35)+HLOOKUP(Sheet2!$EH$12,#REF!,35)+HLOOKUP(Sheet2!$EH$13,#REF!,35)+HLOOKUP(Sheet2!$EH$14,#REF!,35)+HLOOKUP(Sheet2!$EH$15,#REF!,35)+HLOOKUP(Sheet2!$EH$16,#REF!,35))</f>
        <v>#REF!</v>
      </c>
      <c r="EI55" s="8" t="e">
        <f>SUM(HLOOKUP(Sheet2!$EI$3,#REF!,35)+HLOOKUP(Sheet2!$EI$4,#REF!,35)+HLOOKUP(Sheet2!$EI$5,#REF!,35)+HLOOKUP(Sheet2!$EI$6,#REF!,35)+HLOOKUP(Sheet2!$EI$7,#REF!,35)+HLOOKUP(Sheet2!$EI$8,#REF!,35)+HLOOKUP(Sheet2!$EI$9,#REF!,35)+HLOOKUP(Sheet2!$EI$10,#REF!,35)+HLOOKUP(Sheet2!$EI$11,#REF!,35)+HLOOKUP(Sheet2!$EI$12,#REF!,35)+HLOOKUP(Sheet2!$EI$13,#REF!,35)+HLOOKUP(Sheet2!$EI$14,#REF!,35)+HLOOKUP(Sheet2!$EI$15,#REF!,35)+HLOOKUP(Sheet2!$EI$16,#REF!,35))</f>
        <v>#REF!</v>
      </c>
      <c r="EJ55" s="8" t="e">
        <f>SUM(HLOOKUP(Sheet2!$EJ$3,#REF!,35)+HLOOKUP(Sheet2!$EJ$4,#REF!,35)+HLOOKUP(Sheet2!$EJ$5,#REF!,35)+HLOOKUP(Sheet2!$EJ$6,#REF!,35)+HLOOKUP(Sheet2!$EJ$7,#REF!,35)+HLOOKUP(Sheet2!$EJ$8,#REF!,35)+HLOOKUP(Sheet2!$EJ$9,#REF!,35)+HLOOKUP(Sheet2!$EJ$10,#REF!,35)+HLOOKUP(Sheet2!$EJ$11,#REF!,35)+HLOOKUP(Sheet2!$EJ$12,#REF!,35)+HLOOKUP(Sheet2!$EJ$13,#REF!,35)+HLOOKUP(Sheet2!$EJ$14,#REF!,35)+HLOOKUP(Sheet2!$EJ$15,#REF!,35)+HLOOKUP(Sheet2!$EJ$16,#REF!,35)+HLOOKUP(Sheet2!$EJ$17,#REF!,35))</f>
        <v>#REF!</v>
      </c>
      <c r="EK55" s="8" t="e">
        <f>SUM(HLOOKUP(Sheet2!$EK$3,#REF!,35)+HLOOKUP(Sheet2!$EK$4,#REF!,35)+HLOOKUP(Sheet2!$EK$5,#REF!,35)+HLOOKUP(Sheet2!$EK$6,#REF!,35)+HLOOKUP(Sheet2!$EK$7,#REF!,35)+HLOOKUP(Sheet2!$EK$8,#REF!,35)+HLOOKUP(Sheet2!$EK$9,#REF!,35)+HLOOKUP(Sheet2!$EK$10,#REF!,35)+HLOOKUP(Sheet2!$EK$11,#REF!,35)+HLOOKUP(Sheet2!$EK$12,#REF!,35)+HLOOKUP(Sheet2!$EK$13,#REF!,35)+HLOOKUP(Sheet2!$EK$14,#REF!,35)+HLOOKUP(Sheet2!$EK$15,#REF!,35)+HLOOKUP(Sheet2!$EK$16,#REF!,35)+HLOOKUP(Sheet2!$EK$17,#REF!,35))</f>
        <v>#REF!</v>
      </c>
      <c r="EL55" s="8" t="e">
        <f>SUM(HLOOKUP(Sheet2!$EL$3,#REF!,35)+HLOOKUP(Sheet2!$EL$4,#REF!,35)+HLOOKUP(Sheet2!$EL$5,#REF!,35)+HLOOKUP(Sheet2!$EL$6,#REF!,35)+HLOOKUP(Sheet2!$EL$7,#REF!,35)+HLOOKUP(Sheet2!$EL$8,#REF!,35)+HLOOKUP(Sheet2!$EL$9,#REF!,35)+HLOOKUP(Sheet2!$EL$10,#REF!,35)+HLOOKUP(Sheet2!$EL$11,#REF!,35)+HLOOKUP(Sheet2!$EL$12,#REF!,35)+HLOOKUP(Sheet2!$EL$13,#REF!,35)+HLOOKUP(Sheet2!$EL$14,#REF!,35)+HLOOKUP(Sheet2!$EL$15,#REF!,35)+HLOOKUP(Sheet2!$EL$16,#REF!,35)+HLOOKUP(Sheet2!$EL$17,#REF!,35)+HLOOKUP(Sheet2!$EL$18,#REF!,35)+HLOOKUP(Sheet2!$EL$19,#REF!,35)+HLOOKUP(Sheet2!$EL$20,#REF!,35))</f>
        <v>#REF!</v>
      </c>
      <c r="EM55" s="8" t="e">
        <f>SUM(HLOOKUP(Sheet2!$EM$3,#REF!,35)+HLOOKUP(Sheet2!$EM$4,#REF!,35)+HLOOKUP(Sheet2!$EM$5,#REF!,35)+HLOOKUP(Sheet2!$EM$6,#REF!,35)+HLOOKUP(Sheet2!$EM$7,#REF!,35)+HLOOKUP(Sheet2!$EM$8,#REF!,35)+HLOOKUP(Sheet2!$EM$9,#REF!,35)+HLOOKUP(Sheet2!$EM$10,#REF!,35)+HLOOKUP(Sheet2!$EM$11,#REF!,35)+HLOOKUP(Sheet2!$EM$12,#REF!,35)+HLOOKUP(Sheet2!$EM$13,#REF!,35)+HLOOKUP(Sheet2!$EM$14,#REF!,35)+HLOOKUP(Sheet2!$EM$15,#REF!,35)+HLOOKUP(Sheet2!$EM$16,#REF!,35)+HLOOKUP(Sheet2!$EM$17,#REF!,35))</f>
        <v>#REF!</v>
      </c>
      <c r="EN55" s="8" t="e">
        <f>SUM(HLOOKUP(Sheet2!$EN$3,#REF!,35)+HLOOKUP(Sheet2!$EN$4,#REF!,35)+HLOOKUP(Sheet2!$EN$5,#REF!,35)+HLOOKUP(Sheet2!$EN$6,#REF!,35)+HLOOKUP(Sheet2!$EN$7,#REF!,35)+HLOOKUP(Sheet2!$EN$8,#REF!,35)+HLOOKUP(Sheet2!$EN$9,#REF!,35)+HLOOKUP(Sheet2!$EN$10,#REF!,35)+HLOOKUP(Sheet2!$EN$11,#REF!,35)+HLOOKUP(Sheet2!$EN$12,#REF!,35)+HLOOKUP(Sheet2!$EN$13,#REF!,35)+HLOOKUP(Sheet2!$EN$14,#REF!,35)+HLOOKUP(Sheet2!$EN$15,#REF!,35)+HLOOKUP(Sheet2!$EN$16,#REF!,35)+HLOOKUP(Sheet2!$EN$17,#REF!,35)+HLOOKUP(Sheet2!$EN$18,#REF!,35)+HLOOKUP(Sheet2!$EN$19,#REF!,35))</f>
        <v>#REF!</v>
      </c>
      <c r="EO55" s="8" t="e">
        <f>SUM(HLOOKUP(Sheet2!$EO$3,#REF!,35)+HLOOKUP(Sheet2!$EO$4,#REF!,35)+HLOOKUP(Sheet2!$EO$5,#REF!,35)+HLOOKUP(Sheet2!$EO$6,#REF!,35)+HLOOKUP(Sheet2!$EO$7,#REF!,35)+HLOOKUP(Sheet2!$EO$8,#REF!,35)+HLOOKUP(Sheet2!$EO$9,#REF!,35)+HLOOKUP(Sheet2!$EO$10,#REF!,35)+HLOOKUP(Sheet2!$EO$11,#REF!,35)+HLOOKUP(Sheet2!$EO$12,#REF!,35)+HLOOKUP(Sheet2!$EO$13,#REF!,35))</f>
        <v>#REF!</v>
      </c>
      <c r="EP55" s="8" t="e">
        <f>SUM(HLOOKUP(Sheet2!$EP$3,#REF!,35)+HLOOKUP(Sheet2!$EP$4,#REF!,35)+HLOOKUP(Sheet2!$EP$5,#REF!,35)+HLOOKUP(Sheet2!$EP$6,#REF!,35)+HLOOKUP(Sheet2!$EP$7,#REF!,35)+HLOOKUP(Sheet2!$EP$8,#REF!,35)+HLOOKUP(Sheet2!$EP$9,#REF!,35)+HLOOKUP(Sheet2!$EP$10,#REF!,35)+HLOOKUP(Sheet2!$EP$11,#REF!,35)+HLOOKUP(Sheet2!$EP$12,#REF!,35)+HLOOKUP(Sheet2!$EP$13,#REF!,35))</f>
        <v>#REF!</v>
      </c>
      <c r="EQ55" s="8" t="e">
        <f>SUM(HLOOKUP(Sheet2!$EQ$3,#REF!,35)+HLOOKUP(Sheet2!$EQ$4,#REF!,35)+HLOOKUP(Sheet2!$EQ$5,#REF!,35)+HLOOKUP(Sheet2!$EQ$6,#REF!,35)+HLOOKUP(Sheet2!$EQ$7,#REF!,35)+HLOOKUP(Sheet2!$EQ$8,#REF!,35)+HLOOKUP(Sheet2!$EQ$9,#REF!,35)+HLOOKUP(Sheet2!$EQ$10,#REF!,35)+HLOOKUP(Sheet2!$EQ$11,#REF!,35)+HLOOKUP(Sheet2!$EQ$12,#REF!,35)+HLOOKUP(Sheet2!$EQ$13,#REF!,35)+HLOOKUP(Sheet2!$EQ$14,#REF!,35))</f>
        <v>#REF!</v>
      </c>
      <c r="ER55" s="8" t="e">
        <f>SUM(HLOOKUP(Sheet2!$ER$3,#REF!,35)+HLOOKUP(Sheet2!$ER$4,#REF!,35)+HLOOKUP(Sheet2!$ER$5,#REF!,35)+HLOOKUP(Sheet2!$ER$6,#REF!,35)+HLOOKUP(Sheet2!$ER$7,#REF!,35)+HLOOKUP(Sheet2!$ER$8,#REF!,35)+HLOOKUP(Sheet2!$ER$9,#REF!,35)+HLOOKUP(Sheet2!$ER$10,#REF!,35)+HLOOKUP(Sheet2!$ER$11,#REF!,35))</f>
        <v>#REF!</v>
      </c>
      <c r="ES55" s="8" t="e">
        <f>SUM(HLOOKUP(Sheet2!$ES$3,#REF!,35)+HLOOKUP(Sheet2!$ES$4,#REF!,35)+HLOOKUP(Sheet2!$ES$5,#REF!,35)+HLOOKUP(Sheet2!$ES$6,#REF!,35)+HLOOKUP(Sheet2!$ES$7,#REF!,35)+HLOOKUP(Sheet2!$ES$8,#REF!,35)+HLOOKUP(Sheet2!$ES$9,#REF!,35)+HLOOKUP(Sheet2!$ES$10,#REF!,35)+HLOOKUP(Sheet2!$ES$11,#REF!,35)+HLOOKUP(Sheet2!$ES$12,#REF!,35)+HLOOKUP(Sheet2!$ES$13,#REF!,35))</f>
        <v>#REF!</v>
      </c>
      <c r="ET55" s="8" t="e">
        <f>SUM(HLOOKUP(Sheet2!$ET$3,#REF!,35)+HLOOKUP(Sheet2!$ET$4,#REF!,35)+HLOOKUP(Sheet2!$ET$5,#REF!,35)+HLOOKUP(Sheet2!$ET$6,#REF!,35)+HLOOKUP(Sheet2!$ET$7,#REF!,35)+HLOOKUP(Sheet2!$ET$8,#REF!,35)+HLOOKUP(Sheet2!$ET$9,#REF!,35)+HLOOKUP(Sheet2!$ET$10,#REF!,35)+HLOOKUP(Sheet2!$ET$11,#REF!,35))</f>
        <v>#REF!</v>
      </c>
      <c r="EU55" s="8" t="e">
        <f>SUM(HLOOKUP(Sheet2!$EU$3,#REF!,35)+HLOOKUP(Sheet2!$EU$4,#REF!,35)+HLOOKUP(Sheet2!$EU$5,#REF!,35)+HLOOKUP(Sheet2!$EU$6,#REF!,35)+HLOOKUP(Sheet2!$EU$7,#REF!,35)+HLOOKUP(Sheet2!$EU$8,#REF!,35)+HLOOKUP(Sheet2!$EU$9,#REF!,35)+HLOOKUP(Sheet2!$EU$10,#REF!,35)+HLOOKUP(Sheet2!$EU$11,#REF!,35)+HLOOKUP(Sheet2!$EU$12,#REF!,35)+HLOOKUP(Sheet2!$EU$13,#REF!,35))</f>
        <v>#REF!</v>
      </c>
      <c r="EV55" s="8" t="e">
        <f>SUM(HLOOKUP(Sheet2!$EV$3,#REF!,35)+HLOOKUP(Sheet2!$EV$4,#REF!,35)+HLOOKUP(Sheet2!$EV$5,#REF!,35)+HLOOKUP(Sheet2!$EV$6,#REF!,35)+HLOOKUP(Sheet2!$EV$7,#REF!,35)+HLOOKUP(Sheet2!$EV$8,#REF!,35)+HLOOKUP(Sheet2!$EV$9,#REF!,35)+HLOOKUP(Sheet2!$EV$10,#REF!,35)+HLOOKUP(Sheet2!$EV$11,#REF!,35)+HLOOKUP(Sheet2!$EV$12,#REF!,35)+HLOOKUP(Sheet2!$EV$13,#REF!,35)+HLOOKUP(Sheet2!$EV$14,#REF!,35))</f>
        <v>#REF!</v>
      </c>
      <c r="EW55" s="8" t="e">
        <f>SUM(HLOOKUP(Sheet2!$EW$3,#REF!,35)+HLOOKUP(Sheet2!$EW$4,#REF!,35)+HLOOKUP(Sheet2!$EW$5,#REF!,35)+HLOOKUP(Sheet2!$EW$6,#REF!,35)+HLOOKUP(Sheet2!$EW$7,#REF!,35)+HLOOKUP(Sheet2!$EW$8,#REF!,35)+HLOOKUP(Sheet2!$EW$9,#REF!,35)+HLOOKUP(Sheet2!$EW$10,#REF!,35)+HLOOKUP(Sheet2!$EW$11,#REF!,35)+HLOOKUP(Sheet2!$EW$12,#REF!,35)+HLOOKUP(Sheet2!$EW$13,#REF!,35)+HLOOKUP(Sheet2!$EW$14,#REF!,35))</f>
        <v>#REF!</v>
      </c>
      <c r="EX55" s="8" t="e">
        <f>SUM(HLOOKUP(Sheet2!$EX$3,#REF!,35)+HLOOKUP(Sheet2!$EX$4,#REF!,35)+HLOOKUP(Sheet2!$EX$5,#REF!,35)+HLOOKUP(Sheet2!$EX$6,#REF!,35)+HLOOKUP(Sheet2!$EX$7,#REF!,35)+HLOOKUP(Sheet2!$EX$8,#REF!,35)+HLOOKUP(Sheet2!$EX$9,#REF!,35)+HLOOKUP(Sheet2!$EX$10,#REF!,35)+HLOOKUP(Sheet2!$EX$11,#REF!,35)+HLOOKUP(Sheet2!$EX$12,#REF!,35)+HLOOKUP(Sheet2!$EX$13,#REF!,35)+HLOOKUP(Sheet2!$EX$14,#REF!,35)+HLOOKUP(Sheet2!$EX$15,#REF!,35))</f>
        <v>#REF!</v>
      </c>
      <c r="EY55" s="8" t="e">
        <f>SUM(HLOOKUP(Sheet2!$EY$3,#REF!,35)+HLOOKUP(Sheet2!$EY$4,#REF!,35)+HLOOKUP(Sheet2!$EY$5,#REF!,35)+HLOOKUP(Sheet2!$EY$6,#REF!,35)+HLOOKUP(Sheet2!$EY$7,#REF!,35)+HLOOKUP(Sheet2!$EY$8,#REF!,35)+HLOOKUP(Sheet2!$EY$9,#REF!,35)+HLOOKUP(Sheet2!$EY$10,#REF!,35)+HLOOKUP(Sheet2!$EY$11,#REF!,35)+HLOOKUP(Sheet2!$EY$12,#REF!,35))</f>
        <v>#REF!</v>
      </c>
      <c r="EZ55" s="8" t="e">
        <f>SUM(HLOOKUP(Sheet2!$EZ$3,#REF!,35)+HLOOKUP(Sheet2!$EZ$4,#REF!,35)+HLOOKUP(Sheet2!$EZ$5,#REF!,35)+HLOOKUP(Sheet2!$EZ$6,#REF!,35)+HLOOKUP(Sheet2!$EZ$7,#REF!,35)+HLOOKUP(Sheet2!$EZ$8,#REF!,35)+HLOOKUP(Sheet2!$EZ$9,#REF!,35)+HLOOKUP(Sheet2!$EZ$10,#REF!,35)+HLOOKUP(Sheet2!$EZ$11,#REF!,35)+HLOOKUP(Sheet2!$EZ$12,#REF!,35)+HLOOKUP(Sheet2!$EZ$13,#REF!,35)+HLOOKUP(Sheet2!$EZ$14,#REF!,35))</f>
        <v>#REF!</v>
      </c>
      <c r="FA55" s="8" t="e">
        <f>SUM(HLOOKUP(Sheet2!$FA$3,#REF!,35)+HLOOKUP(Sheet2!$FA$4,#REF!,35)+HLOOKUP(Sheet2!$FA$5,#REF!,35)+HLOOKUP(Sheet2!$FA$6,#REF!,35)+HLOOKUP(Sheet2!$FA$7,#REF!,35)+HLOOKUP(Sheet2!$FA$8,#REF!,35)+HLOOKUP(Sheet2!$FA$9,#REF!,35)+HLOOKUP(Sheet2!$FA$10,#REF!,35)+HLOOKUP(Sheet2!$FA$11,#REF!,35)+HLOOKUP(Sheet2!$FA$12,#REF!,35))</f>
        <v>#REF!</v>
      </c>
      <c r="FB55" s="8" t="e">
        <f>SUM(HLOOKUP(Sheet2!$FB$3,#REF!,35)+HLOOKUP(Sheet2!$FB$4,#REF!,35)+HLOOKUP(Sheet2!$FB$5,#REF!,35)+HLOOKUP(Sheet2!$FB$6,#REF!,35)+HLOOKUP(Sheet2!$FB$7,#REF!,35)+HLOOKUP(Sheet2!$FB$8,#REF!,35)+HLOOKUP(Sheet2!$FB$9,#REF!,35)+HLOOKUP(Sheet2!$FB$10,#REF!,35)+HLOOKUP(Sheet2!$FB$11,#REF!,35)+HLOOKUP(Sheet2!$FB$12,#REF!,35)+HLOOKUP(Sheet2!$FB$13,#REF!,35)+HLOOKUP(Sheet2!$FB$14,#REF!,35))</f>
        <v>#REF!</v>
      </c>
    </row>
    <row r="56" spans="1:158" ht="27.6">
      <c r="A56" s="10" t="s">
        <v>32</v>
      </c>
      <c r="B56" s="8" t="e">
        <f>SUM(HLOOKUP(Sheet2!$B$3,#REF!,36)+HLOOKUP(Sheet2!$B$4,#REF!,36)+HLOOKUP(Sheet2!$B$5,#REF!,36)+HLOOKUP(Sheet2!$B$6,#REF!,36)+HLOOKUP(Sheet2!$B$7,#REF!,36)+HLOOKUP(Sheet2!$B$8,#REF!,36)+HLOOKUP(Sheet2!$B$9,#REF!,36)+HLOOKUP(Sheet2!$B$10,#REF!,36)+HLOOKUP(Sheet2!$B$11,#REF!,36))</f>
        <v>#REF!</v>
      </c>
      <c r="C56" s="8" t="e">
        <f>SUM(HLOOKUP(Sheet2!$C$3,#REF!,36)+HLOOKUP(Sheet2!$C$4,#REF!,36)+HLOOKUP(Sheet2!$C$5,#REF!,36)+HLOOKUP(Sheet2!$C$6,#REF!,36)+HLOOKUP(Sheet2!$C$7,#REF!,36)+HLOOKUP(Sheet2!$C$8,#REF!,36)+HLOOKUP(Sheet2!$C$9,#REF!,36)+HLOOKUP(Sheet2!$C$10,#REF!,36)+HLOOKUP(Sheet2!$C$11,#REF!,36)+HLOOKUP(Sheet2!$C$12,#REF!,36))</f>
        <v>#REF!</v>
      </c>
      <c r="D56" s="8" t="e">
        <f>SUM(HLOOKUP(Sheet2!$D$3,#REF!,36)+HLOOKUP(Sheet2!$D$4,#REF!,36)+HLOOKUP(Sheet2!$D$5,#REF!,36)+HLOOKUP(Sheet2!$D$6,#REF!,36)+HLOOKUP(Sheet2!$D$7,#REF!,36)+HLOOKUP(Sheet2!$D$8,#REF!,36)+HLOOKUP(Sheet2!$D$9,#REF!,36)+HLOOKUP(Sheet2!$D$10,#REF!,36)+HLOOKUP(Sheet2!$D$11,#REF!,36)+HLOOKUP(Sheet2!$D$12,#REF!,36))</f>
        <v>#REF!</v>
      </c>
      <c r="E56" s="8">
        <v>0</v>
      </c>
      <c r="F56" s="8" t="e">
        <f>SUM(HLOOKUP(Sheet2!$F$3,#REF!,36)+HLOOKUP(Sheet2!$F$4,#REF!,36)+HLOOKUP(Sheet2!$F$5,#REF!,36)+HLOOKUP(Sheet2!$F$6,#REF!,36)+HLOOKUP(Sheet2!$F$7,#REF!,36)+HLOOKUP(Sheet2!$F$8,#REF!,36)+HLOOKUP(Sheet2!$F$9,#REF!,36)+HLOOKUP(Sheet2!$F$10,#REF!,36)+HLOOKUP(Sheet2!$F$11,#REF!,36)+HLOOKUP(Sheet2!$F$12,#REF!,36))</f>
        <v>#REF!</v>
      </c>
      <c r="G56" s="8" t="e">
        <f>SUM(HLOOKUP(Sheet2!$G$3,#REF!,36)+HLOOKUP(Sheet2!$G$4,#REF!,36)+HLOOKUP(Sheet2!$G$5,#REF!,36)+HLOOKUP(Sheet2!$G$6,#REF!,36)+HLOOKUP(Sheet2!$G$7,#REF!,36)+HLOOKUP(Sheet2!$G$8,#REF!,36)+HLOOKUP(Sheet2!$G$9,#REF!,36)+HLOOKUP(Sheet2!$G$10,#REF!,36)+HLOOKUP(Sheet2!$G$11,#REF!,36)+HLOOKUP(Sheet2!$G$12,#REF!,36)+HLOOKUP(Sheet2!$G$13,#REF!,36)+HLOOKUP(Sheet2!$G$14,#REF!,36))</f>
        <v>#REF!</v>
      </c>
      <c r="H56" s="8" t="e">
        <f>SUM(HLOOKUP(Sheet2!$H$3,#REF!,36)+HLOOKUP(Sheet2!$H$4,#REF!,36)+HLOOKUP(Sheet2!$H$5,#REF!,36)+HLOOKUP(Sheet2!$H$6,#REF!,36)+HLOOKUP(Sheet2!$H$7,#REF!,36)+HLOOKUP(Sheet2!$H$8,#REF!,36)+HLOOKUP(Sheet2!$H$9,#REF!,36)+HLOOKUP(Sheet2!$H$10,#REF!,36)+HLOOKUP(Sheet2!$H$11,#REF!,36))</f>
        <v>#REF!</v>
      </c>
      <c r="I56" s="8" t="e">
        <f>SUM(HLOOKUP(Sheet2!$I$3,#REF!,36)+HLOOKUP(Sheet2!$I$4,#REF!,36)+HLOOKUP(Sheet2!$I$5,#REF!,36)+HLOOKUP(Sheet2!$I$6,#REF!,36)+HLOOKUP(Sheet2!$I$7,#REF!,36)+HLOOKUP(Sheet2!$I$8,#REF!,36)+HLOOKUP(Sheet2!$I$9,#REF!,36)+HLOOKUP(Sheet2!$I$10,#REF!,36)+HLOOKUP(Sheet2!$I$11,#REF!,36)+HLOOKUP(Sheet2!$I$12,#REF!,36)+HLOOKUP(Sheet2!$I$13,#REF!,36))</f>
        <v>#REF!</v>
      </c>
      <c r="J56" s="8" t="e">
        <f>SUM(HLOOKUP(Sheet2!$J$3,#REF!,36)+HLOOKUP(Sheet2!$J$4,#REF!,36)+HLOOKUP(Sheet2!$J$5,#REF!,36)+HLOOKUP(Sheet2!$J$6,#REF!,36)+HLOOKUP(Sheet2!$J$7,#REF!,36)+HLOOKUP(Sheet2!$J$8,#REF!,36)+HLOOKUP(Sheet2!$J$9,#REF!,36)+HLOOKUP(Sheet2!$J$10,#REF!,36)+HLOOKUP(Sheet2!$J$11,#REF!,36)+HLOOKUP(Sheet2!$J$12,#REF!,36)+HLOOKUP(Sheet2!$J$13,#REF!,36)+HLOOKUP(Sheet2!$J$14,#REF!,36))</f>
        <v>#REF!</v>
      </c>
      <c r="K56" s="8" t="e">
        <f>SUM(HLOOKUP(Sheet2!$K$3,#REF!,36)+HLOOKUP(Sheet2!$K$4,#REF!,36)+HLOOKUP(Sheet2!$K$5,#REF!,36)+HLOOKUP(Sheet2!$K$6,#REF!,36)+HLOOKUP(Sheet2!$K$7,#REF!,36)+HLOOKUP(Sheet2!$K$8,#REF!,36)+HLOOKUP(Sheet2!$K$9,#REF!,36)+HLOOKUP(Sheet2!$K$10,#REF!,36)+HLOOKUP(Sheet2!$K$11,#REF!,36)+HLOOKUP(Sheet2!$K$12,#REF!,36)+HLOOKUP(Sheet2!$K$13,#REF!,36)+HLOOKUP(Sheet2!$K$14,#REF!,36))</f>
        <v>#REF!</v>
      </c>
      <c r="L56" s="8" t="e">
        <f>SUM(HLOOKUP(Sheet2!$L$3,#REF!,36)+HLOOKUP(Sheet2!$L$4,#REF!,36)+HLOOKUP(Sheet2!$L$5,#REF!,36)+HLOOKUP(Sheet2!$L$6,#REF!,36)+HLOOKUP(Sheet2!$L$7,#REF!,36)+HLOOKUP(Sheet2!$L$8,#REF!,36)+HLOOKUP(Sheet2!$L$9,#REF!,36)+HLOOKUP(Sheet2!$L$10,#REF!,36)+HLOOKUP(Sheet2!$L$11,#REF!,36)+HLOOKUP(Sheet2!$L$12,#REF!,36)+HLOOKUP(Sheet2!$L$13,#REF!,36)+HLOOKUP(Sheet2!$L$14,#REF!,36))</f>
        <v>#REF!</v>
      </c>
      <c r="M56" s="8">
        <v>0</v>
      </c>
      <c r="N56" s="8" t="e">
        <f>SUM(HLOOKUP(Sheet2!$N$3,#REF!,36)+HLOOKUP(Sheet2!$N$4,#REF!,36)+HLOOKUP(Sheet2!$N$5,#REF!,36)+HLOOKUP(Sheet2!$N$6,#REF!,36)+HLOOKUP(Sheet2!$N$7,#REF!,36)+HLOOKUP(Sheet2!$N$8,#REF!,36)+HLOOKUP(Sheet2!$N$9,#REF!,36)+HLOOKUP(Sheet2!$N$10,#REF!,36)+HLOOKUP(Sheet2!$N$11,#REF!,36)+HLOOKUP(Sheet2!$N$12,#REF!,36))</f>
        <v>#REF!</v>
      </c>
      <c r="O56" s="8" t="e">
        <f>SUM(HLOOKUP(Sheet2!$O$3,#REF!,36)+HLOOKUP(Sheet2!$O$4,#REF!,36)+HLOOKUP(Sheet2!$O$5,#REF!,36)+HLOOKUP(Sheet2!$O$6,#REF!,36)+HLOOKUP(Sheet2!$O$7,#REF!,36)+HLOOKUP(Sheet2!$O$8,#REF!,36)+HLOOKUP(Sheet2!$O$9,#REF!,36)+HLOOKUP(Sheet2!$O$10,#REF!,36)+HLOOKUP(Sheet2!$O$11,#REF!,36)+HLOOKUP(Sheet2!$O$12,#REF!,36)+HLOOKUP(Sheet2!$O$13,#REF!,36)+HLOOKUP(Sheet2!$O$14,#REF!,36))</f>
        <v>#REF!</v>
      </c>
      <c r="P56" s="8" t="e">
        <f>SUM(HLOOKUP(Sheet2!$P$3,#REF!,36)+HLOOKUP(Sheet2!$P$4,#REF!,36)+HLOOKUP(Sheet2!$P$5,#REF!,36)+HLOOKUP(Sheet2!$P$6,#REF!,36)+HLOOKUP(Sheet2!$P$7,#REF!,36)+HLOOKUP(Sheet2!$P$8,#REF!,36)+HLOOKUP(Sheet2!$P$9,#REF!,36)+HLOOKUP(Sheet2!$P$10,#REF!,36)+HLOOKUP(Sheet2!$P$11,#REF!,36)+HLOOKUP(Sheet2!$P$12,#REF!,36)+HLOOKUP(Sheet2!$P$13,#REF!,36)+HLOOKUP(Sheet2!$P$14,#REF!,36))</f>
        <v>#REF!</v>
      </c>
      <c r="Q56" s="8" t="e">
        <f>SUM(HLOOKUP(Sheet2!$Q$3,#REF!,36)+HLOOKUP(Sheet2!$Q$4,#REF!,36)+HLOOKUP(Sheet2!$Q$5,#REF!,36)+HLOOKUP(Sheet2!$Q$6,#REF!,36)+HLOOKUP(Sheet2!$Q$7,#REF!,36)+HLOOKUP(Sheet2!$Q$8,#REF!,36)+HLOOKUP(Sheet2!$Q$9,#REF!,36)+HLOOKUP(Sheet2!$Q$10,#REF!,36)+HLOOKUP(Sheet2!$Q$11,#REF!,36)+HLOOKUP(Sheet2!$Q$12,#REF!,36)+HLOOKUP(Sheet2!$Q$13,#REF!,36)+HLOOKUP(Sheet2!$Q$14,#REF!,36))</f>
        <v>#REF!</v>
      </c>
      <c r="R56" s="8" t="e">
        <f>SUM(HLOOKUP(Sheet2!$R$3,#REF!,36)+HLOOKUP(Sheet2!$R$4,#REF!,36)+HLOOKUP(Sheet2!$R$5,#REF!,36)+HLOOKUP(Sheet2!$R$6,#REF!,36)+HLOOKUP(Sheet2!$R$7,#REF!,36)+HLOOKUP(Sheet2!$R$8,#REF!,36)+HLOOKUP(Sheet2!$R$9,#REF!,36)+HLOOKUP(Sheet2!$R$10,#REF!,36)+HLOOKUP(Sheet2!$R$11,#REF!,36))</f>
        <v>#REF!</v>
      </c>
      <c r="S56" s="8" t="e">
        <f>SUM(HLOOKUP(Sheet2!$S$3,#REF!,36)+HLOOKUP(Sheet2!$S$4,#REF!,36)+HLOOKUP(Sheet2!$S$5,#REF!,36)+HLOOKUP(Sheet2!$S$6,#REF!,36)+HLOOKUP(Sheet2!$S$7,#REF!,36)+HLOOKUP(Sheet2!$S$8,#REF!,36)+HLOOKUP(Sheet2!$S$9,#REF!,36)+HLOOKUP(Sheet2!$S$10,#REF!,36)+HLOOKUP(Sheet2!$S$11,#REF!,36)+HLOOKUP(Sheet2!$S$12,#REF!,36)+HLOOKUP(Sheet2!$S$13,#REF!,36))</f>
        <v>#REF!</v>
      </c>
      <c r="T56" s="8" t="e">
        <f>SUM(HLOOKUP(Sheet2!$T$3,#REF!,36)+HLOOKUP(Sheet2!$T$4,#REF!,36)+HLOOKUP(Sheet2!$T$5,#REF!,36)+HLOOKUP(Sheet2!$T$6,#REF!,36)+HLOOKUP(Sheet2!$T$7,#REF!,36)+HLOOKUP(Sheet2!$T$8,#REF!,36)+HLOOKUP(Sheet2!$T$9,#REF!,36)+HLOOKUP(Sheet2!$T$10,#REF!,36)+HLOOKUP(Sheet2!$T$11,#REF!,36)+HLOOKUP(Sheet2!$T$12,#REF!,36))</f>
        <v>#REF!</v>
      </c>
      <c r="U56" s="8" t="e">
        <f>SUM(HLOOKUP(Sheet2!$U$3,#REF!,36)+HLOOKUP(Sheet2!$U$4,#REF!,36)+HLOOKUP(Sheet2!$U$5,#REF!,36)+HLOOKUP(Sheet2!$U$6,#REF!,36)+HLOOKUP(Sheet2!$U$7,#REF!,36)+HLOOKUP(Sheet2!$U$8,#REF!,36)+HLOOKUP(Sheet2!$U$9,#REF!,36)+HLOOKUP(Sheet2!$U$10,#REF!,36)+HLOOKUP(Sheet2!$U$11,#REF!,36)+HLOOKUP(Sheet2!$U$12,#REF!,36)+HLOOKUP(Sheet2!$U$13,#REF!,36)+HLOOKUP(Sheet2!$U$14,#REF!,36)+HLOOKUP(Sheet2!$U$15,#REF!,36))</f>
        <v>#REF!</v>
      </c>
      <c r="V56" s="8" t="e">
        <f>SUM(HLOOKUP(Sheet2!$V$3,#REF!,36)+HLOOKUP(Sheet2!$V$4,#REF!,36)+HLOOKUP(Sheet2!$V$5,#REF!,36)+HLOOKUP(Sheet2!$V$6,#REF!,36)+HLOOKUP(Sheet2!$V$7,#REF!,36)+HLOOKUP(Sheet2!$V$8,#REF!,36)+HLOOKUP(Sheet2!$V$9,#REF!,36)+HLOOKUP(Sheet2!$V$10,#REF!,36)+HLOOKUP(Sheet2!$V$11,#REF!,36)+HLOOKUP(Sheet2!$V$12,#REF!,36)+HLOOKUP(Sheet2!$V$13,#REF!,36)+HLOOKUP(Sheet2!$V$14,#REF!,36)+HLOOKUP(Sheet2!$V$15,#REF!,36))</f>
        <v>#REF!</v>
      </c>
      <c r="W56" s="8" t="e">
        <f>SUM(HLOOKUP(Sheet2!$W$3,#REF!,36)+HLOOKUP(Sheet2!$W$4,#REF!,36)+HLOOKUP(Sheet2!$W$5,#REF!,36)+HLOOKUP(Sheet2!$W$6,#REF!,36)+HLOOKUP(Sheet2!$W$7,#REF!,36)+HLOOKUP(Sheet2!$W$8,#REF!,36)+HLOOKUP(Sheet2!$W$9,#REF!,36)+HLOOKUP(Sheet2!$W$10,#REF!,36)+HLOOKUP(Sheet2!$W$11,#REF!,36)+HLOOKUP(Sheet2!$W$12,#REF!,36)+HLOOKUP(Sheet2!$W$13,#REF!,36)+HLOOKUP(Sheet2!$W$14,#REF!,36)+HLOOKUP(Sheet2!$W$15,#REF!,36))</f>
        <v>#REF!</v>
      </c>
      <c r="X56" s="8" t="e">
        <f>SUM(HLOOKUP(Sheet2!$X$3,#REF!,36)+HLOOKUP(Sheet2!$X$4,#REF!,36)+HLOOKUP(Sheet2!$X$5,#REF!,36)+HLOOKUP(Sheet2!$X$6,#REF!,36)+HLOOKUP(Sheet2!$X$7,#REF!,36)+HLOOKUP(Sheet2!$X$8,#REF!,36)+HLOOKUP(Sheet2!$X$9,#REF!,36)+HLOOKUP(Sheet2!$X$10,#REF!,36)+HLOOKUP(Sheet2!$X$11,#REF!,36)+HLOOKUP(Sheet2!$X$12,#REF!,36)+HLOOKUP(Sheet2!$X$13,#REF!,36)+HLOOKUP(Sheet2!$X$14,#REF!,36)+HLOOKUP(Sheet2!$X$15,#REF!,36))</f>
        <v>#REF!</v>
      </c>
      <c r="Y56" s="8" t="e">
        <f>SUM(HLOOKUP(Sheet2!$Y$3,#REF!,36)+HLOOKUP(Sheet2!$Y$4,#REF!,36)+HLOOKUP(Sheet2!$Y$5,#REF!,36)+HLOOKUP(Sheet2!$Y$6,#REF!,36)+HLOOKUP(Sheet2!$Y$7,#REF!,36)+HLOOKUP(Sheet2!$Y$8,#REF!,36)+HLOOKUP(Sheet2!$Y$9,#REF!,36)+HLOOKUP(Sheet2!$Y$10,#REF!,36)+HLOOKUP(Sheet2!$Y$11,#REF!,36)+HLOOKUP(Sheet2!$Y$12,#REF!,36)+HLOOKUP(Sheet2!$Y$13,#REF!,36)+HLOOKUP(Sheet2!$Y$14,#REF!,36))</f>
        <v>#REF!</v>
      </c>
      <c r="Z56" s="8" t="e">
        <f>SUM(HLOOKUP(Sheet2!$Z$3,#REF!,36)+HLOOKUP(Sheet2!$Z$4,#REF!,36)+HLOOKUP(Sheet2!$Z$5,#REF!,36)+HLOOKUP(Sheet2!$Z$6,#REF!,36)+HLOOKUP(Sheet2!$Z$7,#REF!,36)+HLOOKUP(Sheet2!$Z$8,#REF!,36)+HLOOKUP(Sheet2!$Z$9,#REF!,36)+HLOOKUP(Sheet2!$Z$10,#REF!,36)+HLOOKUP(Sheet2!$Z$11,#REF!,36)+HLOOKUP(Sheet2!$Z$12,#REF!,36)+HLOOKUP(Sheet2!$Z$13,#REF!,36)+HLOOKUP(Sheet2!$Z$14,#REF!,36))</f>
        <v>#REF!</v>
      </c>
      <c r="AA56" s="8" t="e">
        <f>SUM(HLOOKUP(Sheet2!$AA$3,#REF!,36)+HLOOKUP(Sheet2!$AA$4,#REF!,36)+HLOOKUP(Sheet2!$AA$5,#REF!,36)+HLOOKUP(Sheet2!$AA$6,#REF!,36)+HLOOKUP(Sheet2!$AA$7,#REF!,36)+HLOOKUP(Sheet2!$AA$8,#REF!,36)+HLOOKUP(Sheet2!$AA$9,#REF!,36)+HLOOKUP(Sheet2!$AA$10,#REF!,36)+HLOOKUP(Sheet2!$AA$11,#REF!,36)+HLOOKUP(Sheet2!$AA$12,#REF!,36)+HLOOKUP(Sheet2!$AA$13,#REF!,36)+HLOOKUP(Sheet2!$AA$14,#REF!,36))</f>
        <v>#REF!</v>
      </c>
      <c r="AB56" s="8" t="e">
        <f>SUM(HLOOKUP(Sheet2!$AB$3,#REF!,36)+HLOOKUP(Sheet2!$AB$4,#REF!,36)+HLOOKUP(Sheet2!$AB$5,#REF!,36)+HLOOKUP(Sheet2!$AB$6,#REF!,36)+HLOOKUP(Sheet2!$AB$7,#REF!,36)+HLOOKUP(Sheet2!$AB$8,#REF!,36)+HLOOKUP(Sheet2!$AB$9,#REF!,36)+HLOOKUP(Sheet2!$AB$10,#REF!,36)+HLOOKUP(Sheet2!$AB$11,#REF!,36)+HLOOKUP(Sheet2!$AB$12,#REF!,36))</f>
        <v>#REF!</v>
      </c>
      <c r="AC56" s="8" t="e">
        <f>SUM(HLOOKUP(Sheet2!$AC$3,#REF!,36)+HLOOKUP(Sheet2!$AC$4,#REF!,36)+HLOOKUP(Sheet2!$AC$5,#REF!,36)+HLOOKUP(Sheet2!$AC$6,#REF!,36)+HLOOKUP(Sheet2!$AC$7,#REF!,36)+HLOOKUP(Sheet2!$AC$8,#REF!,36)+HLOOKUP(Sheet2!$AC$9,#REF!,36)+HLOOKUP(Sheet2!$AC$10,#REF!,36)+HLOOKUP(Sheet2!$AC$11,#REF!,36)+HLOOKUP(Sheet2!$AC$12,#REF!,36)+HLOOKUP(Sheet2!$AC$13,#REF!,36)+HLOOKUP(Sheet2!$AC$14,#REF!,36))</f>
        <v>#REF!</v>
      </c>
      <c r="AD56" s="8" t="e">
        <f>SUM(HLOOKUP(Sheet2!$AD$3,#REF!,36)+HLOOKUP(Sheet2!$AD$4,#REF!,36)+HLOOKUP(Sheet2!$AD$5,#REF!,36)+HLOOKUP(Sheet2!$AD$6,#REF!,36)+HLOOKUP(Sheet2!$AD$7,#REF!,36)+HLOOKUP(Sheet2!$AD$8,#REF!,36)+HLOOKUP(Sheet2!$AD$9,#REF!,36)+HLOOKUP(Sheet2!$AD$10,#REF!,36)+HLOOKUP(Sheet2!$AD$11,#REF!,36)+HLOOKUP(Sheet2!$AD$12,#REF!,36)+HLOOKUP(Sheet2!$AD$13,#REF!,36)+HLOOKUP(Sheet2!$AD$14,#REF!,36)+HLOOKUP(Sheet2!$AD$15,#REF!,36)+HLOOKUP(Sheet2!$AD$16,#REF!,36))</f>
        <v>#REF!</v>
      </c>
      <c r="AE56" s="8" t="e">
        <f>SUM(HLOOKUP(Sheet2!$AE$3,#REF!,36)+HLOOKUP(Sheet2!$AE$4,#REF!,36)+HLOOKUP(Sheet2!$AE$5,#REF!,36)+HLOOKUP(Sheet2!$AE$6,#REF!,36)+HLOOKUP(Sheet2!$AE$7,#REF!,36)+HLOOKUP(Sheet2!$AE$8,#REF!,36)+HLOOKUP(Sheet2!$AE$9,#REF!,36)+HLOOKUP(Sheet2!$AE$10,#REF!,36)+HLOOKUP(Sheet2!$AE$11,#REF!,36)+HLOOKUP(Sheet2!$AE$12,#REF!,36)+HLOOKUP(Sheet2!$AE$13,#REF!,36)+HLOOKUP(Sheet2!$AE$14,#REF!,36)+HLOOKUP(Sheet2!$AE$15,#REF!,36)+HLOOKUP(Sheet2!$AE$16,#REF!,36)+HLOOKUP(Sheet2!$AE$17,#REF!,36))</f>
        <v>#REF!</v>
      </c>
      <c r="AF56" s="8" t="e">
        <f>SUM(HLOOKUP(Sheet2!$AF$3,#REF!,36)+HLOOKUP(Sheet2!$AF$4,#REF!,36)+HLOOKUP(Sheet2!$AF$5,#REF!,36)+HLOOKUP(Sheet2!$AF$6,#REF!,36)+HLOOKUP(Sheet2!$AF$7,#REF!,36)+HLOOKUP(Sheet2!$AF$8,#REF!,36)+HLOOKUP(Sheet2!$AF$9,#REF!,36)+HLOOKUP(Sheet2!$AF$10,#REF!,36)+HLOOKUP(Sheet2!$AF$11,#REF!,36)+HLOOKUP(Sheet2!$AF$12,#REF!,36)+HLOOKUP(Sheet2!$AF$13,#REF!,36)+HLOOKUP(Sheet2!$AF$14,#REF!,36))</f>
        <v>#REF!</v>
      </c>
      <c r="AG56" s="8" t="e">
        <f>SUM(HLOOKUP(Sheet2!$AG$3,#REF!,36)+HLOOKUP(Sheet2!$AG$4,#REF!,36)+HLOOKUP(Sheet2!$AG$5,#REF!,36)+HLOOKUP(Sheet2!$AG$6,#REF!,36)+HLOOKUP(Sheet2!$AG$7,#REF!,36)+HLOOKUP(Sheet2!$AG$8,#REF!,36)+HLOOKUP(Sheet2!$AG$9,#REF!,36)+HLOOKUP(Sheet2!$AG$10,#REF!,36)+HLOOKUP(Sheet2!$AG$11,#REF!,36)+HLOOKUP(Sheet2!$AG$12,#REF!,36)+HLOOKUP(Sheet2!$AG$13,#REF!,36)+HLOOKUP(Sheet2!$AG$14,#REF!,36)+HLOOKUP(Sheet2!$AG$15,#REF!,36)+HLOOKUP(Sheet2!$AG$16,#REF!,36))</f>
        <v>#REF!</v>
      </c>
      <c r="AH56" s="8" t="e">
        <f>SUM(HLOOKUP(Sheet2!$AH$3,#REF!,36)+HLOOKUP(Sheet2!$AH$4,#REF!,36)+HLOOKUP(Sheet2!$AH$5,#REF!,36)+HLOOKUP(Sheet2!$AH$6,#REF!,36)+HLOOKUP(Sheet2!$AH$7,#REF!,36)+HLOOKUP(Sheet2!$AH$8,#REF!,36)+HLOOKUP(Sheet2!$AH$9,#REF!,36)+HLOOKUP(Sheet2!$AH$10,#REF!,36)+HLOOKUP(Sheet2!$AH$11,#REF!,36)+HLOOKUP(Sheet2!$AH$12,#REF!,36)+HLOOKUP(Sheet2!$AH$13,#REF!,36)+HLOOKUP(Sheet2!$AH$14,#REF!,36)+HLOOKUP(Sheet2!$AH$15,#REF!,36)+HLOOKUP(Sheet2!$AH$16,#REF!,36))</f>
        <v>#REF!</v>
      </c>
      <c r="AI56" s="8" t="e">
        <f>SUM(HLOOKUP(Sheet2!$AI$3,#REF!,36)+HLOOKUP(Sheet2!$AI$4,#REF!,36)+HLOOKUP(Sheet2!$AI$5,#REF!,36)+HLOOKUP(Sheet2!$AI$6,#REF!,36)+HLOOKUP(Sheet2!$AI$7,#REF!,36)+HLOOKUP(Sheet2!$AI$8,#REF!,36)+HLOOKUP(Sheet2!$AI$9,#REF!,36)+HLOOKUP(Sheet2!$AI$10,#REF!,36)+HLOOKUP(Sheet2!$AI$11,#REF!,36)+HLOOKUP(Sheet2!$AI$12,#REF!,36)+HLOOKUP(Sheet2!$AI$13,#REF!,36))</f>
        <v>#REF!</v>
      </c>
      <c r="AJ56" s="8" t="e">
        <f>SUM(HLOOKUP(Sheet2!$AJ$3,#REF!,36)+HLOOKUP(Sheet2!$AJ$4,#REF!,36)+HLOOKUP(Sheet2!$AJ$5,#REF!,36)+HLOOKUP(Sheet2!$AJ$6,#REF!,36)+HLOOKUP(Sheet2!$AJ$7,#REF!,36)+HLOOKUP(Sheet2!$AJ$8,#REF!,36)+HLOOKUP(Sheet2!$AJ$9,#REF!,36)+HLOOKUP(Sheet2!$AJ$10,#REF!,36)+HLOOKUP(Sheet2!$AJ$11,#REF!,36)+HLOOKUP(Sheet2!$AJ$12,#REF!,36)+HLOOKUP(Sheet2!$AJ$13,#REF!,36)+HLOOKUP(Sheet2!$AJ$14,#REF!,36)+HLOOKUP(Sheet2!$AJ$15,#REF!,36))</f>
        <v>#REF!</v>
      </c>
      <c r="AK56" s="8" t="e">
        <f>SUM(HLOOKUP(Sheet2!$AK$3,#REF!,36)+HLOOKUP(Sheet2!$AK$4,#REF!,36)+HLOOKUP(Sheet2!$AK$5,#REF!,36)+HLOOKUP(Sheet2!$AK$6,#REF!,36)+HLOOKUP(Sheet2!$AK$7,#REF!,36)+HLOOKUP(Sheet2!$AK$8,#REF!,36)+HLOOKUP(Sheet2!$AK$9,#REF!,36)+HLOOKUP(Sheet2!$AK$10,#REF!,36)+HLOOKUP(Sheet2!$AK$11,#REF!,36)+HLOOKUP(Sheet2!$AK$12,#REF!,36)+HLOOKUP(Sheet2!$AK$13,#REF!,36)+HLOOKUP(Sheet2!$AK$14,#REF!,36))</f>
        <v>#REF!</v>
      </c>
      <c r="AL56" s="8" t="e">
        <f>SUM(HLOOKUP(Sheet2!$AL$3,#REF!,36)+HLOOKUP(Sheet2!$AL$4,#REF!,36)+HLOOKUP(Sheet2!$AL$5,#REF!,36)+HLOOKUP(Sheet2!$AL$6,#REF!,36)+HLOOKUP(Sheet2!$AL$7,#REF!,36)+HLOOKUP(Sheet2!$AL$8,#REF!,36)+HLOOKUP(Sheet2!$AL$9,#REF!,36)+HLOOKUP(Sheet2!$AL$10,#REF!,36)+HLOOKUP(Sheet2!$AL$11,#REF!,36)+HLOOKUP(Sheet2!$AL$12,#REF!,36)+HLOOKUP(Sheet2!$AL$13,#REF!,36)+HLOOKUP(Sheet2!$AL$14,#REF!,36)+HLOOKUP(Sheet2!$AL$15,#REF!,36)+HLOOKUP(Sheet2!$AL$16,#REF!,36))</f>
        <v>#REF!</v>
      </c>
      <c r="AM56" s="8" t="e">
        <f>SUM(HLOOKUP(Sheet2!$AM$3,#REF!,36)+HLOOKUP(Sheet2!$AM$4,#REF!,36)+HLOOKUP(Sheet2!$AM$5,#REF!,36)+HLOOKUP(Sheet2!$AM$6,#REF!,36)+HLOOKUP(Sheet2!$AM$7,#REF!,36)+HLOOKUP(Sheet2!$AM$8,#REF!,36)+HLOOKUP(Sheet2!$AM$9,#REF!,36)+HLOOKUP(Sheet2!$AM$10,#REF!,36)+HLOOKUP(Sheet2!$AM$11,#REF!,36)+HLOOKUP(Sheet2!$AM$12,#REF!,36)+HLOOKUP(Sheet2!$AM$13,#REF!,36)+HLOOKUP(Sheet2!$AM$14,#REF!,36)+HLOOKUP(Sheet2!$AM$15,#REF!,36)+HLOOKUP(Sheet2!$AM$16,#REF!,36)+HLOOKUP(Sheet2!$AM$17,#REF!,36))</f>
        <v>#REF!</v>
      </c>
      <c r="AN56" s="8" t="e">
        <f>SUM(HLOOKUP(Sheet2!$AN$3,#REF!,36)+HLOOKUP(Sheet2!$AN$4,#REF!,36)+HLOOKUP(Sheet2!$AN$5,#REF!,36)+HLOOKUP(Sheet2!$AN$6,#REF!,36)+HLOOKUP(Sheet2!$AN$7,#REF!,36)+HLOOKUP(Sheet2!$AN$8,#REF!,36)+HLOOKUP(Sheet2!$AN$9,#REF!,36)+HLOOKUP(Sheet2!$AN$10,#REF!,36)+HLOOKUP(Sheet2!$AN$11,#REF!,36)+HLOOKUP(Sheet2!$AN$12,#REF!,36)+HLOOKUP(Sheet2!$AN$13,#REF!,36)+HLOOKUP(Sheet2!$AN$14,#REF!,36)+HLOOKUP(Sheet2!$AN$15,#REF!,36)+HLOOKUP(Sheet2!$AN$16,#REF!,36)+HLOOKUP(Sheet2!$AN$17,#REF!,36))</f>
        <v>#REF!</v>
      </c>
      <c r="AO56" s="8" t="e">
        <f>SUM(HLOOKUP(Sheet2!$AO$3,#REF!,36)+HLOOKUP(Sheet2!$AO$4,#REF!,36)+HLOOKUP(Sheet2!$AO$5,#REF!,36)+HLOOKUP(Sheet2!$AO$6,#REF!,36)+HLOOKUP(Sheet2!$AO$7,#REF!,36)+HLOOKUP(Sheet2!$AO$8,#REF!,36)+HLOOKUP(Sheet2!$AO$9,#REF!,36)+HLOOKUP(Sheet2!$AO$10,#REF!,36)+HLOOKUP(Sheet2!$AO$11,#REF!,36)+HLOOKUP(Sheet2!$AO$12,#REF!,36)+HLOOKUP(Sheet2!$AO$13,#REF!,36)+HLOOKUP(Sheet2!$AO$14,#REF!,36)+HLOOKUP(Sheet2!$AO$15,#REF!,36)+HLOOKUP(Sheet2!$AO$16,#REF!,36)+HLOOKUP(Sheet2!$AO$17,#REF!,36))</f>
        <v>#REF!</v>
      </c>
      <c r="AP56" s="8" t="e">
        <f>SUM(HLOOKUP(Sheet2!$AP$3,#REF!,36)+HLOOKUP(Sheet2!$AP$4,#REF!,36)+HLOOKUP(Sheet2!$AP$5,#REF!,36)+HLOOKUP(Sheet2!$AP$6,#REF!,36)+HLOOKUP(Sheet2!$AP$7,#REF!,36)+HLOOKUP(Sheet2!$AP$8,#REF!,36)+HLOOKUP(Sheet2!$AP$9,#REF!,36)+HLOOKUP(Sheet2!$AP$10,#REF!,36)+HLOOKUP(Sheet2!$AP$11,#REF!,36)+HLOOKUP(Sheet2!$AP$12,#REF!,36)+HLOOKUP(Sheet2!$AP$13,#REF!,36)+HLOOKUP(Sheet2!$AP$14,#REF!,36)+HLOOKUP(Sheet2!$AP$15,#REF!,36)+HLOOKUP(Sheet2!$AP$16,#REF!,36))</f>
        <v>#REF!</v>
      </c>
      <c r="AQ56" s="8" t="e">
        <f>SUM(HLOOKUP(Sheet2!$AQ$3,#REF!,36)+HLOOKUP(Sheet2!$AQ$4,#REF!,36)+HLOOKUP(Sheet2!$AQ$5,#REF!,36)+HLOOKUP(Sheet2!$AQ$6,#REF!,36)+HLOOKUP(Sheet2!$AQ$7,#REF!,36)+HLOOKUP(Sheet2!$AQ$8,#REF!,36)+HLOOKUP(Sheet2!$AQ$9,#REF!,36)+HLOOKUP(Sheet2!$AQ$10,#REF!,36)+HLOOKUP(Sheet2!$AQ$11,#REF!,36)+HLOOKUP(Sheet2!$AQ$12,#REF!,36)+HLOOKUP(Sheet2!$AQ$13,#REF!,36)+HLOOKUP(Sheet2!$AQ$14,#REF!,36)+HLOOKUP(Sheet2!$AQ$15,#REF!,36)+HLOOKUP(Sheet2!$AQ$16,#REF!,36))</f>
        <v>#REF!</v>
      </c>
      <c r="AR56" s="8" t="e">
        <f>SUM(HLOOKUP(Sheet2!$AR$3,#REF!,36)+HLOOKUP(Sheet2!$AR$4,#REF!,36)+HLOOKUP(Sheet2!$AR$5,#REF!,36)+HLOOKUP(Sheet2!$AR$6,#REF!,36)+HLOOKUP(Sheet2!$AR$7,#REF!,36)+HLOOKUP(Sheet2!$AR$8,#REF!,36)+HLOOKUP(Sheet2!$AR$9,#REF!,36)+HLOOKUP(Sheet2!$AR$10,#REF!,36)+HLOOKUP(Sheet2!$AR$11,#REF!,36)+HLOOKUP(Sheet2!$AR$12,#REF!,36)+HLOOKUP(Sheet2!$AR$13,#REF!,36)+HLOOKUP(Sheet2!$AR$14,#REF!,36)+HLOOKUP(Sheet2!$AR$15,#REF!,36)+HLOOKUP(Sheet2!$AR$16,#REF!,36))</f>
        <v>#REF!</v>
      </c>
      <c r="AS56" s="8" t="e">
        <f>SUM(HLOOKUP(Sheet2!$AS$3,#REF!,36)+HLOOKUP(Sheet2!$AS$4,#REF!,36)+HLOOKUP(Sheet2!$AS$5,#REF!,36)+HLOOKUP(Sheet2!$AS$6,#REF!,36)+HLOOKUP(Sheet2!$AS$7,#REF!,36)+HLOOKUP(Sheet2!$AS$8,#REF!,36)+HLOOKUP(Sheet2!$AS$9,#REF!,36)+HLOOKUP(Sheet2!$AS$10,#REF!,36)+HLOOKUP(Sheet2!$AS$11,#REF!,36)+HLOOKUP(Sheet2!$AS$12,#REF!,36)+HLOOKUP(Sheet2!$AS$13,#REF!,36)+HLOOKUP(Sheet2!$AS$14,#REF!,36))</f>
        <v>#REF!</v>
      </c>
      <c r="AT56" s="8" t="e">
        <f>SUM(HLOOKUP(Sheet2!$AT$3,#REF!,36)+HLOOKUP(Sheet2!$AT$4,#REF!,36)+HLOOKUP(Sheet2!$AT$5,#REF!,36)+HLOOKUP(Sheet2!$AT$6,#REF!,36)+HLOOKUP(Sheet2!$AT$7,#REF!,36)+HLOOKUP(Sheet2!$AT$8,#REF!,36)+HLOOKUP(Sheet2!$AT$9,#REF!,36)+HLOOKUP(Sheet2!$AT$10,#REF!,36)+HLOOKUP(Sheet2!$AT$11,#REF!,36)+HLOOKUP(Sheet2!$AT$12,#REF!,36)+HLOOKUP(Sheet2!$AT$13,#REF!,36)+HLOOKUP(Sheet2!$AT$14,#REF!,36)+HLOOKUP(Sheet2!$AT$15,#REF!,36)+HLOOKUP(Sheet2!$AT$16,#REF!,36))</f>
        <v>#REF!</v>
      </c>
      <c r="AU56" s="8" t="e">
        <f>SUM(HLOOKUP(Sheet2!$AU$3,#REF!,36)+HLOOKUP(Sheet2!$AU$4,#REF!,36)+HLOOKUP(Sheet2!$AU$5,#REF!,36)+HLOOKUP(Sheet2!$AU$6,#REF!,36)+HLOOKUP(Sheet2!$AU$7,#REF!,36)+HLOOKUP(Sheet2!$AU$8,#REF!,36)+HLOOKUP(Sheet2!$AU$9,#REF!,36)+HLOOKUP(Sheet2!$AU$10,#REF!,36)+HLOOKUP(Sheet2!$AU$11,#REF!,36)+HLOOKUP(Sheet2!$AU$12,#REF!,36)+HLOOKUP(Sheet2!$AU$13,#REF!,36)+HLOOKUP(Sheet2!$AU$14,#REF!,36)+HLOOKUP(Sheet2!$AU$15,#REF!,36)+HLOOKUP(Sheet2!$AU$16,#REF!,36))</f>
        <v>#REF!</v>
      </c>
      <c r="AV56" s="8" t="e">
        <f>SUM(HLOOKUP(Sheet2!$AV$3,#REF!,36)+HLOOKUP(Sheet2!$AV$4,#REF!,36)+HLOOKUP(Sheet2!$AV$5,#REF!,36)+HLOOKUP(Sheet2!$AV$6,#REF!,36)+HLOOKUP(Sheet2!$AV$7,#REF!,36)+HLOOKUP(Sheet2!$AV$8,#REF!,36)+HLOOKUP(Sheet2!$AV$9,#REF!,36)+HLOOKUP(Sheet2!$AV$10,#REF!,36)+HLOOKUP(Sheet2!$AV$11,#REF!,36)+HLOOKUP(Sheet2!$AV$12,#REF!,36)+HLOOKUP(Sheet2!$AV$13,#REF!,36)+HLOOKUP(Sheet2!$AV$14,#REF!,36)+HLOOKUP(Sheet2!$AV$15,#REF!,36)+HLOOKUP(Sheet2!$AV$16,#REF!,36)+HLOOKUP(Sheet2!$AV$17,#REF!,36))</f>
        <v>#REF!</v>
      </c>
      <c r="AW56" s="8" t="e">
        <f>SUM(HLOOKUP(Sheet2!$AW$3,#REF!,36)+HLOOKUP(Sheet2!$AW$4,#REF!,36)+HLOOKUP(Sheet2!$AW$5,#REF!,36)+HLOOKUP(Sheet2!$AW$6,#REF!,36)+HLOOKUP(Sheet2!$AW$7,#REF!,36)+HLOOKUP(Sheet2!$AW$8,#REF!,36)+HLOOKUP(Sheet2!$AW$9,#REF!,36)+HLOOKUP(Sheet2!$AW$10,#REF!,36)+HLOOKUP(Sheet2!$AW$11,#REF!,36)+HLOOKUP(Sheet2!$AW$12,#REF!,36)+HLOOKUP(Sheet2!$AW$13,#REF!,36)+HLOOKUP(Sheet2!$AW$14,#REF!,36)+HLOOKUP(Sheet2!$AW$15,#REF!,36)+HLOOKUP(Sheet2!$AW$16,#REF!,36)+HLOOKUP(Sheet2!$AW$17,#REF!,36))</f>
        <v>#REF!</v>
      </c>
      <c r="AX56" s="8" t="e">
        <f>SUM(HLOOKUP(Sheet2!$AX$3,#REF!,36)+HLOOKUP(Sheet2!$AX$4,#REF!,36)+HLOOKUP(Sheet2!$AX$5,#REF!,36)+HLOOKUP(Sheet2!$AX$6,#REF!,36)+HLOOKUP(Sheet2!$AX$7,#REF!,36)+HLOOKUP(Sheet2!$AX$8,#REF!,36)+HLOOKUP(Sheet2!$AX$9,#REF!,36)+HLOOKUP(Sheet2!$AX$10,#REF!,36)+HLOOKUP(Sheet2!$AX$11,#REF!,36)+HLOOKUP(Sheet2!$AX$12,#REF!,36)+HLOOKUP(Sheet2!$AX$13,#REF!,36)+HLOOKUP(Sheet2!$AX$14,#REF!,36)+HLOOKUP(Sheet2!$AX$15,#REF!,36)+HLOOKUP(Sheet2!$AX$16,#REF!,36)+HLOOKUP(Sheet2!$AX$17,#REF!,36)+HLOOKUP(Sheet2!$AX$18,#REF!,36)+HLOOKUP(Sheet2!$AX$19,#REF!,36)+HLOOKUP(Sheet2!$AX$20,#REF!,36))</f>
        <v>#REF!</v>
      </c>
      <c r="AY56" s="8" t="e">
        <f>SUM(HLOOKUP(Sheet2!$AY$3,#REF!,36)+HLOOKUP(Sheet2!$AY$4,#REF!,36)+HLOOKUP(Sheet2!$AY$5,#REF!,36)+HLOOKUP(Sheet2!$AY$6,#REF!,36)+HLOOKUP(Sheet2!$AY$7,#REF!,36)+HLOOKUP(Sheet2!$AY$8,#REF!,36)+HLOOKUP(Sheet2!$AY$9,#REF!,36)+HLOOKUP(Sheet2!$AY$10,#REF!,36)+HLOOKUP(Sheet2!$AY$11,#REF!,36)+HLOOKUP(Sheet2!$AY$12,#REF!,36)+HLOOKUP(Sheet2!$AY$13,#REF!,36)+HLOOKUP(Sheet2!$AY$14,#REF!,36)+HLOOKUP(Sheet2!$AY$15,#REF!,36)+HLOOKUP(Sheet2!$AY$16,#REF!,36)+HLOOKUP(Sheet2!$AY$17,#REF!,36))</f>
        <v>#REF!</v>
      </c>
      <c r="AZ56" s="8" t="e">
        <f>SUM(HLOOKUP(Sheet2!$AZ$3,#REF!,36)+HLOOKUP(Sheet2!$AZ$4,#REF!,36)+HLOOKUP(Sheet2!$AZ$5,#REF!,36)+HLOOKUP(Sheet2!$AZ$6,#REF!,36)+HLOOKUP(Sheet2!$AZ$7,#REF!,36)+HLOOKUP(Sheet2!$AZ$8,#REF!,36)+HLOOKUP(Sheet2!$AZ$9,#REF!,36)+HLOOKUP(Sheet2!$AZ$10,#REF!,36)+HLOOKUP(Sheet2!$AZ$11,#REF!,36)+HLOOKUP(Sheet2!$AZ$12,#REF!,36)+HLOOKUP(Sheet2!$AZ$13,#REF!,36)+HLOOKUP(Sheet2!$AZ$14,#REF!,36)+HLOOKUP(Sheet2!$AZ$15,#REF!,36)+HLOOKUP(Sheet2!$AZ$16,#REF!,36)+HLOOKUP(Sheet2!$AZ$17,#REF!,36)+HLOOKUP(Sheet2!$AZ$18,#REF!,36)+HLOOKUP(Sheet2!$AZ$19,#REF!,36))</f>
        <v>#REF!</v>
      </c>
      <c r="BA56" s="8" t="e">
        <f>SUM(HLOOKUP(Sheet2!$BA$3,#REF!,36)+HLOOKUP(Sheet2!$BA$4,#REF!,36)+HLOOKUP(Sheet2!$BA$5,#REF!,36)+HLOOKUP(Sheet2!$BA$6,#REF!,36)+HLOOKUP(Sheet2!$BA$7,#REF!,36)+HLOOKUP(Sheet2!$BA$8,#REF!,36)+HLOOKUP(Sheet2!$BA$9,#REF!,36)+HLOOKUP(Sheet2!$BA$10,#REF!,36)+HLOOKUP(Sheet2!$BA$11,#REF!,36)+HLOOKUP(Sheet2!$BA$12,#REF!,36)+HLOOKUP(Sheet2!$BA$13,#REF!,36)+HLOOKUP(Sheet2!$BA$14,#REF!,36)+HLOOKUP(Sheet2!$BA$15,#REF!,36)+HLOOKUP(Sheet2!$BA$16,#REF!,36))</f>
        <v>#REF!</v>
      </c>
      <c r="BB56" s="8" t="e">
        <f>SUM(HLOOKUP(Sheet2!$BB$3,#REF!,36)+HLOOKUP(Sheet2!$BB$4,#REF!,36)+HLOOKUP(Sheet2!$BB$5,#REF!,36)+HLOOKUP(Sheet2!$BB$6,#REF!,36)+HLOOKUP(Sheet2!$BB$7,#REF!,36)+HLOOKUP(Sheet2!$BB$8,#REF!,36)+HLOOKUP(Sheet2!$BB$9,#REF!,36)+HLOOKUP(Sheet2!$BB$10,#REF!,36)+HLOOKUP(Sheet2!$BB$11,#REF!,36)+HLOOKUP(Sheet2!$BB$12,#REF!,36)+HLOOKUP(Sheet2!$BB$13,#REF!,36)+HLOOKUP(Sheet2!$BB$14,#REF!,36)+HLOOKUP(Sheet2!$BB$15,#REF!,36)+HLOOKUP(Sheet2!$BB$16,#REF!,36)+HLOOKUP(Sheet2!$BB$17,#REF!,36))</f>
        <v>#REF!</v>
      </c>
      <c r="BC56" s="8" t="e">
        <f>SUM(HLOOKUP(Sheet2!$BC$3,#REF!,36)+HLOOKUP(Sheet2!$BC$4,#REF!,36)+HLOOKUP(Sheet2!$BC$5,#REF!,36)+HLOOKUP(Sheet2!$BC$6,#REF!,36)+HLOOKUP(Sheet2!$BC$7,#REF!,36)+HLOOKUP(Sheet2!$BC$8,#REF!,36)+HLOOKUP(Sheet2!$BC$9,#REF!,36)+HLOOKUP(Sheet2!$BC$10,#REF!,36)+HLOOKUP(Sheet2!$BC$11,#REF!,36)+HLOOKUP(Sheet2!$BC$12,#REF!,36)+HLOOKUP(Sheet2!$BC$13,#REF!,36)+HLOOKUP(Sheet2!$BC$14,#REF!,36))</f>
        <v>#REF!</v>
      </c>
      <c r="BD56" s="8" t="e">
        <f>SUM(HLOOKUP(Sheet2!$BD$3,#REF!,36)+HLOOKUP(Sheet2!$BD$4,#REF!,36)+HLOOKUP(Sheet2!$BD$5,#REF!,36)+HLOOKUP(Sheet2!$BD$6,#REF!,36)+HLOOKUP(Sheet2!$BD$7,#REF!,36)+HLOOKUP(Sheet2!$BD$8,#REF!,36)+HLOOKUP(Sheet2!$BD$9,#REF!,36)+HLOOKUP(Sheet2!$BD$10,#REF!,36)+HLOOKUP(Sheet2!$BD$11,#REF!,36)+HLOOKUP(Sheet2!$BD$12,#REF!,36)+HLOOKUP(Sheet2!$BD$13,#REF!,36)+HLOOKUP(Sheet2!$BD$14,#REF!,36)+HLOOKUP(Sheet2!$BD$15,#REF!,36)+HLOOKUP(Sheet2!$BD$16,#REF!,36))</f>
        <v>#REF!</v>
      </c>
      <c r="BE56" s="8" t="e">
        <f>SUM(HLOOKUP(Sheet2!$BE$3,#REF!,36)+HLOOKUP(Sheet2!$BE$4,#REF!,36)+HLOOKUP(Sheet2!$BE$5,#REF!,36)+HLOOKUP(Sheet2!$BE$6,#REF!,36)+HLOOKUP(Sheet2!$BE$7,#REF!,36)+HLOOKUP(Sheet2!$BE$8,#REF!,36)+HLOOKUP(Sheet2!$BE$9,#REF!,36)+HLOOKUP(Sheet2!$BE$10,#REF!,36)+HLOOKUP(Sheet2!$BE$11,#REF!,36)+HLOOKUP(Sheet2!$BE$12,#REF!,36)+HLOOKUP(Sheet2!$BE$13,#REF!,36)+HLOOKUP(Sheet2!$BE$14,#REF!,36)+HLOOKUP(Sheet2!$BE$15,#REF!,36)+HLOOKUP(Sheet2!$BE$16,#REF!,36))</f>
        <v>#REF!</v>
      </c>
      <c r="BF56" s="8" t="e">
        <f>SUM(HLOOKUP(Sheet2!$BF$3,#REF!,36)+HLOOKUP(Sheet2!$BF$4,#REF!,36)+HLOOKUP(Sheet2!$BF$5,#REF!,36)+HLOOKUP(Sheet2!$BF$6,#REF!,36)+HLOOKUP(Sheet2!$BF$7,#REF!,36)+HLOOKUP(Sheet2!$BF$8,#REF!,36)+HLOOKUP(Sheet2!$BF$9,#REF!,36)+HLOOKUP(Sheet2!$BF$10,#REF!,36)+HLOOKUP(Sheet2!$BF$11,#REF!,36)+HLOOKUP(Sheet2!$BF$12,#REF!,36)+HLOOKUP(Sheet2!$BF$13,#REF!,36))</f>
        <v>#REF!</v>
      </c>
      <c r="BG56" s="8" t="e">
        <f>SUM(HLOOKUP(Sheet2!$BG$3,#REF!,36)+HLOOKUP(Sheet2!$BG$4,#REF!,36)+HLOOKUP(Sheet2!$BG$5,#REF!,36)+HLOOKUP(Sheet2!$BG$6,#REF!,36)+HLOOKUP(Sheet2!$BG$7,#REF!,36)+HLOOKUP(Sheet2!$BG$8,#REF!,36)+HLOOKUP(Sheet2!$BG$9,#REF!,36)+HLOOKUP(Sheet2!$BG$10,#REF!,36)+HLOOKUP(Sheet2!$BG$11,#REF!,36)+HLOOKUP(Sheet2!$BG$12,#REF!,36)+HLOOKUP(Sheet2!$BG$13,#REF!,36)+HLOOKUP(Sheet2!$BG$14,#REF!,36)+HLOOKUP(Sheet2!$BG$15,#REF!,36))</f>
        <v>#REF!</v>
      </c>
      <c r="BH56" s="8" t="e">
        <f>SUM(HLOOKUP(Sheet2!$BH$3,#REF!,36)+HLOOKUP(Sheet2!$BH$4,#REF!,36)+HLOOKUP(Sheet2!$BH$5,#REF!,36)+HLOOKUP(Sheet2!$BH$6,#REF!,36)+HLOOKUP(Sheet2!$BH$7,#REF!,36)+HLOOKUP(Sheet2!$BH$8,#REF!,36)+HLOOKUP(Sheet2!$BH$9,#REF!,36)+HLOOKUP(Sheet2!$BH$10,#REF!,36)+HLOOKUP(Sheet2!$BH$11,#REF!,36)+HLOOKUP(Sheet2!$BH$12,#REF!,36)+HLOOKUP(Sheet2!$BH$13,#REF!,36)+HLOOKUP(Sheet2!$BH$14,#REF!,36))</f>
        <v>#REF!</v>
      </c>
      <c r="BI56" s="8" t="e">
        <f>SUM(HLOOKUP(Sheet2!$BI$3,#REF!,36)+HLOOKUP(Sheet2!$BI$4,#REF!,36)+HLOOKUP(Sheet2!$BI$5,#REF!,36)+HLOOKUP(Sheet2!$BI$6,#REF!,36)+HLOOKUP(Sheet2!$BI$7,#REF!,36)+HLOOKUP(Sheet2!$BI$8,#REF!,36)+HLOOKUP(Sheet2!$BI$9,#REF!,36)+HLOOKUP(Sheet2!$BI$10,#REF!,36)+HLOOKUP(Sheet2!$BI$11,#REF!,36)+HLOOKUP(Sheet2!$BI$12,#REF!,36)+HLOOKUP(Sheet2!$BI$13,#REF!,36)+HLOOKUP(Sheet2!$BI$14,#REF!,36)+HLOOKUP(Sheet2!$BI$15,#REF!,36)+HLOOKUP(Sheet2!$BI$16,#REF!,36))</f>
        <v>#REF!</v>
      </c>
      <c r="BJ56" s="8" t="e">
        <f>SUM(HLOOKUP(Sheet2!$BJ$3,#REF!,36)+HLOOKUP(Sheet2!$BJ$4,#REF!,36)+HLOOKUP(Sheet2!$BJ$5,#REF!,36)+HLOOKUP(Sheet2!$BJ$6,#REF!,36)+HLOOKUP(Sheet2!$BJ$7,#REF!,36)+HLOOKUP(Sheet2!$BJ$8,#REF!,36)+HLOOKUP(Sheet2!$BJ$9,#REF!,36)+HLOOKUP(Sheet2!$BJ$10,#REF!,36)+HLOOKUP(Sheet2!$BJ$11,#REF!,36)+HLOOKUP(Sheet2!$BJ$12,#REF!,36)+HLOOKUP(Sheet2!$BJ$13,#REF!,36)+HLOOKUP(Sheet2!$BJ$14,#REF!,36)+HLOOKUP(Sheet2!$BJ$15,#REF!,36)+HLOOKUP(Sheet2!$BJ$16,#REF!,36)+HLOOKUP(Sheet2!$BJ$17,#REF!,36))</f>
        <v>#REF!</v>
      </c>
      <c r="BK56" s="8" t="e">
        <f>SUM(HLOOKUP(Sheet2!$BK$3,#REF!,36)+HLOOKUP(Sheet2!$BK$4,#REF!,36)+HLOOKUP(Sheet2!$BK$5,#REF!,36)+HLOOKUP(Sheet2!$BK$6,#REF!,36)+HLOOKUP(Sheet2!$BK$7,#REF!,36)+HLOOKUP(Sheet2!$BK$8,#REF!,36)+HLOOKUP(Sheet2!$BK$9,#REF!,36)+HLOOKUP(Sheet2!$BK$10,#REF!,36)+HLOOKUP(Sheet2!$BK$11,#REF!,36)+HLOOKUP(Sheet2!$BK$12,#REF!,36)+HLOOKUP(Sheet2!$BK$13,#REF!,36)+HLOOKUP(Sheet2!$BK$14,#REF!,36)+HLOOKUP(Sheet2!$BK$15,#REF!,36)+HLOOKUP(Sheet2!$BK$16,#REF!,36)+HLOOKUP(Sheet2!$BK$17,#REF!,36))</f>
        <v>#REF!</v>
      </c>
      <c r="BL56" s="8" t="e">
        <f>SUM(HLOOKUP(Sheet2!$BL$3,#REF!,36)+HLOOKUP(Sheet2!$BL$4,#REF!,36)+HLOOKUP(Sheet2!$BL$5,#REF!,36)+HLOOKUP(Sheet2!$BL$6,#REF!,36)+HLOOKUP(Sheet2!$BL$7,#REF!,36)+HLOOKUP(Sheet2!$BL$8,#REF!,36)+HLOOKUP(Sheet2!$BL$9,#REF!,36)+HLOOKUP(Sheet2!$BL$10,#REF!,36)+HLOOKUP(Sheet2!$BL$11,#REF!,36)+HLOOKUP(Sheet2!$BL$12,#REF!,36)+HLOOKUP(Sheet2!$BL$13,#REF!,36)+HLOOKUP(Sheet2!$BL$14,#REF!,36)+HLOOKUP(Sheet2!$BL$15,#REF!,36)+HLOOKUP(Sheet2!$BL$16,#REF!,36)+HLOOKUP(Sheet2!$BL$17,#REF!,36))</f>
        <v>#REF!</v>
      </c>
      <c r="BM56" s="8" t="e">
        <f>SUM(HLOOKUP(Sheet2!$BM$3,#REF!,36)+HLOOKUP(Sheet2!$BM$4,#REF!,36)+HLOOKUP(Sheet2!$BM$5,#REF!,36)+HLOOKUP(Sheet2!$BM$6,#REF!,36)+HLOOKUP(Sheet2!$BM$7,#REF!,36)+HLOOKUP(Sheet2!$BM$8,#REF!,36)+HLOOKUP(Sheet2!$BM$9,#REF!,36)+HLOOKUP(Sheet2!$BM$10,#REF!,36)+HLOOKUP(Sheet2!$BM$11,#REF!,36)+HLOOKUP(Sheet2!$BM$12,#REF!,36)+HLOOKUP(Sheet2!$BM$13,#REF!,36)+HLOOKUP(Sheet2!$BM$14,#REF!,36)+HLOOKUP(Sheet2!$BM$15,#REF!,36)+HLOOKUP(Sheet2!$BM$16,#REF!,36))</f>
        <v>#REF!</v>
      </c>
      <c r="BN56" s="8" t="e">
        <f>SUM(HLOOKUP(Sheet2!$BN$3,#REF!,36)+HLOOKUP(Sheet2!$BN$4,#REF!,36)+HLOOKUP(Sheet2!$BN$5,#REF!,36)+HLOOKUP(Sheet2!$BN$6,#REF!,36)+HLOOKUP(Sheet2!$BN$7,#REF!,36)+HLOOKUP(Sheet2!$BN$8,#REF!,36)+HLOOKUP(Sheet2!$BN$9,#REF!,36)+HLOOKUP(Sheet2!$BN$10,#REF!,36)+HLOOKUP(Sheet2!$BN$11,#REF!,36)+HLOOKUP(Sheet2!$BN$12,#REF!,36)+HLOOKUP(Sheet2!$BN$13,#REF!,36)+HLOOKUP(Sheet2!$BN$14,#REF!,36)+HLOOKUP(Sheet2!$BN$15,#REF!,36)+HLOOKUP(Sheet2!$BN$16,#REF!,36))</f>
        <v>#REF!</v>
      </c>
      <c r="BO56" s="8" t="e">
        <f>SUM(HLOOKUP(Sheet2!$BO$3,#REF!,36)+HLOOKUP(Sheet2!$BO$4,#REF!,36)+HLOOKUP(Sheet2!$BO$5,#REF!,36)+HLOOKUP(Sheet2!$BO$6,#REF!,36)+HLOOKUP(Sheet2!$BO$7,#REF!,36)+HLOOKUP(Sheet2!$BO$8,#REF!,36)+HLOOKUP(Sheet2!$BO$9,#REF!,36)+HLOOKUP(Sheet2!$BO$10,#REF!,36)+HLOOKUP(Sheet2!$BO$11,#REF!,36)+HLOOKUP(Sheet2!$BO$12,#REF!,36)+HLOOKUP(Sheet2!$BO$13,#REF!,36)+HLOOKUP(Sheet2!$BO$14,#REF!,36)+HLOOKUP(Sheet2!$BO$15,#REF!,36)+HLOOKUP(Sheet2!$BO$16,#REF!,36))</f>
        <v>#REF!</v>
      </c>
      <c r="BP56" s="8" t="e">
        <f>SUM(HLOOKUP(Sheet2!$BP$3,#REF!,36)+HLOOKUP(Sheet2!$BP$4,#REF!,36)+HLOOKUP(Sheet2!$BP$5,#REF!,36)+HLOOKUP(Sheet2!$BP$6,#REF!,36)+HLOOKUP(Sheet2!$BP$7,#REF!,36)+HLOOKUP(Sheet2!$BP$8,#REF!,36)+HLOOKUP(Sheet2!$BP$9,#REF!,36)+HLOOKUP(Sheet2!$BP$10,#REF!,36)+HLOOKUP(Sheet2!$BP$11,#REF!,36)+HLOOKUP(Sheet2!$BP$12,#REF!,36)+HLOOKUP(Sheet2!$BP$13,#REF!,36)+HLOOKUP(Sheet2!$BP$14,#REF!,36))</f>
        <v>#REF!</v>
      </c>
      <c r="BQ56" s="8" t="e">
        <f>SUM(HLOOKUP(Sheet2!$BQ$3,#REF!,36)+HLOOKUP(Sheet2!$BQ$4,#REF!,36)+HLOOKUP(Sheet2!$BQ$5,#REF!,36)+HLOOKUP(Sheet2!$BQ$6,#REF!,36)+HLOOKUP(Sheet2!$BQ$7,#REF!,36)+HLOOKUP(Sheet2!$BQ$8,#REF!,36)+HLOOKUP(Sheet2!$BQ$9,#REF!,36)+HLOOKUP(Sheet2!$BQ$10,#REF!,36)+HLOOKUP(Sheet2!$BQ$11,#REF!,36)+HLOOKUP(Sheet2!$BQ$12,#REF!,36)+HLOOKUP(Sheet2!$BQ$13,#REF!,36)+HLOOKUP(Sheet2!$BQ$14,#REF!,36)+HLOOKUP(Sheet2!$BQ$15,#REF!,36)+HLOOKUP(Sheet2!$BQ$16,#REF!,36))</f>
        <v>#REF!</v>
      </c>
      <c r="BR56" s="8" t="e">
        <f>SUM(HLOOKUP(Sheet2!$BR$3,#REF!,36)+HLOOKUP(Sheet2!$BR$4,#REF!,36)+HLOOKUP(Sheet2!$BR$5,#REF!,36)+HLOOKUP(Sheet2!$BR$6,#REF!,36)+HLOOKUP(Sheet2!$BR$7,#REF!,36)+HLOOKUP(Sheet2!$BR$8,#REF!,36)+HLOOKUP(Sheet2!$BR$9,#REF!,36)+HLOOKUP(Sheet2!$BR$10,#REF!,36)+HLOOKUP(Sheet2!$BR$11,#REF!,36)+HLOOKUP(Sheet2!$BR$12,#REF!,36)+HLOOKUP(Sheet2!$BR$13,#REF!,36)+HLOOKUP(Sheet2!$BR$14,#REF!,36)+HLOOKUP(Sheet2!$BR$15,#REF!,36)+HLOOKUP(Sheet2!$BR$16,#REF!,36))</f>
        <v>#REF!</v>
      </c>
      <c r="BS56" s="8" t="e">
        <f>SUM(HLOOKUP(Sheet2!$BS$3,#REF!,36)+HLOOKUP(Sheet2!$BS$4,#REF!,36)+HLOOKUP(Sheet2!$BS$5,#REF!,36)+HLOOKUP(Sheet2!$BS$6,#REF!,36)+HLOOKUP(Sheet2!$BS$7,#REF!,36)+HLOOKUP(Sheet2!$BS$8,#REF!,36)+HLOOKUP(Sheet2!$BS$9,#REF!,36)+HLOOKUP(Sheet2!$BS$10,#REF!,36)+HLOOKUP(Sheet2!$BS$11,#REF!,36)+HLOOKUP(Sheet2!$BS$12,#REF!,36)+HLOOKUP(Sheet2!$BS$13,#REF!,36)+HLOOKUP(Sheet2!$BS$14,#REF!,36)+HLOOKUP(Sheet2!$BS$15,#REF!,36)+HLOOKUP(Sheet2!$BS$16,#REF!,36)+HLOOKUP(Sheet2!$BS$17,#REF!,36))</f>
        <v>#REF!</v>
      </c>
      <c r="BT56" s="8" t="e">
        <f>SUM(HLOOKUP(Sheet2!$BT$3,#REF!,36)+HLOOKUP(Sheet2!$BT$4,#REF!,36)+HLOOKUP(Sheet2!$BT$5,#REF!,36)+HLOOKUP(Sheet2!$BT$6,#REF!,36)+HLOOKUP(Sheet2!$BT$7,#REF!,36)+HLOOKUP(Sheet2!$BT$8,#REF!,36)+HLOOKUP(Sheet2!$BT$9,#REF!,36)+HLOOKUP(Sheet2!$BT$10,#REF!,36)+HLOOKUP(Sheet2!$BT$11,#REF!,36)+HLOOKUP(Sheet2!$BT$12,#REF!,36)+HLOOKUP(Sheet2!$BT$13,#REF!,36)+HLOOKUP(Sheet2!$BT$14,#REF!,36)+HLOOKUP(Sheet2!$BT$15,#REF!,36)+HLOOKUP(Sheet2!$BT$16,#REF!,36)+HLOOKUP(Sheet2!$BT$17,#REF!,36))</f>
        <v>#REF!</v>
      </c>
      <c r="BU56" s="8" t="e">
        <f>SUM(HLOOKUP(Sheet2!$BU$3,#REF!,36)+HLOOKUP(Sheet2!$BU$4,#REF!,36)+HLOOKUP(Sheet2!$BU$5,#REF!,36)+HLOOKUP(Sheet2!$BU$6,#REF!,36)+HLOOKUP(Sheet2!$BU$7,#REF!,36)+HLOOKUP(Sheet2!$BU$8,#REF!,36)+HLOOKUP(Sheet2!$BU$9,#REF!,36)+HLOOKUP(Sheet2!$BU$10,#REF!,36)+HLOOKUP(Sheet2!$BU$11,#REF!,36)+HLOOKUP(Sheet2!$BU$12,#REF!,36)+HLOOKUP(Sheet2!$BU$13,#REF!,36)+HLOOKUP(Sheet2!$BU$14,#REF!,36)+HLOOKUP(Sheet2!$BU$15,#REF!,36)+HLOOKUP(Sheet2!$BU$16,#REF!,36)+HLOOKUP(Sheet2!$BU$17,#REF!,36)+HLOOKUP(Sheet2!$BU$18,#REF!,36)+HLOOKUP(Sheet2!$BU$19,#REF!,36)+HLOOKUP(Sheet2!$BU$20,#REF!,36))</f>
        <v>#REF!</v>
      </c>
      <c r="BV56" s="8" t="e">
        <f>SUM(HLOOKUP(Sheet2!$BV$3,#REF!,36)+HLOOKUP(Sheet2!$BV$4,#REF!,36)+HLOOKUP(Sheet2!$BV$5,#REF!,36)+HLOOKUP(Sheet2!$BV$6,#REF!,36)+HLOOKUP(Sheet2!$BV$7,#REF!,36)+HLOOKUP(Sheet2!$BV$8,#REF!,36)+HLOOKUP(Sheet2!$BV$9,#REF!,36)+HLOOKUP(Sheet2!$BV$10,#REF!,36)+HLOOKUP(Sheet2!$BV$11,#REF!,36)+HLOOKUP(Sheet2!$BV$12,#REF!,36)+HLOOKUP(Sheet2!$BV$13,#REF!,36)+HLOOKUP(Sheet2!$BV$14,#REF!,36)+HLOOKUP(Sheet2!$BV$15,#REF!,36)+HLOOKUP(Sheet2!$BV$16,#REF!,36)+HLOOKUP(Sheet2!$BV$17,#REF!,36))</f>
        <v>#REF!</v>
      </c>
      <c r="BW56" s="8" t="e">
        <f>SUM(HLOOKUP(Sheet2!$BW$3,#REF!,36)+HLOOKUP(Sheet2!$BW$4,#REF!,36)+HLOOKUP(Sheet2!$BW$5,#REF!,36)+HLOOKUP(Sheet2!$BW$6,#REF!,36)+HLOOKUP(Sheet2!$BW$7,#REF!,36)+HLOOKUP(Sheet2!$BW$8,#REF!,36)+HLOOKUP(Sheet2!$BW$9,#REF!,36)+HLOOKUP(Sheet2!$BW$10,#REF!,36)+HLOOKUP(Sheet2!$BW$11,#REF!,36)+HLOOKUP(Sheet2!$BW$12,#REF!,36)+HLOOKUP(Sheet2!$BW$13,#REF!,36)+HLOOKUP(Sheet2!$BW$14,#REF!,36)+HLOOKUP(Sheet2!$BW$15,#REF!,36)+HLOOKUP(Sheet2!$BW$16,#REF!,36)+HLOOKUP(Sheet2!$BW$17,#REF!,36)+HLOOKUP(Sheet2!$BW$18,#REF!,36)+HLOOKUP(Sheet2!$BW$19,#REF!,36))</f>
        <v>#REF!</v>
      </c>
      <c r="BX56" s="8" t="e">
        <f>SUM(HLOOKUP(Sheet2!$BX$3,#REF!,36)+HLOOKUP(Sheet2!$BX$4,#REF!,36)+HLOOKUP(Sheet2!$BX$5,#REF!,36)+HLOOKUP(Sheet2!$BX$6,#REF!,36)+HLOOKUP(Sheet2!$BX$7,#REF!,36)+HLOOKUP(Sheet2!$BX$8,#REF!,36)+HLOOKUP(Sheet2!$BX$9,#REF!,36)+HLOOKUP(Sheet2!$BX$10,#REF!,36)+HLOOKUP(Sheet2!$BX$11,#REF!,36)+HLOOKUP(Sheet2!$BX$12,#REF!,36)+HLOOKUP(Sheet2!$BX$13,#REF!,36)+HLOOKUP(Sheet2!$BX$14,#REF!,36)+HLOOKUP(Sheet2!$BX$15,#REF!,36)+HLOOKUP(Sheet2!$BX$16,#REF!,36)+HLOOKUP(Sheet2!$BX$17,#REF!,36))</f>
        <v>#REF!</v>
      </c>
      <c r="BY56" s="8" t="e">
        <f>SUM(HLOOKUP(Sheet2!$BY$3,#REF!,36)+HLOOKUP(Sheet2!$BY$4,#REF!,36)+HLOOKUP(Sheet2!$BY$5,#REF!,36)+HLOOKUP(Sheet2!$BY$6,#REF!,36)+HLOOKUP(Sheet2!$BY$7,#REF!,36)+HLOOKUP(Sheet2!$BY$8,#REF!,36)+HLOOKUP(Sheet2!$BY$9,#REF!,36)+HLOOKUP(Sheet2!$BY$10,#REF!,36)+HLOOKUP(Sheet2!$BY$11,#REF!,36)+HLOOKUP(Sheet2!$BY$12,#REF!,36)+HLOOKUP(Sheet2!$BY$13,#REF!,36)+HLOOKUP(Sheet2!$BY$14,#REF!,36)+HLOOKUP(Sheet2!$BY$15,#REF!,36)+HLOOKUP(Sheet2!$BY$16,#REF!,36)+HLOOKUP(Sheet2!$BY$17,#REF!,36)+HLOOKUP(Sheet2!$BY$18,#REF!,36))</f>
        <v>#REF!</v>
      </c>
      <c r="BZ56" s="8" t="e">
        <f>SUM(HLOOKUP(Sheet2!$BZ$3,#REF!,36)+HLOOKUP(Sheet2!$BZ$4,#REF!,36)+HLOOKUP(Sheet2!$BZ$5,#REF!,36)+HLOOKUP(Sheet2!$BZ$6,#REF!,36)+HLOOKUP(Sheet2!$BZ$7,#REF!,36)+HLOOKUP(Sheet2!$BZ$8,#REF!,36)+HLOOKUP(Sheet2!$BZ$9,#REF!,36)+HLOOKUP(Sheet2!$BZ$10,#REF!,36)+HLOOKUP(Sheet2!$BZ$11,#REF!,36)+HLOOKUP(Sheet2!$BZ$12,#REF!,36)+HLOOKUP(Sheet2!$BZ$13,#REF!,36)+HLOOKUP(Sheet2!$BZ$14,#REF!,36)+HLOOKUP(Sheet2!$BZ$15,#REF!,36))</f>
        <v>#REF!</v>
      </c>
      <c r="CA56" s="8" t="e">
        <f>SUM(HLOOKUP(Sheet2!$CA$3,#REF!,36)+HLOOKUP(Sheet2!$CA$4,#REF!,36)+HLOOKUP(Sheet2!$CA$5,#REF!,36)+HLOOKUP(Sheet2!$CA$6,#REF!,36)+HLOOKUP(Sheet2!$CA$7,#REF!,36)+HLOOKUP(Sheet2!$CA$8,#REF!,36)+HLOOKUP(Sheet2!$CA$9,#REF!,36)+HLOOKUP(Sheet2!$CA$10,#REF!,36)+HLOOKUP(Sheet2!$CA$11,#REF!,36)+HLOOKUP(Sheet2!$CA$12,#REF!,36)+HLOOKUP(Sheet2!$CA$13,#REF!,36)+HLOOKUP(Sheet2!$CA$14,#REF!,36)+HLOOKUP(Sheet2!$CA$15,#REF!,36)+HLOOKUP(Sheet2!$CA$16,#REF!,36)+HLOOKUP(Sheet2!$CA$17,#REF!,36))</f>
        <v>#REF!</v>
      </c>
      <c r="CB56" s="8" t="e">
        <f>SUM(HLOOKUP(Sheet2!$CB$3,#REF!,36)+HLOOKUP(Sheet2!$CB$4,#REF!,36)+HLOOKUP(Sheet2!$CB$5,#REF!,36)+HLOOKUP(Sheet2!$CB$6,#REF!,36)+HLOOKUP(Sheet2!$CB$7,#REF!,36)+HLOOKUP(Sheet2!$CB$8,#REF!,36)+HLOOKUP(Sheet2!$CB$9,#REF!,36)+HLOOKUP(Sheet2!$CB$10,#REF!,36)+HLOOKUP(Sheet2!$CB$11,#REF!,36)+HLOOKUP(Sheet2!$CB$12,#REF!,36)+HLOOKUP(Sheet2!$CB$13,#REF!,36)+HLOOKUP(Sheet2!$CB$14,#REF!,36)+HLOOKUP(Sheet2!$CB$15,#REF!,36)+HLOOKUP(Sheet2!$CB$16,#REF!,36)+HLOOKUP(Sheet2!$CB$17,#REF!,36))</f>
        <v>#REF!</v>
      </c>
      <c r="CC56" s="8" t="e">
        <f>SUM(HLOOKUP(Sheet2!$CC$3,#REF!,36)+HLOOKUP(Sheet2!$CC$4,#REF!,36)+HLOOKUP(Sheet2!$CC$5,#REF!,36)+HLOOKUP(Sheet2!$CC$6,#REF!,36)+HLOOKUP(Sheet2!$CC$7,#REF!,36)+HLOOKUP(Sheet2!$CC$8,#REF!,36)+HLOOKUP(Sheet2!$CC$9,#REF!,36)+HLOOKUP(Sheet2!$CC$10,#REF!,36)+HLOOKUP(Sheet2!$CC$11,#REF!,36)+HLOOKUP(Sheet2!$CC$12,#REF!,36)+HLOOKUP(Sheet2!$CC$13,#REF!,36)+HLOOKUP(Sheet2!$CC$14,#REF!,36))</f>
        <v>#REF!</v>
      </c>
      <c r="CD56" s="8" t="e">
        <f>SUM(HLOOKUP(Sheet2!$CD$3,#REF!,36)+HLOOKUP(Sheet2!$CD$4,#REF!,36)+HLOOKUP(Sheet2!$CD$5,#REF!,36)+HLOOKUP(Sheet2!$CD$6,#REF!,36)+HLOOKUP(Sheet2!$CD$7,#REF!,36)+HLOOKUP(Sheet2!$CD$8,#REF!,36)+HLOOKUP(Sheet2!$CD$9,#REF!,36)+HLOOKUP(Sheet2!$CD$10,#REF!,36)+HLOOKUP(Sheet2!$CD$11,#REF!,36)+HLOOKUP(Sheet2!$CD$12,#REF!,36)+HLOOKUP(Sheet2!$CD$13,#REF!,36)+HLOOKUP(Sheet2!$CD$14,#REF!,36)+HLOOKUP(Sheet2!$CD$15,#REF!,36)+HLOOKUP(Sheet2!$CD$16,#REF!,36))</f>
        <v>#REF!</v>
      </c>
      <c r="CE56" s="8" t="e">
        <f>SUM(HLOOKUP(Sheet2!$CE$3,#REF!,36)+HLOOKUP(Sheet2!$CE$4,#REF!,36)+HLOOKUP(Sheet2!$CE$5,#REF!,36)+HLOOKUP(Sheet2!$CE$6,#REF!,36)+HLOOKUP(Sheet2!$CE$7,#REF!,36)+HLOOKUP(Sheet2!$CE$8,#REF!,36)+HLOOKUP(Sheet2!$CE$9,#REF!,36)+HLOOKUP(Sheet2!$CE$10,#REF!,36)+HLOOKUP(Sheet2!$CE$11,#REF!,36)+HLOOKUP(Sheet2!$CE$12,#REF!,36)+HLOOKUP(Sheet2!$CE$13,#REF!,36)+HLOOKUP(Sheet2!$CE$14,#REF!,36)+HLOOKUP(Sheet2!$CE$15,#REF!,36))</f>
        <v>#REF!</v>
      </c>
      <c r="CF56" s="8" t="e">
        <f>SUM(HLOOKUP(Sheet2!$CF$3,#REF!,36)+HLOOKUP(Sheet2!$CF$4,#REF!,36)+HLOOKUP(Sheet2!$CF$5,#REF!,36)+HLOOKUP(Sheet2!$CF$6,#REF!,36)+HLOOKUP(Sheet2!$CF$7,#REF!,36)+HLOOKUP(Sheet2!$CF$8,#REF!,36)+HLOOKUP(Sheet2!$CF$9,#REF!,36)+HLOOKUP(Sheet2!$CF$10,#REF!,36)+HLOOKUP(Sheet2!$CF$11,#REF!,36)+HLOOKUP(Sheet2!$CF$12,#REF!,36)+HLOOKUP(Sheet2!$CF$13,#REF!,36)+HLOOKUP(Sheet2!$CF$14,#REF!,36)+HLOOKUP(Sheet2!$CF$15,#REF!,36)+HLOOKUP(Sheet2!$CF$16,#REF!,36)+HLOOKUP(Sheet2!$CF$17,#REF!,36))</f>
        <v>#REF!</v>
      </c>
      <c r="CG56" s="8" t="e">
        <f>SUM(HLOOKUP(Sheet2!$CG$3,#REF!,36)+HLOOKUP(Sheet2!$CG$4,#REF!,36)+HLOOKUP(Sheet2!$CG$5,#REF!,36)+HLOOKUP(Sheet2!$CG$6,#REF!,36)+HLOOKUP(Sheet2!$CG$7,#REF!,36)+HLOOKUP(Sheet2!$CG$8,#REF!,36)+HLOOKUP(Sheet2!$CG$9,#REF!,36)+HLOOKUP(Sheet2!$CG$10,#REF!,36)+HLOOKUP(Sheet2!$CG$11,#REF!,36)+HLOOKUP(Sheet2!$CG$12,#REF!,36)+HLOOKUP(Sheet2!$CG$13,#REF!,36)+HLOOKUP(Sheet2!$CG$14,#REF!,36)+HLOOKUP(Sheet2!$CG$15,#REF!,36)+HLOOKUP(Sheet2!$CG$16,#REF!,36)+HLOOKUP(Sheet2!$CG$17,#REF!,36)+HLOOKUP(Sheet2!$CG$18,#REF!,36))</f>
        <v>#REF!</v>
      </c>
      <c r="CH56" s="8" t="e">
        <f>SUM(HLOOKUP(Sheet2!$CH$3,#REF!,36)+HLOOKUP(Sheet2!$CH$4,#REF!,36)+HLOOKUP(Sheet2!$CH$5,#REF!,36)+HLOOKUP(Sheet2!$CH$6,#REF!,36)+HLOOKUP(Sheet2!$CH$7,#REF!,36)+HLOOKUP(Sheet2!$CH$8,#REF!,36)+HLOOKUP(Sheet2!$CH$9,#REF!,36)+HLOOKUP(Sheet2!$CH$10,#REF!,36)+HLOOKUP(Sheet2!$CH$11,#REF!,36)+HLOOKUP(Sheet2!$CH$12,#REF!,36)+HLOOKUP(Sheet2!$CH$13,#REF!,36)+HLOOKUP(Sheet2!$CH$14,#REF!,36)+HLOOKUP(Sheet2!$CH$15,#REF!,36)+HLOOKUP(Sheet2!$CH$16,#REF!,36)+HLOOKUP(Sheet2!$CH$17,#REF!,36)+HLOOKUP(Sheet2!$CH$18,#REF!,36))</f>
        <v>#REF!</v>
      </c>
      <c r="CI56" s="8" t="e">
        <f>SUM(HLOOKUP(Sheet2!$CI$3,#REF!,36)+HLOOKUP(Sheet2!$CI$4,#REF!,36)+HLOOKUP(Sheet2!$CI$5,#REF!,36)+HLOOKUP(Sheet2!$CI$6,#REF!,36)+HLOOKUP(Sheet2!$CI$7,#REF!,36)+HLOOKUP(Sheet2!$CI$8,#REF!,36)+HLOOKUP(Sheet2!$CI$9,#REF!,36)+HLOOKUP(Sheet2!$CI$10,#REF!,36)+HLOOKUP(Sheet2!$CI$11,#REF!,36)+HLOOKUP(Sheet2!$CI$12,#REF!,36)+HLOOKUP(Sheet2!$CI$13,#REF!,36)+HLOOKUP(Sheet2!$CI$14,#REF!,36)+HLOOKUP(Sheet2!$CI$15,#REF!,36)+HLOOKUP(Sheet2!$CI$16,#REF!,36)+HLOOKUP(Sheet2!$CI$17,#REF!,36)+HLOOKUP(Sheet2!$CI$18,#REF!,36))</f>
        <v>#REF!</v>
      </c>
      <c r="CJ56" s="8" t="e">
        <f>SUM(HLOOKUP(Sheet2!$CJ$3,#REF!,36)+HLOOKUP(Sheet2!$CJ$4,#REF!,36)+HLOOKUP(Sheet2!$CJ$5,#REF!,36)+HLOOKUP(Sheet2!$CJ$6,#REF!,36)+HLOOKUP(Sheet2!$CJ$7,#REF!,36)+HLOOKUP(Sheet2!$CJ$8,#REF!,36)+HLOOKUP(Sheet2!$CJ$9,#REF!,36)+HLOOKUP(Sheet2!$CJ$10,#REF!,36)+HLOOKUP(Sheet2!$CJ$11,#REF!,36)+HLOOKUP(Sheet2!$CJ$12,#REF!,36)+HLOOKUP(Sheet2!$CJ$13,#REF!,36)+HLOOKUP(Sheet2!$CJ$14,#REF!,36)+HLOOKUP(Sheet2!$CJ$15,#REF!,36)+HLOOKUP(Sheet2!$CJ$16,#REF!,36)+HLOOKUP(Sheet2!$CJ$17,#REF!,36))</f>
        <v>#REF!</v>
      </c>
      <c r="CK56" s="8" t="e">
        <f>SUM(HLOOKUP(Sheet2!$CK$3,#REF!,36)+HLOOKUP(Sheet2!$CK$4,#REF!,36)+HLOOKUP(Sheet2!$CK$5,#REF!,36)+HLOOKUP(Sheet2!$CK$6,#REF!,36)+HLOOKUP(Sheet2!$CK$7,#REF!,36)+HLOOKUP(Sheet2!$CK$8,#REF!,36)+HLOOKUP(Sheet2!$CK$9,#REF!,36)+HLOOKUP(Sheet2!$CK$10,#REF!,36)+HLOOKUP(Sheet2!$CK$11,#REF!,36)+HLOOKUP(Sheet2!$CK$12,#REF!,36)+HLOOKUP(Sheet2!$CK$13,#REF!,36)+HLOOKUP(Sheet2!$CK$14,#REF!,36)+HLOOKUP(Sheet2!$CK$15,#REF!,36)+HLOOKUP(Sheet2!$CK$16,#REF!,36)+HLOOKUP(Sheet2!$CK$17,#REF!,36))</f>
        <v>#REF!</v>
      </c>
      <c r="CL56" s="8" t="e">
        <f>SUM(HLOOKUP(Sheet2!$CL$3,#REF!,36)+HLOOKUP(Sheet2!$CL$4,#REF!,36)+HLOOKUP(Sheet2!$CL$5,#REF!,36)+HLOOKUP(Sheet2!$CL$6,#REF!,36)+HLOOKUP(Sheet2!$CL$7,#REF!,36)+HLOOKUP(Sheet2!$CL$8,#REF!,36)+HLOOKUP(Sheet2!$CL$9,#REF!,36)+HLOOKUP(Sheet2!$CL$10,#REF!,36)+HLOOKUP(Sheet2!$CL$11,#REF!,36)+HLOOKUP(Sheet2!$CL$12,#REF!,36)+HLOOKUP(Sheet2!$CL$13,#REF!,36)+HLOOKUP(Sheet2!$CL$14,#REF!,36)+HLOOKUP(Sheet2!$CL$15,#REF!,36)+HLOOKUP(Sheet2!$CL$16,#REF!,36)+HLOOKUP(Sheet2!$CL$17,#REF!,36))</f>
        <v>#REF!</v>
      </c>
      <c r="CM56" s="8" t="e">
        <f>SUM(HLOOKUP(Sheet2!$CM$3,#REF!,36)+HLOOKUP(Sheet2!$CM$4,#REF!,36)+HLOOKUP(Sheet2!$CM$5,#REF!,36)+HLOOKUP(Sheet2!$CM$6,#REF!,36)+HLOOKUP(Sheet2!$CM$7,#REF!,36)+HLOOKUP(Sheet2!$CM$8,#REF!,36)+HLOOKUP(Sheet2!$CM$9,#REF!,36)+HLOOKUP(Sheet2!$CM$10,#REF!,36)+HLOOKUP(Sheet2!$CM$11,#REF!,36)+HLOOKUP(Sheet2!$CM$12,#REF!,36)+HLOOKUP(Sheet2!$CM$13,#REF!,36)+HLOOKUP(Sheet2!$CM$14,#REF!,36)+HLOOKUP(Sheet2!$CM$15,#REF!,36))</f>
        <v>#REF!</v>
      </c>
      <c r="CN56" s="8" t="e">
        <f>SUM(HLOOKUP(Sheet2!$CN$3,#REF!,36)+HLOOKUP(Sheet2!$CN$4,#REF!,36)+HLOOKUP(Sheet2!$CN$5,#REF!,36)+HLOOKUP(Sheet2!$CN$6,#REF!,36)+HLOOKUP(Sheet2!$CN$7,#REF!,36)+HLOOKUP(Sheet2!$CN$8,#REF!,36)+HLOOKUP(Sheet2!$CN$9,#REF!,36)+HLOOKUP(Sheet2!$CN$10,#REF!,36)+HLOOKUP(Sheet2!$CN$11,#REF!,36)+HLOOKUP(Sheet2!$CN$12,#REF!,36)+HLOOKUP(Sheet2!$CN$13,#REF!,36)+HLOOKUP(Sheet2!$CN$14,#REF!,36)+HLOOKUP(Sheet2!$CN$15,#REF!,36)+HLOOKUP(Sheet2!$CN$16,#REF!,36)+HLOOKUP(Sheet2!$CN$17,#REF!,36))</f>
        <v>#REF!</v>
      </c>
      <c r="CO56" s="8" t="e">
        <f>SUM(HLOOKUP(Sheet2!$CO$3,#REF!,36)+HLOOKUP(Sheet2!$CO$4,#REF!,36)+HLOOKUP(Sheet2!$CO$5,#REF!,36)+HLOOKUP(Sheet2!$CO$6,#REF!,36)+HLOOKUP(Sheet2!$CO$7,#REF!,36)+HLOOKUP(Sheet2!$CO$8,#REF!,36)+HLOOKUP(Sheet2!$CO$9,#REF!,36)+HLOOKUP(Sheet2!$CO$10,#REF!,36)+HLOOKUP(Sheet2!$CO$11,#REF!,36)+HLOOKUP(Sheet2!$CO$12,#REF!,36)+HLOOKUP(Sheet2!$CO$13,#REF!,36)+HLOOKUP(Sheet2!$CO$14,#REF!,36)+HLOOKUP(Sheet2!$CO$15,#REF!,36)+HLOOKUP(Sheet2!$CO$16,#REF!,36)+HLOOKUP(Sheet2!$CO$17,#REF!,36))</f>
        <v>#REF!</v>
      </c>
      <c r="CP56" s="8" t="e">
        <f>SUM(HLOOKUP(Sheet2!$CP$3,#REF!,36)+HLOOKUP(Sheet2!$CP$4,#REF!,36)+HLOOKUP(Sheet2!$CP$5,#REF!,36)+HLOOKUP(Sheet2!$CP$6,#REF!,36)+HLOOKUP(Sheet2!$CP$7,#REF!,36)+HLOOKUP(Sheet2!$CP$8,#REF!,36)+HLOOKUP(Sheet2!$CP$9,#REF!,36)+HLOOKUP(Sheet2!$CP$10,#REF!,36)+HLOOKUP(Sheet2!$CP$11,#REF!,36)+HLOOKUP(Sheet2!$CP$12,#REF!,36)+HLOOKUP(Sheet2!$CP$13,#REF!,36)+HLOOKUP(Sheet2!$CP$14,#REF!,36)+HLOOKUP(Sheet2!$CP$15,#REF!,36)+HLOOKUP(Sheet2!$CP$16,#REF!,36)+HLOOKUP(Sheet2!$CP$17,#REF!,36)+HLOOKUP(Sheet2!$CP$18,#REF!,36))</f>
        <v>#REF!</v>
      </c>
      <c r="CQ56" s="8" t="e">
        <f>SUM(HLOOKUP(Sheet2!$CQ$3,#REF!,36)+HLOOKUP(Sheet2!$CQ$4,#REF!,36)+HLOOKUP(Sheet2!$CQ$5,#REF!,36)+HLOOKUP(Sheet2!$CQ$6,#REF!,36)+HLOOKUP(Sheet2!$CQ$7,#REF!,36)+HLOOKUP(Sheet2!$CQ$8,#REF!,36)+HLOOKUP(Sheet2!$CQ$9,#REF!,36)+HLOOKUP(Sheet2!$CQ$10,#REF!,36)+HLOOKUP(Sheet2!$CQ$11,#REF!,36)+HLOOKUP(Sheet2!$CQ$12,#REF!,36)+HLOOKUP(Sheet2!$CQ$13,#REF!,36)+HLOOKUP(Sheet2!$CQ$14,#REF!,36)+HLOOKUP(Sheet2!$CQ$15,#REF!,36)+HLOOKUP(Sheet2!$CQ$16,#REF!,36)+HLOOKUP(Sheet2!$CQ$17,#REF!,36)+HLOOKUP(Sheet2!$CQ$18,#REF!,36))</f>
        <v>#REF!</v>
      </c>
      <c r="CR56" s="8" t="e">
        <f>SUM(HLOOKUP(Sheet2!$CR$3,#REF!,36)+HLOOKUP(Sheet2!$CR$4,#REF!,36)+HLOOKUP(Sheet2!$CR$5,#REF!,36)+HLOOKUP(Sheet2!$CR$6,#REF!,36)+HLOOKUP(Sheet2!$CR$7,#REF!,36)+HLOOKUP(Sheet2!$CR$8,#REF!,36)+HLOOKUP(Sheet2!$CR$9,#REF!,36)+HLOOKUP(Sheet2!$CR$10,#REF!,36)+HLOOKUP(Sheet2!$CR$11,#REF!,36)+HLOOKUP(Sheet2!$CR$12,#REF!,36)+HLOOKUP(Sheet2!$CR$13,#REF!,36)+HLOOKUP(Sheet2!$CR$14,#REF!,36)+HLOOKUP(Sheet2!$CR$15,#REF!,36)+HLOOKUP(Sheet2!$CR$16,#REF!,36)+HLOOKUP(Sheet2!$CR$17,#REF!,36)+HLOOKUP(Sheet2!$CR$18,#REF!,36)+HLOOKUP(Sheet2!$CR$19,#REF!,36)+HLOOKUP(Sheet2!$CR$20,#REF!,36)+HLOOKUP(Sheet2!$CR$21,#REF!,36))</f>
        <v>#REF!</v>
      </c>
      <c r="CS56" s="8" t="e">
        <f>SUM(HLOOKUP(Sheet2!$CS$3,#REF!,36)+HLOOKUP(Sheet2!$CS$4,#REF!,36)+HLOOKUP(Sheet2!$CS$5,#REF!,36)+HLOOKUP(Sheet2!$CS$6,#REF!,36)+HLOOKUP(Sheet2!$CS$7,#REF!,36)+HLOOKUP(Sheet2!$CS$8,#REF!,36)+HLOOKUP(Sheet2!$CS$9,#REF!,36)+HLOOKUP(Sheet2!$CS$10,#REF!,36)+HLOOKUP(Sheet2!$CS$11,#REF!,36)+HLOOKUP(Sheet2!$CS$12,#REF!,36)+HLOOKUP(Sheet2!$CS$13,#REF!,36)+HLOOKUP(Sheet2!$CS$14,#REF!,36)+HLOOKUP(Sheet2!$CS$15,#REF!,36)+HLOOKUP(Sheet2!$CS$16,#REF!,36)+HLOOKUP(Sheet2!$CS$17,#REF!,36)+HLOOKUP(Sheet2!$CS$18,#REF!,36))</f>
        <v>#REF!</v>
      </c>
      <c r="CT56" s="8" t="e">
        <f>SUM(HLOOKUP(Sheet2!$CT$3,#REF!,36)+HLOOKUP(Sheet2!$CT$4,#REF!,36)+HLOOKUP(Sheet2!$CT$5,#REF!,36)+HLOOKUP(Sheet2!$CT$6,#REF!,36)+HLOOKUP(Sheet2!$CT$7,#REF!,36)+HLOOKUP(Sheet2!$CT$8,#REF!,36)+HLOOKUP(Sheet2!$CT$9,#REF!,36)+HLOOKUP(Sheet2!$CT$10,#REF!,36)+HLOOKUP(Sheet2!$CT$11,#REF!,36)+HLOOKUP(Sheet2!$CT$12,#REF!,36)+HLOOKUP(Sheet2!$CT$13,#REF!,36)+HLOOKUP(Sheet2!$CT$14,#REF!,36)+HLOOKUP(Sheet2!$CT$15,#REF!,36)+HLOOKUP(Sheet2!$CT$16,#REF!,36)+HLOOKUP(Sheet2!$CT$17,#REF!,36)+HLOOKUP(Sheet2!$CT$18,#REF!,36)+HLOOKUP(Sheet2!$CT$19,#REF!,36)+HLOOKUP(Sheet2!$CT$20,#REF!,36))</f>
        <v>#REF!</v>
      </c>
      <c r="CU56" s="8" t="e">
        <f>SUM(HLOOKUP(Sheet2!$CU$3,#REF!,36)+HLOOKUP(Sheet2!$CU$4,#REF!,36)+HLOOKUP(Sheet2!$CU$5,#REF!,36)+HLOOKUP(Sheet2!$CU$6,#REF!,36)+HLOOKUP(Sheet2!$CU$7,#REF!,36)+HLOOKUP(Sheet2!$CU$8,#REF!,36)+HLOOKUP(Sheet2!$CU$9,#REF!,36)+HLOOKUP(Sheet2!$CU$10,#REF!,36)+HLOOKUP(Sheet2!$CU$11,#REF!,36)+HLOOKUP(Sheet2!$CU$12,#REF!,36)+HLOOKUP(Sheet2!$CU$13,#REF!,36)+HLOOKUP(Sheet2!$CU$14,#REF!,36)+HLOOKUP(Sheet2!$CU$15,#REF!,36)+HLOOKUP(Sheet2!$CU$16,#REF!,36)+HLOOKUP(Sheet2!$CU$17,#REF!,36))</f>
        <v>#REF!</v>
      </c>
      <c r="CV56" s="8" t="e">
        <f>SUM(HLOOKUP(Sheet2!$CV$3,#REF!,36)+HLOOKUP(Sheet2!$CV$4,#REF!,36)+HLOOKUP(Sheet2!$CV$5,#REF!,36)+HLOOKUP(Sheet2!$CV$6,#REF!,36)+HLOOKUP(Sheet2!$CV$7,#REF!,36)+HLOOKUP(Sheet2!$CV$8,#REF!,36)+HLOOKUP(Sheet2!$CV$9,#REF!,36)+HLOOKUP(Sheet2!$CV$10,#REF!,36)+HLOOKUP(Sheet2!$CV$11,#REF!,36)+HLOOKUP(Sheet2!$CV$12,#REF!,36)+HLOOKUP(Sheet2!$CV$13,#REF!,36)+HLOOKUP(Sheet2!$CV$14,#REF!,36)+HLOOKUP(Sheet2!$CV$15,#REF!,36)+HLOOKUP(Sheet2!$CV$16,#REF!,36)+HLOOKUP(Sheet2!$CV$17,#REF!,36)+HLOOKUP(Sheet2!$CV$18,#REF!,36))</f>
        <v>#REF!</v>
      </c>
      <c r="CW56" s="8" t="e">
        <f>SUM(HLOOKUP(Sheet2!$CW$3,#REF!,36)+HLOOKUP(Sheet2!$CW$4,#REF!,36)+HLOOKUP(Sheet2!$CW$5,#REF!,36)+HLOOKUP(Sheet2!$CW$6,#REF!,36)+HLOOKUP(Sheet2!$CW$7,#REF!,36)+HLOOKUP(Sheet2!$CW$8,#REF!,36)+HLOOKUP(Sheet2!$CW$9,#REF!,36)+HLOOKUP(Sheet2!$CW$10,#REF!,36)+HLOOKUP(Sheet2!$CW$11,#REF!,36)+HLOOKUP(Sheet2!$CW$12,#REF!,36)+HLOOKUP(Sheet2!$CW$13,#REF!,36)+HLOOKUP(Sheet2!$CW$14,#REF!,36)+HLOOKUP(Sheet2!$CW$15,#REF!,36))</f>
        <v>#REF!</v>
      </c>
      <c r="CX56" s="8" t="e">
        <f>SUM(HLOOKUP(Sheet2!$CX$3,#REF!,36)+HLOOKUP(Sheet2!$CX$4,#REF!,36)+HLOOKUP(Sheet2!$CX$5,#REF!,36)+HLOOKUP(Sheet2!$CX$6,#REF!,36)+HLOOKUP(Sheet2!$CX$7,#REF!,36)+HLOOKUP(Sheet2!$CX$8,#REF!,36)+HLOOKUP(Sheet2!$CX$9,#REF!,36)+HLOOKUP(Sheet2!$CX$10,#REF!,36)+HLOOKUP(Sheet2!$CX$11,#REF!,36)+HLOOKUP(Sheet2!$CX$12,#REF!,36)+HLOOKUP(Sheet2!$CX$13,#REF!,36)+HLOOKUP(Sheet2!$CX$14,#REF!,36)+HLOOKUP(Sheet2!$CX$15,#REF!,36)+HLOOKUP(Sheet2!$CX$16,#REF!,36)+HLOOKUP(Sheet2!$CX$17,#REF!,36))</f>
        <v>#REF!</v>
      </c>
      <c r="CY56" s="8" t="e">
        <f>SUM(HLOOKUP(Sheet2!$CY$3,#REF!,36)+HLOOKUP(Sheet2!$CY$4,#REF!,36)+HLOOKUP(Sheet2!$CY$5,#REF!,36)+HLOOKUP(Sheet2!$CY$6,#REF!,36)+HLOOKUP(Sheet2!$CY$7,#REF!,36)+HLOOKUP(Sheet2!$CY$8,#REF!,36)+HLOOKUP(Sheet2!$CY$9,#REF!,36)+HLOOKUP(Sheet2!$CY$10,#REF!,36)+HLOOKUP(Sheet2!$CY$11,#REF!,36)+HLOOKUP(Sheet2!$CY$12,#REF!,36)+HLOOKUP(Sheet2!$CY$13,#REF!,36)+HLOOKUP(Sheet2!$CY$14,#REF!,36)+HLOOKUP(Sheet2!$CY$15,#REF!,36)+HLOOKUP(Sheet2!$CY$16,#REF!,36)+HLOOKUP(Sheet2!$CY$17,#REF!,36))</f>
        <v>#REF!</v>
      </c>
      <c r="CZ56" s="8" t="e">
        <f>SUM(HLOOKUP(Sheet2!$CZ$3,#REF!,36)+HLOOKUP(Sheet2!$CZ$4,#REF!,36)+HLOOKUP(Sheet2!$CZ$5,#REF!,36)+HLOOKUP(Sheet2!$CZ$6,#REF!,36)+HLOOKUP(Sheet2!$CZ$7,#REF!,36)+HLOOKUP(Sheet2!$CZ$8,#REF!,36)+HLOOKUP(Sheet2!$CZ$9,#REF!,36)+HLOOKUP(Sheet2!$CZ$10,#REF!,36)+HLOOKUP(Sheet2!$CZ$11,#REF!,36)+HLOOKUP(Sheet2!$CZ$12,#REF!,36)+HLOOKUP(Sheet2!$CZ$13,#REF!,36)+HLOOKUP(Sheet2!$CZ$14,#REF!,36))</f>
        <v>#REF!</v>
      </c>
      <c r="DA56" s="8" t="e">
        <f>SUM(HLOOKUP(Sheet2!$DA$3,#REF!,36)+HLOOKUP(Sheet2!$DA$4,#REF!,36)+HLOOKUP(Sheet2!$DA$5,#REF!,36)+HLOOKUP(Sheet2!$DA$6,#REF!,36)+HLOOKUP(Sheet2!$DA$7,#REF!,36)+HLOOKUP(Sheet2!$DA$8,#REF!,36)+HLOOKUP(Sheet2!$DA$9,#REF!,36)+HLOOKUP(Sheet2!$DA$10,#REF!,36)+HLOOKUP(Sheet2!$DA$11,#REF!,36)+HLOOKUP(Sheet2!$DA$12,#REF!,36)+HLOOKUP(Sheet2!$DA$13,#REF!,36)+HLOOKUP(Sheet2!$DA$14,#REF!,36)+HLOOKUP(Sheet2!$DA$15,#REF!,36)+HLOOKUP(Sheet2!$DA$16,#REF!,36))</f>
        <v>#REF!</v>
      </c>
      <c r="DB56" s="8" t="e">
        <f>SUM(HLOOKUP(Sheet2!$DB$3,#REF!,36)+HLOOKUP(Sheet2!$DB$4,#REF!,36)+HLOOKUP(Sheet2!$DB$5,#REF!,36)+HLOOKUP(Sheet2!$DB$6,#REF!,36)+HLOOKUP(Sheet2!$DB$7,#REF!,36)+HLOOKUP(Sheet2!$DB$8,#REF!,36)+HLOOKUP(Sheet2!$DB$9,#REF!,36)+HLOOKUP(Sheet2!$DB$10,#REF!,36)+HLOOKUP(Sheet2!$DB$11,#REF!,36)+HLOOKUP(Sheet2!$DB$12,#REF!,36)+HLOOKUP(Sheet2!$DB$13,#REF!,36)+HLOOKUP(Sheet2!$DB$14,#REF!,36)+HLOOKUP(Sheet2!$DB$15,#REF!,36))</f>
        <v>#REF!</v>
      </c>
      <c r="DC56" s="8" t="e">
        <f>SUM(HLOOKUP(Sheet2!$DC$3,#REF!,36)+HLOOKUP(Sheet2!$DC$4,#REF!,36)+HLOOKUP(Sheet2!$DC$5,#REF!,36)+HLOOKUP(Sheet2!$DC$6,#REF!,36)+HLOOKUP(Sheet2!$DC$7,#REF!,36)+HLOOKUP(Sheet2!$DC$8,#REF!,36)+HLOOKUP(Sheet2!$DC$9,#REF!,36)+HLOOKUP(Sheet2!$DC$10,#REF!,36)+HLOOKUP(Sheet2!$DC$11,#REF!,36)+HLOOKUP(Sheet2!$DC$12,#REF!,36)+HLOOKUP(Sheet2!$DC$13,#REF!,36)+HLOOKUP(Sheet2!$DC$14,#REF!,36)+HLOOKUP(Sheet2!$DC$15,#REF!,36)+HLOOKUP(Sheet2!$DC$16,#REF!,36)+HLOOKUP(Sheet2!$DC$17,#REF!,36))</f>
        <v>#REF!</v>
      </c>
      <c r="DD56" s="8" t="e">
        <f>SUM(HLOOKUP(Sheet2!$DD$3,#REF!,36)+HLOOKUP(Sheet2!$DD$4,#REF!,36)+HLOOKUP(Sheet2!$DD$5,#REF!,36)+HLOOKUP(Sheet2!$DD$6,#REF!,36)+HLOOKUP(Sheet2!$DD$7,#REF!,36)+HLOOKUP(Sheet2!$DD$8,#REF!,36)+HLOOKUP(Sheet2!$DD$9,#REF!,36)+HLOOKUP(Sheet2!$DD$10,#REF!,36)+HLOOKUP(Sheet2!$DD$11,#REF!,36)+HLOOKUP(Sheet2!$DD$12,#REF!,36)+HLOOKUP(Sheet2!$DD$13,#REF!,36)+HLOOKUP(Sheet2!$DD$14,#REF!,36)+HLOOKUP(Sheet2!$DD$15,#REF!,36)+HLOOKUP(Sheet2!$DD$16,#REF!,36)+HLOOKUP(Sheet2!$DD$17,#REF!,36)+HLOOKUP(Sheet2!$DD$18,#REF!,36))</f>
        <v>#REF!</v>
      </c>
      <c r="DE56" s="8" t="e">
        <f>SUM(HLOOKUP(Sheet2!$DE$3,#REF!,36)+HLOOKUP(Sheet2!$DE$4,#REF!,36)+HLOOKUP(Sheet2!$DE$5,#REF!,36)+HLOOKUP(Sheet2!$DE$6,#REF!,36)+HLOOKUP(Sheet2!$DE$7,#REF!,36)+HLOOKUP(Sheet2!$DE$8,#REF!,36)+HLOOKUP(Sheet2!$DE$9,#REF!,36)+HLOOKUP(Sheet2!$DE$10,#REF!,36)+HLOOKUP(Sheet2!$DE$11,#REF!,36)+HLOOKUP(Sheet2!$DE$12,#REF!,36)+HLOOKUP(Sheet2!$DE$13,#REF!,36)+HLOOKUP(Sheet2!$DE$14,#REF!,36)+HLOOKUP(Sheet2!$DE$15,#REF!,36)+HLOOKUP(Sheet2!$DE$16,#REF!,36)+HLOOKUP(Sheet2!$DE$17,#REF!,36)+HLOOKUP(Sheet2!$DE$18,#REF!,36))</f>
        <v>#REF!</v>
      </c>
      <c r="DF56" s="8" t="e">
        <f>SUM(HLOOKUP(Sheet2!$DF$3,#REF!,36)+HLOOKUP(Sheet2!$DF$4,#REF!,36)+HLOOKUP(Sheet2!$DF$5,#REF!,36)+HLOOKUP(Sheet2!$DF$6,#REF!,36)+HLOOKUP(Sheet2!$DF$7,#REF!,36)+HLOOKUP(Sheet2!$DF$8,#REF!,36)+HLOOKUP(Sheet2!$DF$9,#REF!,36)+HLOOKUP(Sheet2!$DF$10,#REF!,36)+HLOOKUP(Sheet2!$DF$11,#REF!,36)+HLOOKUP(Sheet2!$DF$12,#REF!,36)+HLOOKUP(Sheet2!$DF$13,#REF!,36)+HLOOKUP(Sheet2!$DF$14,#REF!,36)+HLOOKUP(Sheet2!$DF$15,#REF!,36)+HLOOKUP(Sheet2!$DF$16,#REF!,36)+HLOOKUP(Sheet2!$DF$17,#REF!,36)+HLOOKUP(Sheet2!$DF$18,#REF!,36))</f>
        <v>#REF!</v>
      </c>
      <c r="DG56" s="8" t="e">
        <f>SUM(HLOOKUP(Sheet2!$DG$3,#REF!,36)+HLOOKUP(Sheet2!$DG$4,#REF!,36)+HLOOKUP(Sheet2!$DG$5,#REF!,36)+HLOOKUP(Sheet2!$DG$6,#REF!,36)+HLOOKUP(Sheet2!$DG$7,#REF!,36)+HLOOKUP(Sheet2!$DG$8,#REF!,36)+HLOOKUP(Sheet2!$DG$9,#REF!,36)+HLOOKUP(Sheet2!$DG$10,#REF!,36)+HLOOKUP(Sheet2!$DG$11,#REF!,36)+HLOOKUP(Sheet2!$DG$12,#REF!,36)+HLOOKUP(Sheet2!$DG$13,#REF!,36)+HLOOKUP(Sheet2!$DG$14,#REF!,36)+HLOOKUP(Sheet2!$DG$15,#REF!,36)+HLOOKUP(Sheet2!$DG$16,#REF!,36)+HLOOKUP(Sheet2!$DG$17,#REF!,36))</f>
        <v>#REF!</v>
      </c>
      <c r="DH56" s="8" t="e">
        <f>SUM(HLOOKUP(Sheet2!$DH$3,#REF!,36)+HLOOKUP(Sheet2!$DH$4,#REF!,36)+HLOOKUP(Sheet2!$DH$5,#REF!,36)+HLOOKUP(Sheet2!$DH$6,#REF!,36)+HLOOKUP(Sheet2!$DH$7,#REF!,36)+HLOOKUP(Sheet2!$DH$8,#REF!,36)+HLOOKUP(Sheet2!$DH$9,#REF!,36)+HLOOKUP(Sheet2!$DH$10,#REF!,36)+HLOOKUP(Sheet2!$DH$11,#REF!,36)+HLOOKUP(Sheet2!$DH$12,#REF!,36)+HLOOKUP(Sheet2!$DH$13,#REF!,36)+HLOOKUP(Sheet2!$DH$14,#REF!,36)+HLOOKUP(Sheet2!$DH$15,#REF!,36)+HLOOKUP(Sheet2!$DH$16,#REF!,36)+HLOOKUP(Sheet2!$DH$17,#REF!,36))</f>
        <v>#REF!</v>
      </c>
      <c r="DI56" s="8" t="e">
        <f>SUM(HLOOKUP(Sheet2!$DI$3,#REF!,36)+HLOOKUP(Sheet2!$DI$4,#REF!,36)+HLOOKUP(Sheet2!$DI$5,#REF!,36)+HLOOKUP(Sheet2!$DI$6,#REF!,36)+HLOOKUP(Sheet2!$DI$7,#REF!,36)+HLOOKUP(Sheet2!$DI$8,#REF!,36)+HLOOKUP(Sheet2!$DI$9,#REF!,36)+HLOOKUP(Sheet2!$DI$10,#REF!,36)+HLOOKUP(Sheet2!$DI$11,#REF!,36)+HLOOKUP(Sheet2!$DI$12,#REF!,36)+HLOOKUP(Sheet2!$DI$13,#REF!,36)+HLOOKUP(Sheet2!$DI$14,#REF!,36)+HLOOKUP(Sheet2!$DI$15,#REF!,36)+HLOOKUP(Sheet2!$DI$16,#REF!,36)+HLOOKUP(Sheet2!$DI$17,#REF!,36))</f>
        <v>#REF!</v>
      </c>
      <c r="DJ56" s="8" t="e">
        <f>SUM(HLOOKUP(Sheet2!$DJ$3,#REF!,36)+HLOOKUP(Sheet2!$DJ$4,#REF!,36)+HLOOKUP(Sheet2!$DJ$5,#REF!,36)+HLOOKUP(Sheet2!$DJ$6,#REF!,36)+HLOOKUP(Sheet2!$DJ$7,#REF!,36)+HLOOKUP(Sheet2!$DJ$8,#REF!,36)+HLOOKUP(Sheet2!$DJ$9,#REF!,36)+HLOOKUP(Sheet2!$DJ$10,#REF!,36)+HLOOKUP(Sheet2!$DJ$11,#REF!,36)+HLOOKUP(Sheet2!$DJ$12,#REF!,36)+HLOOKUP(Sheet2!$DJ$13,#REF!,36)+HLOOKUP(Sheet2!$DJ$14,#REF!,36)+HLOOKUP(Sheet2!$DJ$15,#REF!,36))</f>
        <v>#REF!</v>
      </c>
      <c r="DK56" s="8" t="e">
        <f>SUM(HLOOKUP(Sheet2!$DK$3,#REF!,36)+HLOOKUP(Sheet2!$DK$4,#REF!,36)+HLOOKUP(Sheet2!$DK$5,#REF!,36)+HLOOKUP(Sheet2!$DK$6,#REF!,36)+HLOOKUP(Sheet2!$DK$7,#REF!,36)+HLOOKUP(Sheet2!$DK$8,#REF!,36)+HLOOKUP(Sheet2!$DK$9,#REF!,36)+HLOOKUP(Sheet2!$DK$10,#REF!,36)+HLOOKUP(Sheet2!$DK$11,#REF!,36)+HLOOKUP(Sheet2!$DK$12,#REF!,36)+HLOOKUP(Sheet2!$DK$13,#REF!,36)+HLOOKUP(Sheet2!$DK$14,#REF!,36)+HLOOKUP(Sheet2!$DK$15,#REF!,36)+HLOOKUP(Sheet2!$DK$16,#REF!,36)+HLOOKUP(Sheet2!$DK$17,#REF!,36))</f>
        <v>#REF!</v>
      </c>
      <c r="DL56" s="8" t="e">
        <f>SUM(HLOOKUP(Sheet2!$DL$3,#REF!,36)+HLOOKUP(Sheet2!$DL$4,#REF!,36)+HLOOKUP(Sheet2!$DL$5,#REF!,36)+HLOOKUP(Sheet2!$DL$6,#REF!,36)+HLOOKUP(Sheet2!$DL$7,#REF!,36)+HLOOKUP(Sheet2!$DL$8,#REF!,36)+HLOOKUP(Sheet2!$DL$9,#REF!,36)+HLOOKUP(Sheet2!$DL$10,#REF!,36)+HLOOKUP(Sheet2!$DL$11,#REF!,36)+HLOOKUP(Sheet2!$DL$12,#REF!,36)+HLOOKUP(Sheet2!$DL$13,#REF!,36)+HLOOKUP(Sheet2!$DL$14,#REF!,36)+HLOOKUP(Sheet2!$DL$15,#REF!,36)+HLOOKUP(Sheet2!$DL$16,#REF!,36)+HLOOKUP(Sheet2!$DL$17,#REF!,36))</f>
        <v>#REF!</v>
      </c>
      <c r="DM56" s="8" t="e">
        <f>SUM(HLOOKUP(Sheet2!$DM$3,#REF!,36)+HLOOKUP(Sheet2!$DM$4,#REF!,36)+HLOOKUP(Sheet2!$DM$5,#REF!,36)+HLOOKUP(Sheet2!$DM$6,#REF!,36)+HLOOKUP(Sheet2!$DM$7,#REF!,36)+HLOOKUP(Sheet2!$DM$8,#REF!,36)+HLOOKUP(Sheet2!$DM$9,#REF!,36)+HLOOKUP(Sheet2!$DM$10,#REF!,36)+HLOOKUP(Sheet2!$DM$11,#REF!,36)+HLOOKUP(Sheet2!$DM$12,#REF!,36)+HLOOKUP(Sheet2!$DM$13,#REF!,36)+HLOOKUP(Sheet2!$DM$14,#REF!,36)+HLOOKUP(Sheet2!$DM$15,#REF!,36)+HLOOKUP(Sheet2!$DM$16,#REF!,36)+HLOOKUP(Sheet2!$DM$17,#REF!,36)+HLOOKUP(Sheet2!$DM$18,#REF!,36))</f>
        <v>#REF!</v>
      </c>
      <c r="DN56" s="8" t="e">
        <f>SUM(HLOOKUP(Sheet2!$DN$3,#REF!,36)+HLOOKUP(Sheet2!$DN$4,#REF!,36)+HLOOKUP(Sheet2!$DN$5,#REF!,36)+HLOOKUP(Sheet2!$DN$6,#REF!,36)+HLOOKUP(Sheet2!$DN$7,#REF!,36)+HLOOKUP(Sheet2!$DN$8,#REF!,36)+HLOOKUP(Sheet2!$DN$9,#REF!,36)+HLOOKUP(Sheet2!$DN$10,#REF!,36)+HLOOKUP(Sheet2!$DN$11,#REF!,36)+HLOOKUP(Sheet2!$DN$12,#REF!,36)+HLOOKUP(Sheet2!$DN$13,#REF!,36)+HLOOKUP(Sheet2!$DN$14,#REF!,36)+HLOOKUP(Sheet2!$DN$15,#REF!,36)+HLOOKUP(Sheet2!$DN$16,#REF!,36)+HLOOKUP(Sheet2!$DN$17,#REF!,36)+HLOOKUP(Sheet2!$DN$18,#REF!,36))</f>
        <v>#REF!</v>
      </c>
      <c r="DO56" s="8" t="e">
        <f>SUM(HLOOKUP(Sheet2!$DO$3,#REF!,36)+HLOOKUP(Sheet2!$DO$4,#REF!,36)+HLOOKUP(Sheet2!$DO$5,#REF!,36)+HLOOKUP(Sheet2!$DO$6,#REF!,36)+HLOOKUP(Sheet2!$DO$7,#REF!,36)+HLOOKUP(Sheet2!$DO$8,#REF!,36)+HLOOKUP(Sheet2!$DO$9,#REF!,36)+HLOOKUP(Sheet2!$DO$10,#REF!,36)+HLOOKUP(Sheet2!$DO$11,#REF!,36)+HLOOKUP(Sheet2!$DO$12,#REF!,36)+HLOOKUP(Sheet2!$DO$13,#REF!,36)+HLOOKUP(Sheet2!$DO$14,#REF!,36)+HLOOKUP(Sheet2!$DO$15,#REF!,36)+HLOOKUP(Sheet2!$DO$16,#REF!,36)+HLOOKUP(Sheet2!$DO$17,#REF!,36)+HLOOKUP(Sheet2!$DO$18,#REF!,36)+HLOOKUP(Sheet2!$DO$19,#REF!,36)+HLOOKUP(Sheet2!$DO$20,#REF!,36)+HLOOKUP(Sheet2!$DO$21,#REF!,36))</f>
        <v>#REF!</v>
      </c>
      <c r="DP56" s="8" t="e">
        <f>SUM(HLOOKUP(Sheet2!$DP$3,#REF!,36)+HLOOKUP(Sheet2!$DP$4,#REF!,36)+HLOOKUP(Sheet2!$DP$5,#REF!,36)+HLOOKUP(Sheet2!$DP$6,#REF!,36)+HLOOKUP(Sheet2!$DP$7,#REF!,36)+HLOOKUP(Sheet2!$DP$8,#REF!,36)+HLOOKUP(Sheet2!$DP$9,#REF!,36)+HLOOKUP(Sheet2!$DP$10,#REF!,36)+HLOOKUP(Sheet2!$DP$11,#REF!,36)+HLOOKUP(Sheet2!$DP$12,#REF!,36)+HLOOKUP(Sheet2!$DP$13,#REF!,36)+HLOOKUP(Sheet2!$DP$14,#REF!,36)+HLOOKUP(Sheet2!$DP$15,#REF!,36)+HLOOKUP(Sheet2!$DP$16,#REF!,36)+HLOOKUP(Sheet2!$DP$17,#REF!,36)+HLOOKUP(Sheet2!$DP$18,#REF!,36))</f>
        <v>#REF!</v>
      </c>
      <c r="DQ56" s="8" t="e">
        <f>SUM(HLOOKUP(Sheet2!$DQ$3,#REF!,36)+HLOOKUP(Sheet2!$DQ$4,#REF!,36)+HLOOKUP(Sheet2!$DQ$5,#REF!,36)+HLOOKUP(Sheet2!$DQ$6,#REF!,36)+HLOOKUP(Sheet2!$DQ$7,#REF!,36)+HLOOKUP(Sheet2!$DQ$8,#REF!,36)+HLOOKUP(Sheet2!$DQ$9,#REF!,36)+HLOOKUP(Sheet2!$DQ$10,#REF!,36)+HLOOKUP(Sheet2!$DQ$11,#REF!,36)+HLOOKUP(Sheet2!$DQ$12,#REF!,36)+HLOOKUP(Sheet2!$DQ$13,#REF!,36)+HLOOKUP(Sheet2!$DQ$14,#REF!,36)+HLOOKUP(Sheet2!$DQ$15,#REF!,36)+HLOOKUP(Sheet2!$DQ$16,#REF!,36)+HLOOKUP(Sheet2!$DQ$17,#REF!,36)+HLOOKUP(Sheet2!$DQ$18,#REF!,36)+HLOOKUP(Sheet2!$DQ$19,#REF!,36)+HLOOKUP(Sheet2!$DQ$20,#REF!,36))</f>
        <v>#REF!</v>
      </c>
      <c r="DR56" s="8" t="e">
        <f>SUM(HLOOKUP(Sheet2!$DR$3,#REF!,36)+HLOOKUP(Sheet2!$DR$4,#REF!,36)+HLOOKUP(Sheet2!$DR$5,#REF!,36)+HLOOKUP(Sheet2!$DR$6,#REF!,36)+HLOOKUP(Sheet2!$DR$7,#REF!,36)+HLOOKUP(Sheet2!$DR$8,#REF!,36)+HLOOKUP(Sheet2!$DR$9,#REF!,36)+HLOOKUP(Sheet2!$DR$10,#REF!,36)+HLOOKUP(Sheet2!$DR$11,#REF!,36)+HLOOKUP(Sheet2!$DR$12,#REF!,36)+HLOOKUP(Sheet2!$DR$13,#REF!,36)+HLOOKUP(Sheet2!$DR$14,#REF!,36)+HLOOKUP(Sheet2!$DR$15,#REF!,36)+HLOOKUP(Sheet2!$DR$16,#REF!,36))</f>
        <v>#REF!</v>
      </c>
      <c r="DS56" s="8" t="e">
        <f>SUM(HLOOKUP(Sheet2!$DS$3,#REF!,36)+HLOOKUP(Sheet2!$DS$4,#REF!,36)+HLOOKUP(Sheet2!$DS$5,#REF!,36)+HLOOKUP(Sheet2!$DS$6,#REF!,36)+HLOOKUP(Sheet2!$DS$7,#REF!,36)+HLOOKUP(Sheet2!$DS$8,#REF!,36)+HLOOKUP(Sheet2!$DS$9,#REF!,36)+HLOOKUP(Sheet2!$DS$10,#REF!,36)+HLOOKUP(Sheet2!$DS$11,#REF!,36)+HLOOKUP(Sheet2!$DS$12,#REF!,36)+HLOOKUP(Sheet2!$DS$13,#REF!,36)+HLOOKUP(Sheet2!$DS$14,#REF!,36)+HLOOKUP(Sheet2!$DS$15,#REF!,36)+HLOOKUP(Sheet2!$DS$16,#REF!,36)+HLOOKUP(Sheet2!$DS$17,#REF!,36))</f>
        <v>#REF!</v>
      </c>
      <c r="DT56" s="8" t="e">
        <f>SUM(HLOOKUP(Sheet2!$DT$3,#REF!,36)+HLOOKUP(Sheet2!$DT$4,#REF!,36)+HLOOKUP(Sheet2!$DT$5,#REF!,36)+HLOOKUP(Sheet2!$DT$6,#REF!,36)+HLOOKUP(Sheet2!$DT$7,#REF!,36)+HLOOKUP(Sheet2!$DT$8,#REF!,36)+HLOOKUP(Sheet2!$DT$9,#REF!,36)+HLOOKUP(Sheet2!$DT$10,#REF!,36)+HLOOKUP(Sheet2!$DT$11,#REF!,36)+HLOOKUP(Sheet2!$DT$12,#REF!,36)+HLOOKUP(Sheet2!$DT$13,#REF!,36)+HLOOKUP(Sheet2!$DT$14,#REF!,36))</f>
        <v>#REF!</v>
      </c>
      <c r="DU56" s="8" t="e">
        <f>SUM(HLOOKUP(Sheet2!$DU$3,#REF!,36)+HLOOKUP(Sheet2!$DU$4,#REF!,36)+HLOOKUP(Sheet2!$DU$5,#REF!,36)+HLOOKUP(Sheet2!$DU$6,#REF!,36)+HLOOKUP(Sheet2!$DU$7,#REF!,36)+HLOOKUP(Sheet2!$DU$8,#REF!,36)+HLOOKUP(Sheet2!$DU$9,#REF!,36)+HLOOKUP(Sheet2!$DU$10,#REF!,36)+HLOOKUP(Sheet2!$DU$11,#REF!,36)+HLOOKUP(Sheet2!$DU$12,#REF!,36)+HLOOKUP(Sheet2!$DU$13,#REF!,36)+HLOOKUP(Sheet2!$DU$14,#REF!,36)+HLOOKUP(Sheet2!$DU$15,#REF!,36)+HLOOKUP(Sheet2!$DU$16,#REF!,36))</f>
        <v>#REF!</v>
      </c>
      <c r="DV56" s="8" t="e">
        <f>SUM(HLOOKUP(Sheet2!$DV$3,#REF!,36)+HLOOKUP(Sheet2!$DV$4,#REF!,36)+HLOOKUP(Sheet2!$DV$5,#REF!,36)+HLOOKUP(Sheet2!$DV$6,#REF!,36)+HLOOKUP(Sheet2!$DV$7,#REF!,36)+HLOOKUP(Sheet2!$DV$8,#REF!,36)+HLOOKUP(Sheet2!$DV$9,#REF!,36)+HLOOKUP(Sheet2!$DV$10,#REF!,36)+HLOOKUP(Sheet2!$DV$11,#REF!,36)+HLOOKUP(Sheet2!$DV$12,#REF!,36)+HLOOKUP(Sheet2!$DV$13,#REF!,36)+HLOOKUP(Sheet2!$DV$14,#REF!,36)+HLOOKUP(Sheet2!$DV$15,#REF!,36)+HLOOKUP(Sheet2!$DV$16,#REF!,36))</f>
        <v>#REF!</v>
      </c>
      <c r="DW56" s="8" t="e">
        <f>SUM(HLOOKUP(Sheet2!$DW$3,#REF!,36)+HLOOKUP(Sheet2!$DW$4,#REF!,36)+HLOOKUP(Sheet2!$DW$5,#REF!,36)+HLOOKUP(Sheet2!$DW$6,#REF!,36)+HLOOKUP(Sheet2!$DW$7,#REF!,36)+HLOOKUP(Sheet2!$DW$8,#REF!,36)+HLOOKUP(Sheet2!$DW$9,#REF!,36)+HLOOKUP(Sheet2!$DW$10,#REF!,36)+HLOOKUP(Sheet2!$DW$11,#REF!,36)+HLOOKUP(Sheet2!$DW$12,#REF!,36)+HLOOKUP(Sheet2!$DW$13,#REF!,36))</f>
        <v>#REF!</v>
      </c>
      <c r="DX56" s="8" t="e">
        <f>SUM(HLOOKUP(Sheet2!$DX$3,#REF!,36)+HLOOKUP(Sheet2!$DX$4,#REF!,36)+HLOOKUP(Sheet2!$DX$5,#REF!,36)+HLOOKUP(Sheet2!$DX$6,#REF!,36)+HLOOKUP(Sheet2!$DX$7,#REF!,36)+HLOOKUP(Sheet2!$DX$8,#REF!,36)+HLOOKUP(Sheet2!$DX$9,#REF!,36)+HLOOKUP(Sheet2!$DX$10,#REF!,36)+HLOOKUP(Sheet2!$DX$11,#REF!,36)+HLOOKUP(Sheet2!$DX$12,#REF!,36)+HLOOKUP(Sheet2!$DX$13,#REF!,36)+HLOOKUP(Sheet2!$DX$14,#REF!,36)+HLOOKUP(Sheet2!$DX$15,#REF!,36))</f>
        <v>#REF!</v>
      </c>
      <c r="DY56" s="8" t="e">
        <f>SUM(HLOOKUP(Sheet2!$DY$3,#REF!,36)+HLOOKUP(Sheet2!$DY$4,#REF!,36)+HLOOKUP(Sheet2!$DY$5,#REF!,36)+HLOOKUP(Sheet2!$DY$6,#REF!,36)+HLOOKUP(Sheet2!$DY$7,#REF!,36)+HLOOKUP(Sheet2!$DY$8,#REF!,36)+HLOOKUP(Sheet2!$DY$9,#REF!,36)+HLOOKUP(Sheet2!$DY$10,#REF!,36)+HLOOKUP(Sheet2!$DY$11,#REF!,36)+HLOOKUP(Sheet2!$DY$12,#REF!,36)+HLOOKUP(Sheet2!$DY$13,#REF!,36)+HLOOKUP(Sheet2!$DY$14,#REF!,36))</f>
        <v>#REF!</v>
      </c>
      <c r="DZ56" s="8" t="e">
        <f>SUM(HLOOKUP(Sheet2!$DZ$3,#REF!,36)+HLOOKUP(Sheet2!$DZ$4,#REF!,36)+HLOOKUP(Sheet2!$DZ$5,#REF!,36)+HLOOKUP(Sheet2!$DZ$6,#REF!,36)+HLOOKUP(Sheet2!$DZ$7,#REF!,36)+HLOOKUP(Sheet2!$DZ$8,#REF!,36)+HLOOKUP(Sheet2!$DZ$9,#REF!,36)+HLOOKUP(Sheet2!$DZ$10,#REF!,36)+HLOOKUP(Sheet2!$DZ$11,#REF!,36)+HLOOKUP(Sheet2!$DZ$12,#REF!,36)+HLOOKUP(Sheet2!$DZ$13,#REF!,36)+HLOOKUP(Sheet2!$DZ$14,#REF!,36)+HLOOKUP(Sheet2!$DZ$15,#REF!,36)+HLOOKUP(Sheet2!$DZ$16,#REF!,36))</f>
        <v>#REF!</v>
      </c>
      <c r="EA56" s="8" t="e">
        <f>SUM(HLOOKUP(Sheet2!$EA$3,#REF!,36)+HLOOKUP(Sheet2!$EA$4,#REF!,36)+HLOOKUP(Sheet2!$EA$5,#REF!,36)+HLOOKUP(Sheet2!$EA$6,#REF!,36)+HLOOKUP(Sheet2!$EA$7,#REF!,36)+HLOOKUP(Sheet2!$EA$8,#REF!,36)+HLOOKUP(Sheet2!$EA$9,#REF!,36)+HLOOKUP(Sheet2!$EA$10,#REF!,36)+HLOOKUP(Sheet2!$EA$11,#REF!,36)+HLOOKUP(Sheet2!$EA$12,#REF!,36)+HLOOKUP(Sheet2!$EA$13,#REF!,36)+HLOOKUP(Sheet2!$EA$14,#REF!,36)+HLOOKUP(Sheet2!$EA$15,#REF!,36)+HLOOKUP(Sheet2!$EA$16,#REF!,36)+HLOOKUP(Sheet2!$EA$17,#REF!,36))</f>
        <v>#REF!</v>
      </c>
      <c r="EB56" s="8" t="e">
        <f>SUM(HLOOKUP(Sheet2!$EB$3,#REF!,36)+HLOOKUP(Sheet2!$EB$4,#REF!,36)+HLOOKUP(Sheet2!$EB$5,#REF!,36)+HLOOKUP(Sheet2!$EB$6,#REF!,36)+HLOOKUP(Sheet2!$EB$7,#REF!,36)+HLOOKUP(Sheet2!$EB$8,#REF!,36)+HLOOKUP(Sheet2!$EB$9,#REF!,36)+HLOOKUP(Sheet2!$EB$10,#REF!,36)+HLOOKUP(Sheet2!$EB$11,#REF!,36)+HLOOKUP(Sheet2!$EB$12,#REF!,36)+HLOOKUP(Sheet2!$EB$13,#REF!,36)+HLOOKUP(Sheet2!$EB$14,#REF!,36)+HLOOKUP(Sheet2!$EB$15,#REF!,36)+HLOOKUP(Sheet2!$EB$16,#REF!,36)+HLOOKUP(Sheet2!$EB$17,#REF!,36))</f>
        <v>#REF!</v>
      </c>
      <c r="EC56" s="8" t="e">
        <f>SUM(HLOOKUP(Sheet2!$EC$3,#REF!,36)+HLOOKUP(Sheet2!$EC$4,#REF!,36)+HLOOKUP(Sheet2!$EC$5,#REF!,36)+HLOOKUP(Sheet2!$EC$6,#REF!,36)+HLOOKUP(Sheet2!$EC$7,#REF!,36)+HLOOKUP(Sheet2!$EC$8,#REF!,36)+HLOOKUP(Sheet2!$EC$9,#REF!,36)+HLOOKUP(Sheet2!$EC$10,#REF!,36)+HLOOKUP(Sheet2!$EC$11,#REF!,36)+HLOOKUP(Sheet2!$EC$12,#REF!,36)+HLOOKUP(Sheet2!$EC$13,#REF!,36)+HLOOKUP(Sheet2!$EC$14,#REF!,36)+HLOOKUP(Sheet2!$EC$15,#REF!,36)+HLOOKUP(Sheet2!$EC$16,#REF!,36)+HLOOKUP(Sheet2!$EC$17,#REF!,36))</f>
        <v>#REF!</v>
      </c>
      <c r="ED56" s="8" t="e">
        <f>SUM(HLOOKUP(Sheet2!$ED$3,#REF!,36)+HLOOKUP(Sheet2!$ED$4,#REF!,36)+HLOOKUP(Sheet2!$ED$5,#REF!,36)+HLOOKUP(Sheet2!$ED$6,#REF!,36)+HLOOKUP(Sheet2!$ED$7,#REF!,36)+HLOOKUP(Sheet2!$ED$8,#REF!,36)+HLOOKUP(Sheet2!$ED$9,#REF!,36)+HLOOKUP(Sheet2!$ED$10,#REF!,36)+HLOOKUP(Sheet2!$ED$11,#REF!,36)+HLOOKUP(Sheet2!$ED$12,#REF!,36)+HLOOKUP(Sheet2!$ED$13,#REF!,36)+HLOOKUP(Sheet2!$ED$14,#REF!,36)+HLOOKUP(Sheet2!$ED$15,#REF!,36)+HLOOKUP(Sheet2!$ED$16,#REF!,36))</f>
        <v>#REF!</v>
      </c>
      <c r="EE56" s="8" t="e">
        <f>SUM(HLOOKUP(Sheet2!$EE$3,#REF!,36)+HLOOKUP(Sheet2!$EE$4,#REF!,36)+HLOOKUP(Sheet2!$EE$5,#REF!,36)+HLOOKUP(Sheet2!$EE$6,#REF!,36)+HLOOKUP(Sheet2!$EE$7,#REF!,36)+HLOOKUP(Sheet2!$EE$8,#REF!,36)+HLOOKUP(Sheet2!$EE$9,#REF!,36)+HLOOKUP(Sheet2!$EE$10,#REF!,36)+HLOOKUP(Sheet2!$EE$11,#REF!,36)+HLOOKUP(Sheet2!$EE$12,#REF!,36)+HLOOKUP(Sheet2!$EE$13,#REF!,36)+HLOOKUP(Sheet2!$EE$14,#REF!,36)+HLOOKUP(Sheet2!$EE$15,#REF!,36)+HLOOKUP(Sheet2!$EE$16,#REF!,36))</f>
        <v>#REF!</v>
      </c>
      <c r="EF56" s="8" t="e">
        <f>SUM(HLOOKUP(Sheet2!$EF$3,#REF!,36)+HLOOKUP(Sheet2!$EF$4,#REF!,36)+HLOOKUP(Sheet2!$EF$5,#REF!,36)+HLOOKUP(Sheet2!$EF$6,#REF!,36)+HLOOKUP(Sheet2!$EF$7,#REF!,36)+HLOOKUP(Sheet2!$EF$8,#REF!,36)+HLOOKUP(Sheet2!$EF$9,#REF!,36)+HLOOKUP(Sheet2!$EF$10,#REF!,36)+HLOOKUP(Sheet2!$EF$11,#REF!,36)+HLOOKUP(Sheet2!$EF$12,#REF!,36)+HLOOKUP(Sheet2!$EF$13,#REF!,36)+HLOOKUP(Sheet2!$EF$14,#REF!,36)+HLOOKUP(Sheet2!$EF$15,#REF!,36)+HLOOKUP(Sheet2!$EF$16,#REF!,36))</f>
        <v>#REF!</v>
      </c>
      <c r="EG56" s="8" t="e">
        <f>SUM(HLOOKUP(Sheet2!$EG$3,#REF!,36)+HLOOKUP(Sheet2!$EG$4,#REF!,36)+HLOOKUP(Sheet2!$EG$5,#REF!,36)+HLOOKUP(Sheet2!$EG$6,#REF!,36)+HLOOKUP(Sheet2!$EG$7,#REF!,36)+HLOOKUP(Sheet2!$EG$8,#REF!,36)+HLOOKUP(Sheet2!$EG$9,#REF!,36)+HLOOKUP(Sheet2!$EG$10,#REF!,36)+HLOOKUP(Sheet2!$EG$11,#REF!,36)+HLOOKUP(Sheet2!$EG$12,#REF!,36)+HLOOKUP(Sheet2!$EG$13,#REF!,36)+HLOOKUP(Sheet2!$EG$14,#REF!,36))</f>
        <v>#REF!</v>
      </c>
      <c r="EH56" s="8" t="e">
        <f>SUM(HLOOKUP(Sheet2!$EH$3,#REF!,36)+HLOOKUP(Sheet2!$EH$4,#REF!,36)+HLOOKUP(Sheet2!$EH$5,#REF!,36)+HLOOKUP(Sheet2!$EH$6,#REF!,36)+HLOOKUP(Sheet2!$EH$7,#REF!,36)+HLOOKUP(Sheet2!$EH$8,#REF!,36)+HLOOKUP(Sheet2!$EH$9,#REF!,36)+HLOOKUP(Sheet2!$EH$10,#REF!,36)+HLOOKUP(Sheet2!$EH$11,#REF!,36)+HLOOKUP(Sheet2!$EH$12,#REF!,36)+HLOOKUP(Sheet2!$EH$13,#REF!,36)+HLOOKUP(Sheet2!$EH$14,#REF!,36)+HLOOKUP(Sheet2!$EH$15,#REF!,36)+HLOOKUP(Sheet2!$EH$16,#REF!,36))</f>
        <v>#REF!</v>
      </c>
      <c r="EI56" s="8" t="e">
        <f>SUM(HLOOKUP(Sheet2!$EI$3,#REF!,36)+HLOOKUP(Sheet2!$EI$4,#REF!,36)+HLOOKUP(Sheet2!$EI$5,#REF!,36)+HLOOKUP(Sheet2!$EI$6,#REF!,36)+HLOOKUP(Sheet2!$EI$7,#REF!,36)+HLOOKUP(Sheet2!$EI$8,#REF!,36)+HLOOKUP(Sheet2!$EI$9,#REF!,36)+HLOOKUP(Sheet2!$EI$10,#REF!,36)+HLOOKUP(Sheet2!$EI$11,#REF!,36)+HLOOKUP(Sheet2!$EI$12,#REF!,36)+HLOOKUP(Sheet2!$EI$13,#REF!,36)+HLOOKUP(Sheet2!$EI$14,#REF!,36)+HLOOKUP(Sheet2!$EI$15,#REF!,36)+HLOOKUP(Sheet2!$EI$16,#REF!,36))</f>
        <v>#REF!</v>
      </c>
      <c r="EJ56" s="8" t="e">
        <f>SUM(HLOOKUP(Sheet2!$EJ$3,#REF!,36)+HLOOKUP(Sheet2!$EJ$4,#REF!,36)+HLOOKUP(Sheet2!$EJ$5,#REF!,36)+HLOOKUP(Sheet2!$EJ$6,#REF!,36)+HLOOKUP(Sheet2!$EJ$7,#REF!,36)+HLOOKUP(Sheet2!$EJ$8,#REF!,36)+HLOOKUP(Sheet2!$EJ$9,#REF!,36)+HLOOKUP(Sheet2!$EJ$10,#REF!,36)+HLOOKUP(Sheet2!$EJ$11,#REF!,36)+HLOOKUP(Sheet2!$EJ$12,#REF!,36)+HLOOKUP(Sheet2!$EJ$13,#REF!,36)+HLOOKUP(Sheet2!$EJ$14,#REF!,36)+HLOOKUP(Sheet2!$EJ$15,#REF!,36)+HLOOKUP(Sheet2!$EJ$16,#REF!,36)+HLOOKUP(Sheet2!$EJ$17,#REF!,36))</f>
        <v>#REF!</v>
      </c>
      <c r="EK56" s="8" t="e">
        <f>SUM(HLOOKUP(Sheet2!$EK$3,#REF!,36)+HLOOKUP(Sheet2!$EK$4,#REF!,36)+HLOOKUP(Sheet2!$EK$5,#REF!,36)+HLOOKUP(Sheet2!$EK$6,#REF!,36)+HLOOKUP(Sheet2!$EK$7,#REF!,36)+HLOOKUP(Sheet2!$EK$8,#REF!,36)+HLOOKUP(Sheet2!$EK$9,#REF!,36)+HLOOKUP(Sheet2!$EK$10,#REF!,36)+HLOOKUP(Sheet2!$EK$11,#REF!,36)+HLOOKUP(Sheet2!$EK$12,#REF!,36)+HLOOKUP(Sheet2!$EK$13,#REF!,36)+HLOOKUP(Sheet2!$EK$14,#REF!,36)+HLOOKUP(Sheet2!$EK$15,#REF!,36)+HLOOKUP(Sheet2!$EK$16,#REF!,36)+HLOOKUP(Sheet2!$EK$17,#REF!,36))</f>
        <v>#REF!</v>
      </c>
      <c r="EL56" s="8" t="e">
        <f>SUM(HLOOKUP(Sheet2!$EL$3,#REF!,36)+HLOOKUP(Sheet2!$EL$4,#REF!,36)+HLOOKUP(Sheet2!$EL$5,#REF!,36)+HLOOKUP(Sheet2!$EL$6,#REF!,36)+HLOOKUP(Sheet2!$EL$7,#REF!,36)+HLOOKUP(Sheet2!$EL$8,#REF!,36)+HLOOKUP(Sheet2!$EL$9,#REF!,36)+HLOOKUP(Sheet2!$EL$10,#REF!,36)+HLOOKUP(Sheet2!$EL$11,#REF!,36)+HLOOKUP(Sheet2!$EL$12,#REF!,36)+HLOOKUP(Sheet2!$EL$13,#REF!,36)+HLOOKUP(Sheet2!$EL$14,#REF!,36)+HLOOKUP(Sheet2!$EL$15,#REF!,36)+HLOOKUP(Sheet2!$EL$16,#REF!,36)+HLOOKUP(Sheet2!$EL$17,#REF!,36)+HLOOKUP(Sheet2!$EL$18,#REF!,36)+HLOOKUP(Sheet2!$EL$19,#REF!,36)+HLOOKUP(Sheet2!$EL$20,#REF!,36))</f>
        <v>#REF!</v>
      </c>
      <c r="EM56" s="8" t="e">
        <f>SUM(HLOOKUP(Sheet2!$EM$3,#REF!,36)+HLOOKUP(Sheet2!$EM$4,#REF!,36)+HLOOKUP(Sheet2!$EM$5,#REF!,36)+HLOOKUP(Sheet2!$EM$6,#REF!,36)+HLOOKUP(Sheet2!$EM$7,#REF!,36)+HLOOKUP(Sheet2!$EM$8,#REF!,36)+HLOOKUP(Sheet2!$EM$9,#REF!,36)+HLOOKUP(Sheet2!$EM$10,#REF!,36)+HLOOKUP(Sheet2!$EM$11,#REF!,36)+HLOOKUP(Sheet2!$EM$12,#REF!,36)+HLOOKUP(Sheet2!$EM$13,#REF!,36)+HLOOKUP(Sheet2!$EM$14,#REF!,36)+HLOOKUP(Sheet2!$EM$15,#REF!,36)+HLOOKUP(Sheet2!$EM$16,#REF!,36)+HLOOKUP(Sheet2!$EM$17,#REF!,36))</f>
        <v>#REF!</v>
      </c>
      <c r="EN56" s="8" t="e">
        <f>SUM(HLOOKUP(Sheet2!$EN$3,#REF!,36)+HLOOKUP(Sheet2!$EN$4,#REF!,36)+HLOOKUP(Sheet2!$EN$5,#REF!,36)+HLOOKUP(Sheet2!$EN$6,#REF!,36)+HLOOKUP(Sheet2!$EN$7,#REF!,36)+HLOOKUP(Sheet2!$EN$8,#REF!,36)+HLOOKUP(Sheet2!$EN$9,#REF!,36)+HLOOKUP(Sheet2!$EN$10,#REF!,36)+HLOOKUP(Sheet2!$EN$11,#REF!,36)+HLOOKUP(Sheet2!$EN$12,#REF!,36)+HLOOKUP(Sheet2!$EN$13,#REF!,36)+HLOOKUP(Sheet2!$EN$14,#REF!,36)+HLOOKUP(Sheet2!$EN$15,#REF!,36)+HLOOKUP(Sheet2!$EN$16,#REF!,36)+HLOOKUP(Sheet2!$EN$17,#REF!,36)+HLOOKUP(Sheet2!$EN$18,#REF!,36)+HLOOKUP(Sheet2!$EN$19,#REF!,36))</f>
        <v>#REF!</v>
      </c>
      <c r="EO56" s="8" t="e">
        <f>SUM(HLOOKUP(Sheet2!$EO$3,#REF!,36)+HLOOKUP(Sheet2!$EO$4,#REF!,36)+HLOOKUP(Sheet2!$EO$5,#REF!,36)+HLOOKUP(Sheet2!$EO$6,#REF!,36)+HLOOKUP(Sheet2!$EO$7,#REF!,36)+HLOOKUP(Sheet2!$EO$8,#REF!,36)+HLOOKUP(Sheet2!$EO$9,#REF!,36)+HLOOKUP(Sheet2!$EO$10,#REF!,36)+HLOOKUP(Sheet2!$EO$11,#REF!,36)+HLOOKUP(Sheet2!$EO$12,#REF!,36)+HLOOKUP(Sheet2!$EO$13,#REF!,36))</f>
        <v>#REF!</v>
      </c>
      <c r="EP56" s="8" t="e">
        <f>SUM(HLOOKUP(Sheet2!$EP$3,#REF!,36)+HLOOKUP(Sheet2!$EP$4,#REF!,36)+HLOOKUP(Sheet2!$EP$5,#REF!,36)+HLOOKUP(Sheet2!$EP$6,#REF!,36)+HLOOKUP(Sheet2!$EP$7,#REF!,36)+HLOOKUP(Sheet2!$EP$8,#REF!,36)+HLOOKUP(Sheet2!$EP$9,#REF!,36)+HLOOKUP(Sheet2!$EP$10,#REF!,36)+HLOOKUP(Sheet2!$EP$11,#REF!,36)+HLOOKUP(Sheet2!$EP$12,#REF!,36)+HLOOKUP(Sheet2!$EP$13,#REF!,36))</f>
        <v>#REF!</v>
      </c>
      <c r="EQ56" s="8" t="e">
        <f>SUM(HLOOKUP(Sheet2!$EQ$3,#REF!,36)+HLOOKUP(Sheet2!$EQ$4,#REF!,36)+HLOOKUP(Sheet2!$EQ$5,#REF!,36)+HLOOKUP(Sheet2!$EQ$6,#REF!,36)+HLOOKUP(Sheet2!$EQ$7,#REF!,36)+HLOOKUP(Sheet2!$EQ$8,#REF!,36)+HLOOKUP(Sheet2!$EQ$9,#REF!,36)+HLOOKUP(Sheet2!$EQ$10,#REF!,36)+HLOOKUP(Sheet2!$EQ$11,#REF!,36)+HLOOKUP(Sheet2!$EQ$12,#REF!,36)+HLOOKUP(Sheet2!$EQ$13,#REF!,36)+HLOOKUP(Sheet2!$EQ$14,#REF!,36))</f>
        <v>#REF!</v>
      </c>
      <c r="ER56" s="8" t="e">
        <f>SUM(HLOOKUP(Sheet2!$ER$3,#REF!,36)+HLOOKUP(Sheet2!$ER$4,#REF!,36)+HLOOKUP(Sheet2!$ER$5,#REF!,36)+HLOOKUP(Sheet2!$ER$6,#REF!,36)+HLOOKUP(Sheet2!$ER$7,#REF!,36)+HLOOKUP(Sheet2!$ER$8,#REF!,36)+HLOOKUP(Sheet2!$ER$9,#REF!,36)+HLOOKUP(Sheet2!$ER$10,#REF!,36)+HLOOKUP(Sheet2!$ER$11,#REF!,36))</f>
        <v>#REF!</v>
      </c>
      <c r="ES56" s="8" t="e">
        <f>SUM(HLOOKUP(Sheet2!$ES$3,#REF!,36)+HLOOKUP(Sheet2!$ES$4,#REF!,36)+HLOOKUP(Sheet2!$ES$5,#REF!,36)+HLOOKUP(Sheet2!$ES$6,#REF!,36)+HLOOKUP(Sheet2!$ES$7,#REF!,36)+HLOOKUP(Sheet2!$ES$8,#REF!,36)+HLOOKUP(Sheet2!$ES$9,#REF!,36)+HLOOKUP(Sheet2!$ES$10,#REF!,36)+HLOOKUP(Sheet2!$ES$11,#REF!,36)+HLOOKUP(Sheet2!$ES$12,#REF!,36)+HLOOKUP(Sheet2!$ES$13,#REF!,36))</f>
        <v>#REF!</v>
      </c>
      <c r="ET56" s="8" t="e">
        <f>SUM(HLOOKUP(Sheet2!$ET$3,#REF!,36)+HLOOKUP(Sheet2!$ET$4,#REF!,36)+HLOOKUP(Sheet2!$ET$5,#REF!,36)+HLOOKUP(Sheet2!$ET$6,#REF!,36)+HLOOKUP(Sheet2!$ET$7,#REF!,36)+HLOOKUP(Sheet2!$ET$8,#REF!,36)+HLOOKUP(Sheet2!$ET$9,#REF!,36)+HLOOKUP(Sheet2!$ET$10,#REF!,36)+HLOOKUP(Sheet2!$ET$11,#REF!,36))</f>
        <v>#REF!</v>
      </c>
      <c r="EU56" s="8" t="e">
        <f>SUM(HLOOKUP(Sheet2!$EU$3,#REF!,36)+HLOOKUP(Sheet2!$EU$4,#REF!,36)+HLOOKUP(Sheet2!$EU$5,#REF!,36)+HLOOKUP(Sheet2!$EU$6,#REF!,36)+HLOOKUP(Sheet2!$EU$7,#REF!,36)+HLOOKUP(Sheet2!$EU$8,#REF!,36)+HLOOKUP(Sheet2!$EU$9,#REF!,36)+HLOOKUP(Sheet2!$EU$10,#REF!,36)+HLOOKUP(Sheet2!$EU$11,#REF!,36)+HLOOKUP(Sheet2!$EU$12,#REF!,36)+HLOOKUP(Sheet2!$EU$13,#REF!,36))</f>
        <v>#REF!</v>
      </c>
      <c r="EV56" s="8" t="e">
        <f>SUM(HLOOKUP(Sheet2!$EV$3,#REF!,36)+HLOOKUP(Sheet2!$EV$4,#REF!,36)+HLOOKUP(Sheet2!$EV$5,#REF!,36)+HLOOKUP(Sheet2!$EV$6,#REF!,36)+HLOOKUP(Sheet2!$EV$7,#REF!,36)+HLOOKUP(Sheet2!$EV$8,#REF!,36)+HLOOKUP(Sheet2!$EV$9,#REF!,36)+HLOOKUP(Sheet2!$EV$10,#REF!,36)+HLOOKUP(Sheet2!$EV$11,#REF!,36)+HLOOKUP(Sheet2!$EV$12,#REF!,36)+HLOOKUP(Sheet2!$EV$13,#REF!,36)+HLOOKUP(Sheet2!$EV$14,#REF!,36))</f>
        <v>#REF!</v>
      </c>
      <c r="EW56" s="8" t="e">
        <f>SUM(HLOOKUP(Sheet2!$EW$3,#REF!,36)+HLOOKUP(Sheet2!$EW$4,#REF!,36)+HLOOKUP(Sheet2!$EW$5,#REF!,36)+HLOOKUP(Sheet2!$EW$6,#REF!,36)+HLOOKUP(Sheet2!$EW$7,#REF!,36)+HLOOKUP(Sheet2!$EW$8,#REF!,36)+HLOOKUP(Sheet2!$EW$9,#REF!,36)+HLOOKUP(Sheet2!$EW$10,#REF!,36)+HLOOKUP(Sheet2!$EW$11,#REF!,36)+HLOOKUP(Sheet2!$EW$12,#REF!,36)+HLOOKUP(Sheet2!$EW$13,#REF!,36)+HLOOKUP(Sheet2!$EW$14,#REF!,36))</f>
        <v>#REF!</v>
      </c>
      <c r="EX56" s="8" t="e">
        <f>SUM(HLOOKUP(Sheet2!$EX$3,#REF!,36)+HLOOKUP(Sheet2!$EX$4,#REF!,36)+HLOOKUP(Sheet2!$EX$5,#REF!,36)+HLOOKUP(Sheet2!$EX$6,#REF!,36)+HLOOKUP(Sheet2!$EX$7,#REF!,36)+HLOOKUP(Sheet2!$EX$8,#REF!,36)+HLOOKUP(Sheet2!$EX$9,#REF!,36)+HLOOKUP(Sheet2!$EX$10,#REF!,36)+HLOOKUP(Sheet2!$EX$11,#REF!,36)+HLOOKUP(Sheet2!$EX$12,#REF!,36)+HLOOKUP(Sheet2!$EX$13,#REF!,36)+HLOOKUP(Sheet2!$EX$14,#REF!,36)+HLOOKUP(Sheet2!$EX$15,#REF!,36))</f>
        <v>#REF!</v>
      </c>
      <c r="EY56" s="8" t="e">
        <f>SUM(HLOOKUP(Sheet2!$EY$3,#REF!,36)+HLOOKUP(Sheet2!$EY$4,#REF!,36)+HLOOKUP(Sheet2!$EY$5,#REF!,36)+HLOOKUP(Sheet2!$EY$6,#REF!,36)+HLOOKUP(Sheet2!$EY$7,#REF!,36)+HLOOKUP(Sheet2!$EY$8,#REF!,36)+HLOOKUP(Sheet2!$EY$9,#REF!,36)+HLOOKUP(Sheet2!$EY$10,#REF!,36)+HLOOKUP(Sheet2!$EY$11,#REF!,36)+HLOOKUP(Sheet2!$EY$12,#REF!,36))</f>
        <v>#REF!</v>
      </c>
      <c r="EZ56" s="8" t="e">
        <f>SUM(HLOOKUP(Sheet2!$EZ$3,#REF!,36)+HLOOKUP(Sheet2!$EZ$4,#REF!,36)+HLOOKUP(Sheet2!$EZ$5,#REF!,36)+HLOOKUP(Sheet2!$EZ$6,#REF!,36)+HLOOKUP(Sheet2!$EZ$7,#REF!,36)+HLOOKUP(Sheet2!$EZ$8,#REF!,36)+HLOOKUP(Sheet2!$EZ$9,#REF!,36)+HLOOKUP(Sheet2!$EZ$10,#REF!,36)+HLOOKUP(Sheet2!$EZ$11,#REF!,36)+HLOOKUP(Sheet2!$EZ$12,#REF!,36)+HLOOKUP(Sheet2!$EZ$13,#REF!,36)+HLOOKUP(Sheet2!$EZ$14,#REF!,36))</f>
        <v>#REF!</v>
      </c>
      <c r="FA56" s="8" t="e">
        <f>SUM(HLOOKUP(Sheet2!$FA$3,#REF!,36)+HLOOKUP(Sheet2!$FA$4,#REF!,36)+HLOOKUP(Sheet2!$FA$5,#REF!,36)+HLOOKUP(Sheet2!$FA$6,#REF!,36)+HLOOKUP(Sheet2!$FA$7,#REF!,36)+HLOOKUP(Sheet2!$FA$8,#REF!,36)+HLOOKUP(Sheet2!$FA$9,#REF!,36)+HLOOKUP(Sheet2!$FA$10,#REF!,36)+HLOOKUP(Sheet2!$FA$11,#REF!,36)+HLOOKUP(Sheet2!$FA$12,#REF!,36))</f>
        <v>#REF!</v>
      </c>
      <c r="FB56" s="8" t="e">
        <f>SUM(HLOOKUP(Sheet2!$FB$3,#REF!,36)+HLOOKUP(Sheet2!$FB$4,#REF!,36)+HLOOKUP(Sheet2!$FB$5,#REF!,36)+HLOOKUP(Sheet2!$FB$6,#REF!,36)+HLOOKUP(Sheet2!$FB$7,#REF!,36)+HLOOKUP(Sheet2!$FB$8,#REF!,36)+HLOOKUP(Sheet2!$FB$9,#REF!,36)+HLOOKUP(Sheet2!$FB$10,#REF!,36)+HLOOKUP(Sheet2!$FB$11,#REF!,36)+HLOOKUP(Sheet2!$FB$12,#REF!,36)+HLOOKUP(Sheet2!$FB$13,#REF!,36)+HLOOKUP(Sheet2!$FB$14,#REF!,36))</f>
        <v>#REF!</v>
      </c>
    </row>
  </sheetData>
  <sheetProtection formatCells="0" formatColumns="0" formatRows="0"/>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3</vt:i4>
      </vt:variant>
    </vt:vector>
  </HeadingPairs>
  <TitlesOfParts>
    <vt:vector size="3" baseType="lpstr">
      <vt:lpstr>Routing Memo Table 2</vt:lpstr>
      <vt:lpstr>Sheet1</vt:lpstr>
      <vt:lpstr>Sheet2</vt:lpstr>
    </vt:vector>
  </TitlesOfParts>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